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M\Projects\EPA 184c DEP Response\184c Comment Documents from EPA's Docket\"/>
    </mc:Choice>
  </mc:AlternateContent>
  <xr:revisionPtr revIDLastSave="0" documentId="8_{221E6E1A-E7BD-48DC-BC8E-51A90548ABFB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Summary Page " sheetId="4" r:id="rId1"/>
    <sheet name="CAMD Unit Emissions page" sheetId="1" r:id="rId2"/>
    <sheet name="Facility Map Coordinates page" sheetId="2" r:id="rId3"/>
    <sheet name="Calculations Pag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77" i="3" l="1"/>
  <c r="AR278" i="3" s="1"/>
  <c r="AR279" i="3" s="1"/>
  <c r="AR280" i="3" s="1"/>
  <c r="AR281" i="3" s="1"/>
  <c r="AR282" i="3" s="1"/>
  <c r="AR283" i="3" s="1"/>
  <c r="AR284" i="3" s="1"/>
  <c r="AR285" i="3" s="1"/>
  <c r="AR286" i="3" s="1"/>
  <c r="AR287" i="3" s="1"/>
  <c r="AR288" i="3" s="1"/>
  <c r="AR289" i="3" s="1"/>
  <c r="AR290" i="3" s="1"/>
  <c r="AR291" i="3" s="1"/>
  <c r="AR292" i="3" s="1"/>
  <c r="AR293" i="3" s="1"/>
  <c r="AQ277" i="3"/>
  <c r="AQ278" i="3" s="1"/>
  <c r="AQ279" i="3" s="1"/>
  <c r="AQ280" i="3" s="1"/>
  <c r="AQ281" i="3" s="1"/>
  <c r="AQ282" i="3" s="1"/>
  <c r="AQ283" i="3" s="1"/>
  <c r="AQ284" i="3" s="1"/>
  <c r="AQ285" i="3" s="1"/>
  <c r="AQ286" i="3" s="1"/>
  <c r="AQ287" i="3" s="1"/>
  <c r="AQ288" i="3" s="1"/>
  <c r="AQ289" i="3" s="1"/>
  <c r="AQ290" i="3" s="1"/>
  <c r="AQ291" i="3" s="1"/>
  <c r="AQ292" i="3" s="1"/>
  <c r="AQ293" i="3" s="1"/>
  <c r="AP277" i="3"/>
  <c r="AP278" i="3" s="1"/>
  <c r="AP279" i="3" s="1"/>
  <c r="AP280" i="3" s="1"/>
  <c r="AP281" i="3" s="1"/>
  <c r="AP282" i="3" s="1"/>
  <c r="AP283" i="3" s="1"/>
  <c r="AP284" i="3" s="1"/>
  <c r="AP285" i="3" s="1"/>
  <c r="AP286" i="3" s="1"/>
  <c r="AP287" i="3" s="1"/>
  <c r="AP288" i="3" s="1"/>
  <c r="AP289" i="3" s="1"/>
  <c r="AP290" i="3" s="1"/>
  <c r="AP291" i="3" s="1"/>
  <c r="AP292" i="3" s="1"/>
  <c r="AP293" i="3" s="1"/>
  <c r="AO277" i="3"/>
  <c r="AO278" i="3" s="1"/>
  <c r="AO279" i="3" s="1"/>
  <c r="AO280" i="3" s="1"/>
  <c r="AO281" i="3" s="1"/>
  <c r="AO282" i="3" s="1"/>
  <c r="AO283" i="3" s="1"/>
  <c r="AO284" i="3" s="1"/>
  <c r="AO285" i="3" s="1"/>
  <c r="AO286" i="3" s="1"/>
  <c r="AO287" i="3" s="1"/>
  <c r="AO288" i="3" s="1"/>
  <c r="AO289" i="3" s="1"/>
  <c r="AO290" i="3" s="1"/>
  <c r="AO291" i="3" s="1"/>
  <c r="AO292" i="3" s="1"/>
  <c r="AO293" i="3" s="1"/>
  <c r="AR274" i="3"/>
  <c r="AR275" i="3" s="1"/>
  <c r="AR276" i="3" s="1"/>
  <c r="AQ274" i="3"/>
  <c r="AQ275" i="3" s="1"/>
  <c r="AQ276" i="3" s="1"/>
  <c r="AP274" i="3"/>
  <c r="AP275" i="3" s="1"/>
  <c r="AP276" i="3" s="1"/>
  <c r="AO274" i="3"/>
  <c r="AO275" i="3" s="1"/>
  <c r="AO276" i="3" s="1"/>
  <c r="AQ239" i="3"/>
  <c r="AQ240" i="3" s="1"/>
  <c r="AQ241" i="3" s="1"/>
  <c r="AQ242" i="3" s="1"/>
  <c r="AQ243" i="3" s="1"/>
  <c r="AQ244" i="3" s="1"/>
  <c r="AQ245" i="3" s="1"/>
  <c r="AQ246" i="3" s="1"/>
  <c r="AQ247" i="3" s="1"/>
  <c r="AQ248" i="3" s="1"/>
  <c r="AQ249" i="3" s="1"/>
  <c r="AQ250" i="3" s="1"/>
  <c r="AQ251" i="3" s="1"/>
  <c r="AQ252" i="3" s="1"/>
  <c r="AQ253" i="3" s="1"/>
  <c r="AQ254" i="3" s="1"/>
  <c r="AQ255" i="3" s="1"/>
  <c r="AQ256" i="3" s="1"/>
  <c r="AQ257" i="3" s="1"/>
  <c r="AQ258" i="3" s="1"/>
  <c r="AQ259" i="3" s="1"/>
  <c r="AQ260" i="3" s="1"/>
  <c r="AQ261" i="3" s="1"/>
  <c r="AQ262" i="3" s="1"/>
  <c r="AQ263" i="3" s="1"/>
  <c r="AQ264" i="3" s="1"/>
  <c r="AQ265" i="3" s="1"/>
  <c r="AQ266" i="3" s="1"/>
  <c r="AQ267" i="3" s="1"/>
  <c r="AQ268" i="3" s="1"/>
  <c r="AQ269" i="3" s="1"/>
  <c r="AQ270" i="3" s="1"/>
  <c r="AQ271" i="3" s="1"/>
  <c r="AQ272" i="3" s="1"/>
  <c r="AQ273" i="3" s="1"/>
  <c r="AR237" i="3"/>
  <c r="AR238" i="3" s="1"/>
  <c r="AR239" i="3" s="1"/>
  <c r="AR240" i="3" s="1"/>
  <c r="AR241" i="3" s="1"/>
  <c r="AR242" i="3" s="1"/>
  <c r="AR243" i="3" s="1"/>
  <c r="AR244" i="3" s="1"/>
  <c r="AR245" i="3" s="1"/>
  <c r="AR246" i="3" s="1"/>
  <c r="AR247" i="3" s="1"/>
  <c r="AR248" i="3" s="1"/>
  <c r="AR249" i="3" s="1"/>
  <c r="AR250" i="3" s="1"/>
  <c r="AR251" i="3" s="1"/>
  <c r="AR252" i="3" s="1"/>
  <c r="AR253" i="3" s="1"/>
  <c r="AR254" i="3" s="1"/>
  <c r="AR255" i="3" s="1"/>
  <c r="AR256" i="3" s="1"/>
  <c r="AR257" i="3" s="1"/>
  <c r="AR258" i="3" s="1"/>
  <c r="AR259" i="3" s="1"/>
  <c r="AR260" i="3" s="1"/>
  <c r="AR261" i="3" s="1"/>
  <c r="AR262" i="3" s="1"/>
  <c r="AR263" i="3" s="1"/>
  <c r="AR264" i="3" s="1"/>
  <c r="AR265" i="3" s="1"/>
  <c r="AR266" i="3" s="1"/>
  <c r="AR267" i="3" s="1"/>
  <c r="AR268" i="3" s="1"/>
  <c r="AR269" i="3" s="1"/>
  <c r="AR270" i="3" s="1"/>
  <c r="AR271" i="3" s="1"/>
  <c r="AR272" i="3" s="1"/>
  <c r="AR273" i="3" s="1"/>
  <c r="AQ237" i="3"/>
  <c r="AQ238" i="3" s="1"/>
  <c r="AP237" i="3"/>
  <c r="AP238" i="3" s="1"/>
  <c r="AP239" i="3" s="1"/>
  <c r="AP240" i="3" s="1"/>
  <c r="AP241" i="3" s="1"/>
  <c r="AP242" i="3" s="1"/>
  <c r="AP243" i="3" s="1"/>
  <c r="AP244" i="3" s="1"/>
  <c r="AP245" i="3" s="1"/>
  <c r="AP246" i="3" s="1"/>
  <c r="AP247" i="3" s="1"/>
  <c r="AP248" i="3" s="1"/>
  <c r="AP249" i="3" s="1"/>
  <c r="AP250" i="3" s="1"/>
  <c r="AP251" i="3" s="1"/>
  <c r="AP252" i="3" s="1"/>
  <c r="AP253" i="3" s="1"/>
  <c r="AP254" i="3" s="1"/>
  <c r="AP255" i="3" s="1"/>
  <c r="AP256" i="3" s="1"/>
  <c r="AP257" i="3" s="1"/>
  <c r="AP258" i="3" s="1"/>
  <c r="AP259" i="3" s="1"/>
  <c r="AP260" i="3" s="1"/>
  <c r="AP261" i="3" s="1"/>
  <c r="AP262" i="3" s="1"/>
  <c r="AP263" i="3" s="1"/>
  <c r="AP264" i="3" s="1"/>
  <c r="AP265" i="3" s="1"/>
  <c r="AP266" i="3" s="1"/>
  <c r="AP267" i="3" s="1"/>
  <c r="AP268" i="3" s="1"/>
  <c r="AP269" i="3" s="1"/>
  <c r="AP270" i="3" s="1"/>
  <c r="AP271" i="3" s="1"/>
  <c r="AP272" i="3" s="1"/>
  <c r="AP273" i="3" s="1"/>
  <c r="AO237" i="3"/>
  <c r="AO238" i="3" s="1"/>
  <c r="AO239" i="3" s="1"/>
  <c r="AO240" i="3" s="1"/>
  <c r="AO241" i="3" s="1"/>
  <c r="AO242" i="3" s="1"/>
  <c r="AO243" i="3" s="1"/>
  <c r="AO244" i="3" s="1"/>
  <c r="AO245" i="3" s="1"/>
  <c r="AO246" i="3" s="1"/>
  <c r="AO247" i="3" s="1"/>
  <c r="AO248" i="3" s="1"/>
  <c r="AO249" i="3" s="1"/>
  <c r="AO250" i="3" s="1"/>
  <c r="AO251" i="3" s="1"/>
  <c r="AO252" i="3" s="1"/>
  <c r="AO253" i="3" s="1"/>
  <c r="AO254" i="3" s="1"/>
  <c r="AO255" i="3" s="1"/>
  <c r="AO256" i="3" s="1"/>
  <c r="AO257" i="3" s="1"/>
  <c r="AO258" i="3" s="1"/>
  <c r="AO259" i="3" s="1"/>
  <c r="AO260" i="3" s="1"/>
  <c r="AO261" i="3" s="1"/>
  <c r="AO262" i="3" s="1"/>
  <c r="AO263" i="3" s="1"/>
  <c r="AO264" i="3" s="1"/>
  <c r="AO265" i="3" s="1"/>
  <c r="AO266" i="3" s="1"/>
  <c r="AO267" i="3" s="1"/>
  <c r="AO268" i="3" s="1"/>
  <c r="AO269" i="3" s="1"/>
  <c r="AO270" i="3" s="1"/>
  <c r="AO271" i="3" s="1"/>
  <c r="AO272" i="3" s="1"/>
  <c r="AO273" i="3" s="1"/>
  <c r="AR218" i="3"/>
  <c r="AR219" i="3" s="1"/>
  <c r="AR220" i="3" s="1"/>
  <c r="AR221" i="3" s="1"/>
  <c r="AR222" i="3" s="1"/>
  <c r="AR223" i="3" s="1"/>
  <c r="AR224" i="3" s="1"/>
  <c r="AR225" i="3" s="1"/>
  <c r="AR226" i="3" s="1"/>
  <c r="AR227" i="3" s="1"/>
  <c r="AR228" i="3" s="1"/>
  <c r="AR229" i="3" s="1"/>
  <c r="AR230" i="3" s="1"/>
  <c r="AR231" i="3" s="1"/>
  <c r="AR232" i="3" s="1"/>
  <c r="AR233" i="3" s="1"/>
  <c r="AR234" i="3" s="1"/>
  <c r="AR235" i="3" s="1"/>
  <c r="AR236" i="3" s="1"/>
  <c r="AQ218" i="3"/>
  <c r="AQ219" i="3" s="1"/>
  <c r="AQ220" i="3" s="1"/>
  <c r="AQ221" i="3" s="1"/>
  <c r="AQ222" i="3" s="1"/>
  <c r="AQ223" i="3" s="1"/>
  <c r="AQ224" i="3" s="1"/>
  <c r="AQ225" i="3" s="1"/>
  <c r="AQ226" i="3" s="1"/>
  <c r="AQ227" i="3" s="1"/>
  <c r="AQ228" i="3" s="1"/>
  <c r="AQ229" i="3" s="1"/>
  <c r="AQ230" i="3" s="1"/>
  <c r="AQ231" i="3" s="1"/>
  <c r="AQ232" i="3" s="1"/>
  <c r="AQ233" i="3" s="1"/>
  <c r="AQ234" i="3" s="1"/>
  <c r="AQ235" i="3" s="1"/>
  <c r="AQ236" i="3" s="1"/>
  <c r="AP218" i="3"/>
  <c r="AP219" i="3" s="1"/>
  <c r="AP220" i="3" s="1"/>
  <c r="AP221" i="3" s="1"/>
  <c r="AP222" i="3" s="1"/>
  <c r="AP223" i="3" s="1"/>
  <c r="AP224" i="3" s="1"/>
  <c r="AP225" i="3" s="1"/>
  <c r="AP226" i="3" s="1"/>
  <c r="AP227" i="3" s="1"/>
  <c r="AP228" i="3" s="1"/>
  <c r="AP229" i="3" s="1"/>
  <c r="AP230" i="3" s="1"/>
  <c r="AP231" i="3" s="1"/>
  <c r="AP232" i="3" s="1"/>
  <c r="AP233" i="3" s="1"/>
  <c r="AP234" i="3" s="1"/>
  <c r="AP235" i="3" s="1"/>
  <c r="AP236" i="3" s="1"/>
  <c r="AO218" i="3"/>
  <c r="AO219" i="3" s="1"/>
  <c r="AO220" i="3" s="1"/>
  <c r="AO221" i="3" s="1"/>
  <c r="AO222" i="3" s="1"/>
  <c r="AO223" i="3" s="1"/>
  <c r="AO224" i="3" s="1"/>
  <c r="AO225" i="3" s="1"/>
  <c r="AO226" i="3" s="1"/>
  <c r="AO227" i="3" s="1"/>
  <c r="AO228" i="3" s="1"/>
  <c r="AO229" i="3" s="1"/>
  <c r="AO230" i="3" s="1"/>
  <c r="AO231" i="3" s="1"/>
  <c r="AO232" i="3" s="1"/>
  <c r="AO233" i="3" s="1"/>
  <c r="AO234" i="3" s="1"/>
  <c r="AO235" i="3" s="1"/>
  <c r="AO236" i="3" s="1"/>
  <c r="AQ209" i="3"/>
  <c r="AQ210" i="3" s="1"/>
  <c r="AQ211" i="3" s="1"/>
  <c r="AQ212" i="3" s="1"/>
  <c r="AQ213" i="3" s="1"/>
  <c r="AQ214" i="3" s="1"/>
  <c r="AQ215" i="3" s="1"/>
  <c r="AQ216" i="3" s="1"/>
  <c r="AQ217" i="3" s="1"/>
  <c r="AQ205" i="3"/>
  <c r="AQ206" i="3" s="1"/>
  <c r="AQ207" i="3" s="1"/>
  <c r="AQ208" i="3" s="1"/>
  <c r="AR133" i="3"/>
  <c r="AR134" i="3" s="1"/>
  <c r="AR135" i="3" s="1"/>
  <c r="AR136" i="3" s="1"/>
  <c r="AR137" i="3" s="1"/>
  <c r="AR138" i="3" s="1"/>
  <c r="AR139" i="3" s="1"/>
  <c r="AR140" i="3" s="1"/>
  <c r="AR141" i="3" s="1"/>
  <c r="AR142" i="3" s="1"/>
  <c r="AR143" i="3" s="1"/>
  <c r="AR144" i="3" s="1"/>
  <c r="AR145" i="3" s="1"/>
  <c r="AR146" i="3" s="1"/>
  <c r="AR147" i="3" s="1"/>
  <c r="AR148" i="3" s="1"/>
  <c r="AR149" i="3" s="1"/>
  <c r="AR150" i="3" s="1"/>
  <c r="AR151" i="3" s="1"/>
  <c r="AR152" i="3" s="1"/>
  <c r="AR153" i="3" s="1"/>
  <c r="AR154" i="3" s="1"/>
  <c r="AR155" i="3" s="1"/>
  <c r="AR156" i="3" s="1"/>
  <c r="AR157" i="3" s="1"/>
  <c r="AR158" i="3" s="1"/>
  <c r="AR159" i="3" s="1"/>
  <c r="AR160" i="3" s="1"/>
  <c r="AR161" i="3" s="1"/>
  <c r="AR162" i="3" s="1"/>
  <c r="AR163" i="3" s="1"/>
  <c r="AR164" i="3" s="1"/>
  <c r="AR165" i="3" s="1"/>
  <c r="AR166" i="3" s="1"/>
  <c r="AR167" i="3" s="1"/>
  <c r="AR168" i="3" s="1"/>
  <c r="AR169" i="3" s="1"/>
  <c r="AR170" i="3" s="1"/>
  <c r="AR171" i="3" s="1"/>
  <c r="AR172" i="3" s="1"/>
  <c r="AR173" i="3" s="1"/>
  <c r="AR174" i="3" s="1"/>
  <c r="AR175" i="3" s="1"/>
  <c r="AR176" i="3" s="1"/>
  <c r="AR177" i="3" s="1"/>
  <c r="AR178" i="3" s="1"/>
  <c r="AR179" i="3" s="1"/>
  <c r="AR180" i="3" s="1"/>
  <c r="AR181" i="3" s="1"/>
  <c r="AR182" i="3" s="1"/>
  <c r="AR183" i="3" s="1"/>
  <c r="AR184" i="3" s="1"/>
  <c r="AR185" i="3" s="1"/>
  <c r="AR186" i="3" s="1"/>
  <c r="AR187" i="3" s="1"/>
  <c r="AR188" i="3" s="1"/>
  <c r="AR189" i="3" s="1"/>
  <c r="AR190" i="3" s="1"/>
  <c r="AR191" i="3" s="1"/>
  <c r="AR192" i="3" s="1"/>
  <c r="AR193" i="3" s="1"/>
  <c r="AR194" i="3" s="1"/>
  <c r="AR195" i="3" s="1"/>
  <c r="AR196" i="3" s="1"/>
  <c r="AR197" i="3" s="1"/>
  <c r="AR198" i="3" s="1"/>
  <c r="AR199" i="3" s="1"/>
  <c r="AR200" i="3" s="1"/>
  <c r="AR201" i="3" s="1"/>
  <c r="AR202" i="3" s="1"/>
  <c r="AR203" i="3" s="1"/>
  <c r="AR204" i="3" s="1"/>
  <c r="AR205" i="3" s="1"/>
  <c r="AR206" i="3" s="1"/>
  <c r="AR207" i="3" s="1"/>
  <c r="AR208" i="3" s="1"/>
  <c r="AR209" i="3" s="1"/>
  <c r="AR210" i="3" s="1"/>
  <c r="AR211" i="3" s="1"/>
  <c r="AR212" i="3" s="1"/>
  <c r="AR213" i="3" s="1"/>
  <c r="AR214" i="3" s="1"/>
  <c r="AR215" i="3" s="1"/>
  <c r="AR216" i="3" s="1"/>
  <c r="AR217" i="3" s="1"/>
  <c r="AQ133" i="3"/>
  <c r="AQ134" i="3" s="1"/>
  <c r="AQ135" i="3" s="1"/>
  <c r="AQ136" i="3" s="1"/>
  <c r="AQ137" i="3" s="1"/>
  <c r="AQ138" i="3" s="1"/>
  <c r="AQ139" i="3" s="1"/>
  <c r="AQ140" i="3" s="1"/>
  <c r="AQ141" i="3" s="1"/>
  <c r="AQ142" i="3" s="1"/>
  <c r="AQ143" i="3" s="1"/>
  <c r="AQ144" i="3" s="1"/>
  <c r="AQ145" i="3" s="1"/>
  <c r="AQ146" i="3" s="1"/>
  <c r="AQ147" i="3" s="1"/>
  <c r="AQ148" i="3" s="1"/>
  <c r="AQ149" i="3" s="1"/>
  <c r="AQ150" i="3" s="1"/>
  <c r="AQ151" i="3" s="1"/>
  <c r="AQ152" i="3" s="1"/>
  <c r="AQ153" i="3" s="1"/>
  <c r="AQ154" i="3" s="1"/>
  <c r="AQ155" i="3" s="1"/>
  <c r="AQ156" i="3" s="1"/>
  <c r="AQ157" i="3" s="1"/>
  <c r="AQ158" i="3" s="1"/>
  <c r="AQ159" i="3" s="1"/>
  <c r="AQ160" i="3" s="1"/>
  <c r="AQ161" i="3" s="1"/>
  <c r="AQ162" i="3" s="1"/>
  <c r="AQ163" i="3" s="1"/>
  <c r="AQ164" i="3" s="1"/>
  <c r="AQ165" i="3" s="1"/>
  <c r="AQ166" i="3" s="1"/>
  <c r="AQ167" i="3" s="1"/>
  <c r="AQ168" i="3" s="1"/>
  <c r="AQ169" i="3" s="1"/>
  <c r="AQ170" i="3" s="1"/>
  <c r="AQ171" i="3" s="1"/>
  <c r="AQ172" i="3" s="1"/>
  <c r="AQ173" i="3" s="1"/>
  <c r="AQ174" i="3" s="1"/>
  <c r="AQ175" i="3" s="1"/>
  <c r="AQ176" i="3" s="1"/>
  <c r="AQ177" i="3" s="1"/>
  <c r="AQ178" i="3" s="1"/>
  <c r="AQ179" i="3" s="1"/>
  <c r="AQ180" i="3" s="1"/>
  <c r="AQ181" i="3" s="1"/>
  <c r="AQ182" i="3" s="1"/>
  <c r="AQ183" i="3" s="1"/>
  <c r="AQ184" i="3" s="1"/>
  <c r="AQ185" i="3" s="1"/>
  <c r="AQ186" i="3" s="1"/>
  <c r="AQ187" i="3" s="1"/>
  <c r="AQ188" i="3" s="1"/>
  <c r="AQ189" i="3" s="1"/>
  <c r="AQ190" i="3" s="1"/>
  <c r="AQ191" i="3" s="1"/>
  <c r="AQ192" i="3" s="1"/>
  <c r="AQ193" i="3" s="1"/>
  <c r="AQ194" i="3" s="1"/>
  <c r="AQ195" i="3" s="1"/>
  <c r="AQ196" i="3" s="1"/>
  <c r="AQ197" i="3" s="1"/>
  <c r="AQ198" i="3" s="1"/>
  <c r="AQ199" i="3" s="1"/>
  <c r="AQ200" i="3" s="1"/>
  <c r="AQ201" i="3" s="1"/>
  <c r="AQ202" i="3" s="1"/>
  <c r="AQ203" i="3" s="1"/>
  <c r="AQ204" i="3" s="1"/>
  <c r="AP133" i="3"/>
  <c r="AP134" i="3" s="1"/>
  <c r="AP135" i="3" s="1"/>
  <c r="AP136" i="3" s="1"/>
  <c r="AP137" i="3" s="1"/>
  <c r="AP138" i="3" s="1"/>
  <c r="AP139" i="3" s="1"/>
  <c r="AP140" i="3" s="1"/>
  <c r="AP141" i="3" s="1"/>
  <c r="AP142" i="3" s="1"/>
  <c r="AP143" i="3" s="1"/>
  <c r="AP144" i="3" s="1"/>
  <c r="AP145" i="3" s="1"/>
  <c r="AP146" i="3" s="1"/>
  <c r="AP147" i="3" s="1"/>
  <c r="AP148" i="3" s="1"/>
  <c r="AP149" i="3" s="1"/>
  <c r="AP150" i="3" s="1"/>
  <c r="AP151" i="3" s="1"/>
  <c r="AP152" i="3" s="1"/>
  <c r="AP153" i="3" s="1"/>
  <c r="AP154" i="3" s="1"/>
  <c r="AP155" i="3" s="1"/>
  <c r="AP156" i="3" s="1"/>
  <c r="AP157" i="3" s="1"/>
  <c r="AP158" i="3" s="1"/>
  <c r="AP159" i="3" s="1"/>
  <c r="AP160" i="3" s="1"/>
  <c r="AP161" i="3" s="1"/>
  <c r="AP162" i="3" s="1"/>
  <c r="AP163" i="3" s="1"/>
  <c r="AP164" i="3" s="1"/>
  <c r="AP165" i="3" s="1"/>
  <c r="AP166" i="3" s="1"/>
  <c r="AP167" i="3" s="1"/>
  <c r="AP168" i="3" s="1"/>
  <c r="AP169" i="3" s="1"/>
  <c r="AP170" i="3" s="1"/>
  <c r="AP171" i="3" s="1"/>
  <c r="AP172" i="3" s="1"/>
  <c r="AP173" i="3" s="1"/>
  <c r="AP174" i="3" s="1"/>
  <c r="AP175" i="3" s="1"/>
  <c r="AP176" i="3" s="1"/>
  <c r="AP177" i="3" s="1"/>
  <c r="AP178" i="3" s="1"/>
  <c r="AP179" i="3" s="1"/>
  <c r="AP180" i="3" s="1"/>
  <c r="AP181" i="3" s="1"/>
  <c r="AP182" i="3" s="1"/>
  <c r="AP183" i="3" s="1"/>
  <c r="AP184" i="3" s="1"/>
  <c r="AP185" i="3" s="1"/>
  <c r="AP186" i="3" s="1"/>
  <c r="AP187" i="3" s="1"/>
  <c r="AP188" i="3" s="1"/>
  <c r="AP189" i="3" s="1"/>
  <c r="AP190" i="3" s="1"/>
  <c r="AP191" i="3" s="1"/>
  <c r="AP192" i="3" s="1"/>
  <c r="AP193" i="3" s="1"/>
  <c r="AP194" i="3" s="1"/>
  <c r="AP195" i="3" s="1"/>
  <c r="AP196" i="3" s="1"/>
  <c r="AP197" i="3" s="1"/>
  <c r="AP198" i="3" s="1"/>
  <c r="AP199" i="3" s="1"/>
  <c r="AP200" i="3" s="1"/>
  <c r="AP201" i="3" s="1"/>
  <c r="AP202" i="3" s="1"/>
  <c r="AP203" i="3" s="1"/>
  <c r="AP204" i="3" s="1"/>
  <c r="AP205" i="3" s="1"/>
  <c r="AP206" i="3" s="1"/>
  <c r="AP207" i="3" s="1"/>
  <c r="AP208" i="3" s="1"/>
  <c r="AP209" i="3" s="1"/>
  <c r="AP210" i="3" s="1"/>
  <c r="AP211" i="3" s="1"/>
  <c r="AP212" i="3" s="1"/>
  <c r="AP213" i="3" s="1"/>
  <c r="AP214" i="3" s="1"/>
  <c r="AP215" i="3" s="1"/>
  <c r="AP216" i="3" s="1"/>
  <c r="AP217" i="3" s="1"/>
  <c r="AO133" i="3"/>
  <c r="AO134" i="3" s="1"/>
  <c r="AO135" i="3" s="1"/>
  <c r="AO136" i="3" s="1"/>
  <c r="AO137" i="3" s="1"/>
  <c r="AO138" i="3" s="1"/>
  <c r="AO139" i="3" s="1"/>
  <c r="AO140" i="3" s="1"/>
  <c r="AO141" i="3" s="1"/>
  <c r="AO142" i="3" s="1"/>
  <c r="AO143" i="3" s="1"/>
  <c r="AO144" i="3" s="1"/>
  <c r="AO145" i="3" s="1"/>
  <c r="AO146" i="3" s="1"/>
  <c r="AO147" i="3" s="1"/>
  <c r="AO148" i="3" s="1"/>
  <c r="AO149" i="3" s="1"/>
  <c r="AO150" i="3" s="1"/>
  <c r="AO151" i="3" s="1"/>
  <c r="AO152" i="3" s="1"/>
  <c r="AO153" i="3" s="1"/>
  <c r="AO154" i="3" s="1"/>
  <c r="AO155" i="3" s="1"/>
  <c r="AO156" i="3" s="1"/>
  <c r="AO157" i="3" s="1"/>
  <c r="AO158" i="3" s="1"/>
  <c r="AO159" i="3" s="1"/>
  <c r="AO160" i="3" s="1"/>
  <c r="AO161" i="3" s="1"/>
  <c r="AO162" i="3" s="1"/>
  <c r="AO163" i="3" s="1"/>
  <c r="AO164" i="3" s="1"/>
  <c r="AO165" i="3" s="1"/>
  <c r="AO166" i="3" s="1"/>
  <c r="AO167" i="3" s="1"/>
  <c r="AO168" i="3" s="1"/>
  <c r="AO169" i="3" s="1"/>
  <c r="AO170" i="3" s="1"/>
  <c r="AO171" i="3" s="1"/>
  <c r="AO172" i="3" s="1"/>
  <c r="AO173" i="3" s="1"/>
  <c r="AO174" i="3" s="1"/>
  <c r="AO175" i="3" s="1"/>
  <c r="AO176" i="3" s="1"/>
  <c r="AO177" i="3" s="1"/>
  <c r="AO178" i="3" s="1"/>
  <c r="AO179" i="3" s="1"/>
  <c r="AO180" i="3" s="1"/>
  <c r="AO181" i="3" s="1"/>
  <c r="AO182" i="3" s="1"/>
  <c r="AO183" i="3" s="1"/>
  <c r="AO184" i="3" s="1"/>
  <c r="AO185" i="3" s="1"/>
  <c r="AO186" i="3" s="1"/>
  <c r="AO187" i="3" s="1"/>
  <c r="AO188" i="3" s="1"/>
  <c r="AO189" i="3" s="1"/>
  <c r="AO190" i="3" s="1"/>
  <c r="AO191" i="3" s="1"/>
  <c r="AO192" i="3" s="1"/>
  <c r="AO193" i="3" s="1"/>
  <c r="AO194" i="3" s="1"/>
  <c r="AO195" i="3" s="1"/>
  <c r="AO196" i="3" s="1"/>
  <c r="AO197" i="3" s="1"/>
  <c r="AO198" i="3" s="1"/>
  <c r="AO199" i="3" s="1"/>
  <c r="AO200" i="3" s="1"/>
  <c r="AO201" i="3" s="1"/>
  <c r="AO202" i="3" s="1"/>
  <c r="AO203" i="3" s="1"/>
  <c r="AO204" i="3" s="1"/>
  <c r="AO205" i="3" s="1"/>
  <c r="AO206" i="3" s="1"/>
  <c r="AO207" i="3" s="1"/>
  <c r="AO208" i="3" s="1"/>
  <c r="AO209" i="3" s="1"/>
  <c r="AO210" i="3" s="1"/>
  <c r="AO211" i="3" s="1"/>
  <c r="AO212" i="3" s="1"/>
  <c r="AO213" i="3" s="1"/>
  <c r="AO214" i="3" s="1"/>
  <c r="AO215" i="3" s="1"/>
  <c r="AO216" i="3" s="1"/>
  <c r="AO217" i="3" s="1"/>
  <c r="AP97" i="3"/>
  <c r="AP98" i="3" s="1"/>
  <c r="AP99" i="3" s="1"/>
  <c r="AP100" i="3" s="1"/>
  <c r="AP101" i="3" s="1"/>
  <c r="AP102" i="3" s="1"/>
  <c r="AP103" i="3" s="1"/>
  <c r="AP104" i="3" s="1"/>
  <c r="AP105" i="3" s="1"/>
  <c r="AP106" i="3" s="1"/>
  <c r="AP107" i="3" s="1"/>
  <c r="AP108" i="3" s="1"/>
  <c r="AP109" i="3" s="1"/>
  <c r="AP110" i="3" s="1"/>
  <c r="AP111" i="3" s="1"/>
  <c r="AP112" i="3" s="1"/>
  <c r="AP113" i="3" s="1"/>
  <c r="AP114" i="3" s="1"/>
  <c r="AP115" i="3" s="1"/>
  <c r="AP116" i="3" s="1"/>
  <c r="AP117" i="3" s="1"/>
  <c r="AP118" i="3" s="1"/>
  <c r="AP119" i="3" s="1"/>
  <c r="AP120" i="3" s="1"/>
  <c r="AP121" i="3" s="1"/>
  <c r="AP122" i="3" s="1"/>
  <c r="AP123" i="3" s="1"/>
  <c r="AP124" i="3" s="1"/>
  <c r="AP125" i="3" s="1"/>
  <c r="AP126" i="3" s="1"/>
  <c r="AP127" i="3" s="1"/>
  <c r="AP128" i="3" s="1"/>
  <c r="AP129" i="3" s="1"/>
  <c r="AP130" i="3" s="1"/>
  <c r="AP131" i="3" s="1"/>
  <c r="AP132" i="3" s="1"/>
  <c r="AR96" i="3"/>
  <c r="AR97" i="3" s="1"/>
  <c r="AR98" i="3" s="1"/>
  <c r="AR99" i="3" s="1"/>
  <c r="AR100" i="3" s="1"/>
  <c r="AR101" i="3" s="1"/>
  <c r="AR102" i="3" s="1"/>
  <c r="AR103" i="3" s="1"/>
  <c r="AR104" i="3" s="1"/>
  <c r="AR105" i="3" s="1"/>
  <c r="AR106" i="3" s="1"/>
  <c r="AR107" i="3" s="1"/>
  <c r="AR108" i="3" s="1"/>
  <c r="AR109" i="3" s="1"/>
  <c r="AR110" i="3" s="1"/>
  <c r="AR111" i="3" s="1"/>
  <c r="AR112" i="3" s="1"/>
  <c r="AR113" i="3" s="1"/>
  <c r="AR114" i="3" s="1"/>
  <c r="AR115" i="3" s="1"/>
  <c r="AR116" i="3" s="1"/>
  <c r="AR117" i="3" s="1"/>
  <c r="AR118" i="3" s="1"/>
  <c r="AR119" i="3" s="1"/>
  <c r="AR120" i="3" s="1"/>
  <c r="AR121" i="3" s="1"/>
  <c r="AR122" i="3" s="1"/>
  <c r="AR123" i="3" s="1"/>
  <c r="AR124" i="3" s="1"/>
  <c r="AR125" i="3" s="1"/>
  <c r="AR126" i="3" s="1"/>
  <c r="AR127" i="3" s="1"/>
  <c r="AR128" i="3" s="1"/>
  <c r="AR129" i="3" s="1"/>
  <c r="AR130" i="3" s="1"/>
  <c r="AR131" i="3" s="1"/>
  <c r="AR132" i="3" s="1"/>
  <c r="AQ96" i="3"/>
  <c r="AQ97" i="3" s="1"/>
  <c r="AQ98" i="3" s="1"/>
  <c r="AQ99" i="3" s="1"/>
  <c r="AQ100" i="3" s="1"/>
  <c r="AQ101" i="3" s="1"/>
  <c r="AQ102" i="3" s="1"/>
  <c r="AQ103" i="3" s="1"/>
  <c r="AQ104" i="3" s="1"/>
  <c r="AQ105" i="3" s="1"/>
  <c r="AQ106" i="3" s="1"/>
  <c r="AQ107" i="3" s="1"/>
  <c r="AQ108" i="3" s="1"/>
  <c r="AQ109" i="3" s="1"/>
  <c r="AQ110" i="3" s="1"/>
  <c r="AQ111" i="3" s="1"/>
  <c r="AQ112" i="3" s="1"/>
  <c r="AQ113" i="3" s="1"/>
  <c r="AQ114" i="3" s="1"/>
  <c r="AQ115" i="3" s="1"/>
  <c r="AQ116" i="3" s="1"/>
  <c r="AQ117" i="3" s="1"/>
  <c r="AQ118" i="3" s="1"/>
  <c r="AQ119" i="3" s="1"/>
  <c r="AQ120" i="3" s="1"/>
  <c r="AQ121" i="3" s="1"/>
  <c r="AQ122" i="3" s="1"/>
  <c r="AQ123" i="3" s="1"/>
  <c r="AQ124" i="3" s="1"/>
  <c r="AQ125" i="3" s="1"/>
  <c r="AQ126" i="3" s="1"/>
  <c r="AQ127" i="3" s="1"/>
  <c r="AQ128" i="3" s="1"/>
  <c r="AQ129" i="3" s="1"/>
  <c r="AQ130" i="3" s="1"/>
  <c r="AQ131" i="3" s="1"/>
  <c r="AQ132" i="3" s="1"/>
  <c r="AP96" i="3"/>
  <c r="AO96" i="3"/>
  <c r="AO97" i="3" s="1"/>
  <c r="AO98" i="3" s="1"/>
  <c r="AO99" i="3" s="1"/>
  <c r="AO100" i="3" s="1"/>
  <c r="AO101" i="3" s="1"/>
  <c r="AO102" i="3" s="1"/>
  <c r="AO103" i="3" s="1"/>
  <c r="AO104" i="3" s="1"/>
  <c r="AO105" i="3" s="1"/>
  <c r="AO106" i="3" s="1"/>
  <c r="AO107" i="3" s="1"/>
  <c r="AO108" i="3" s="1"/>
  <c r="AO109" i="3" s="1"/>
  <c r="AO110" i="3" s="1"/>
  <c r="AO111" i="3" s="1"/>
  <c r="AO112" i="3" s="1"/>
  <c r="AO113" i="3" s="1"/>
  <c r="AO114" i="3" s="1"/>
  <c r="AO115" i="3" s="1"/>
  <c r="AO116" i="3" s="1"/>
  <c r="AO117" i="3" s="1"/>
  <c r="AO118" i="3" s="1"/>
  <c r="AO119" i="3" s="1"/>
  <c r="AO120" i="3" s="1"/>
  <c r="AO121" i="3" s="1"/>
  <c r="AO122" i="3" s="1"/>
  <c r="AO123" i="3" s="1"/>
  <c r="AO124" i="3" s="1"/>
  <c r="AO125" i="3" s="1"/>
  <c r="AO126" i="3" s="1"/>
  <c r="AO127" i="3" s="1"/>
  <c r="AO128" i="3" s="1"/>
  <c r="AO129" i="3" s="1"/>
  <c r="AO130" i="3" s="1"/>
  <c r="AO131" i="3" s="1"/>
  <c r="AO132" i="3" s="1"/>
  <c r="AR90" i="3"/>
  <c r="AR91" i="3" s="1"/>
  <c r="AR92" i="3" s="1"/>
  <c r="AR93" i="3" s="1"/>
  <c r="AR94" i="3" s="1"/>
  <c r="AR95" i="3" s="1"/>
  <c r="AQ90" i="3"/>
  <c r="AQ91" i="3" s="1"/>
  <c r="AQ92" i="3" s="1"/>
  <c r="AQ93" i="3" s="1"/>
  <c r="AQ94" i="3" s="1"/>
  <c r="AQ95" i="3" s="1"/>
  <c r="AP90" i="3"/>
  <c r="AP91" i="3" s="1"/>
  <c r="AP92" i="3" s="1"/>
  <c r="AP93" i="3" s="1"/>
  <c r="AP94" i="3" s="1"/>
  <c r="AP95" i="3" s="1"/>
  <c r="AO90" i="3"/>
  <c r="AO91" i="3" s="1"/>
  <c r="AO92" i="3" s="1"/>
  <c r="AO93" i="3" s="1"/>
  <c r="AO94" i="3" s="1"/>
  <c r="AO95" i="3" s="1"/>
  <c r="AP73" i="3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R72" i="3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Q72" i="3"/>
  <c r="AQ73" i="3" s="1"/>
  <c r="AQ74" i="3" s="1"/>
  <c r="AQ75" i="3" s="1"/>
  <c r="AQ76" i="3" s="1"/>
  <c r="AQ77" i="3" s="1"/>
  <c r="AQ78" i="3" s="1"/>
  <c r="AQ79" i="3" s="1"/>
  <c r="AQ80" i="3" s="1"/>
  <c r="AQ81" i="3" s="1"/>
  <c r="AQ82" i="3" s="1"/>
  <c r="AQ83" i="3" s="1"/>
  <c r="AQ84" i="3" s="1"/>
  <c r="AQ85" i="3" s="1"/>
  <c r="AQ86" i="3" s="1"/>
  <c r="AQ87" i="3" s="1"/>
  <c r="AQ88" i="3" s="1"/>
  <c r="AQ89" i="3" s="1"/>
  <c r="AP72" i="3"/>
  <c r="AO72" i="3"/>
  <c r="AO73" i="3" s="1"/>
  <c r="AO74" i="3" s="1"/>
  <c r="AO75" i="3" s="1"/>
  <c r="AO76" i="3" s="1"/>
  <c r="AO77" i="3" s="1"/>
  <c r="AO78" i="3" s="1"/>
  <c r="AO79" i="3" s="1"/>
  <c r="AO80" i="3" s="1"/>
  <c r="AO81" i="3" s="1"/>
  <c r="AO82" i="3" s="1"/>
  <c r="AO83" i="3" s="1"/>
  <c r="AO84" i="3" s="1"/>
  <c r="AO85" i="3" s="1"/>
  <c r="AO86" i="3" s="1"/>
  <c r="AO87" i="3" s="1"/>
  <c r="AO88" i="3" s="1"/>
  <c r="AO89" i="3" s="1"/>
  <c r="AR40" i="3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Q40" i="3"/>
  <c r="AQ41" i="3" s="1"/>
  <c r="AQ42" i="3" s="1"/>
  <c r="AQ43" i="3" s="1"/>
  <c r="AQ44" i="3" s="1"/>
  <c r="AQ45" i="3" s="1"/>
  <c r="AQ46" i="3" s="1"/>
  <c r="AQ47" i="3" s="1"/>
  <c r="AQ48" i="3" s="1"/>
  <c r="AQ49" i="3" s="1"/>
  <c r="AQ50" i="3" s="1"/>
  <c r="AQ51" i="3" s="1"/>
  <c r="AQ52" i="3" s="1"/>
  <c r="AQ53" i="3" s="1"/>
  <c r="AQ54" i="3" s="1"/>
  <c r="AQ55" i="3" s="1"/>
  <c r="AQ56" i="3" s="1"/>
  <c r="AQ57" i="3" s="1"/>
  <c r="AQ58" i="3" s="1"/>
  <c r="AQ59" i="3" s="1"/>
  <c r="AQ60" i="3" s="1"/>
  <c r="AQ61" i="3" s="1"/>
  <c r="AQ62" i="3" s="1"/>
  <c r="AQ63" i="3" s="1"/>
  <c r="AQ64" i="3" s="1"/>
  <c r="AQ65" i="3" s="1"/>
  <c r="AQ66" i="3" s="1"/>
  <c r="AQ67" i="3" s="1"/>
  <c r="AQ68" i="3" s="1"/>
  <c r="AQ69" i="3" s="1"/>
  <c r="AQ70" i="3" s="1"/>
  <c r="AQ71" i="3" s="1"/>
  <c r="AP40" i="3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O40" i="3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P29" i="3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R28" i="3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Q28" i="3"/>
  <c r="AQ29" i="3" s="1"/>
  <c r="AQ30" i="3" s="1"/>
  <c r="AQ31" i="3" s="1"/>
  <c r="AQ32" i="3" s="1"/>
  <c r="AQ33" i="3" s="1"/>
  <c r="AQ34" i="3" s="1"/>
  <c r="AQ35" i="3" s="1"/>
  <c r="AQ36" i="3" s="1"/>
  <c r="AQ37" i="3" s="1"/>
  <c r="AQ38" i="3" s="1"/>
  <c r="AQ39" i="3" s="1"/>
  <c r="AP28" i="3"/>
  <c r="AO28" i="3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R5" i="3"/>
  <c r="AR6" i="3" s="1"/>
  <c r="AR7" i="3" s="1"/>
  <c r="AR8" i="3" s="1"/>
  <c r="AR9" i="3" s="1"/>
  <c r="AR10" i="3" s="1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Q5" i="3"/>
  <c r="AQ6" i="3" s="1"/>
  <c r="AQ7" i="3" s="1"/>
  <c r="AQ8" i="3" s="1"/>
  <c r="AQ9" i="3" s="1"/>
  <c r="AQ10" i="3" s="1"/>
  <c r="AQ11" i="3" s="1"/>
  <c r="AQ12" i="3" s="1"/>
  <c r="AQ13" i="3" s="1"/>
  <c r="AQ14" i="3" s="1"/>
  <c r="AQ15" i="3" s="1"/>
  <c r="AQ16" i="3" s="1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P5" i="3"/>
  <c r="AP6" i="3" s="1"/>
  <c r="AP7" i="3" s="1"/>
  <c r="AP8" i="3" s="1"/>
  <c r="AP9" i="3" s="1"/>
  <c r="AP10" i="3" s="1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O5" i="3"/>
  <c r="AO6" i="3" s="1"/>
  <c r="AO7" i="3" s="1"/>
  <c r="AO8" i="3" s="1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R4" i="3"/>
  <c r="AP4" i="3"/>
  <c r="AQ4" i="3"/>
  <c r="BC293" i="3"/>
  <c r="AW293" i="3"/>
  <c r="AW292" i="3"/>
  <c r="AW291" i="3"/>
  <c r="AW290" i="3"/>
  <c r="AW289" i="3"/>
  <c r="AW288" i="3"/>
  <c r="AW287" i="3"/>
  <c r="AW286" i="3"/>
  <c r="AW285" i="3"/>
  <c r="AW284" i="3"/>
  <c r="AW283" i="3"/>
  <c r="AW282" i="3"/>
  <c r="AW281" i="3"/>
  <c r="AW280" i="3"/>
  <c r="AW279" i="3"/>
  <c r="AW278" i="3"/>
  <c r="AW277" i="3"/>
  <c r="AW276" i="3"/>
  <c r="AW275" i="3"/>
  <c r="AW274" i="3"/>
  <c r="BB274" i="3" s="1"/>
  <c r="BB275" i="3" s="1"/>
  <c r="BB276" i="3" s="1"/>
  <c r="AW273" i="3"/>
  <c r="AW272" i="3"/>
  <c r="AW271" i="3"/>
  <c r="AW270" i="3"/>
  <c r="AW269" i="3"/>
  <c r="AW268" i="3"/>
  <c r="AW267" i="3"/>
  <c r="AW266" i="3"/>
  <c r="AW265" i="3"/>
  <c r="AW264" i="3"/>
  <c r="AW263" i="3"/>
  <c r="AW262" i="3"/>
  <c r="AW261" i="3"/>
  <c r="AW260" i="3"/>
  <c r="AW259" i="3"/>
  <c r="AW258" i="3"/>
  <c r="AW257" i="3"/>
  <c r="AW256" i="3"/>
  <c r="AW255" i="3"/>
  <c r="AW254" i="3"/>
  <c r="AW253" i="3"/>
  <c r="AW252" i="3"/>
  <c r="AW251" i="3"/>
  <c r="AW250" i="3"/>
  <c r="AW249" i="3"/>
  <c r="AW248" i="3"/>
  <c r="AW247" i="3"/>
  <c r="AW246" i="3"/>
  <c r="AW245" i="3"/>
  <c r="AW244" i="3"/>
  <c r="AW243" i="3"/>
  <c r="AW242" i="3"/>
  <c r="AW241" i="3"/>
  <c r="AW240" i="3"/>
  <c r="AW239" i="3"/>
  <c r="AW238" i="3"/>
  <c r="AW237" i="3"/>
  <c r="AW236" i="3"/>
  <c r="AW235" i="3"/>
  <c r="AW234" i="3"/>
  <c r="AW233" i="3"/>
  <c r="AW232" i="3"/>
  <c r="AW231" i="3"/>
  <c r="AW230" i="3"/>
  <c r="AW229" i="3"/>
  <c r="AW228" i="3"/>
  <c r="AW227" i="3"/>
  <c r="AW226" i="3"/>
  <c r="AW225" i="3"/>
  <c r="AW224" i="3"/>
  <c r="AW223" i="3"/>
  <c r="AW222" i="3"/>
  <c r="AW221" i="3"/>
  <c r="AW220" i="3"/>
  <c r="AW219" i="3"/>
  <c r="AW218" i="3"/>
  <c r="AW217" i="3"/>
  <c r="AW216" i="3"/>
  <c r="AW215" i="3"/>
  <c r="AW214" i="3"/>
  <c r="AW213" i="3"/>
  <c r="AW212" i="3"/>
  <c r="AW211" i="3"/>
  <c r="AW210" i="3"/>
  <c r="AW209" i="3"/>
  <c r="AW208" i="3"/>
  <c r="AW207" i="3"/>
  <c r="AW206" i="3"/>
  <c r="AW205" i="3"/>
  <c r="AW204" i="3"/>
  <c r="AW203" i="3"/>
  <c r="AW202" i="3"/>
  <c r="AW201" i="3"/>
  <c r="AW200" i="3"/>
  <c r="AW199" i="3"/>
  <c r="AW198" i="3"/>
  <c r="AW197" i="3"/>
  <c r="AW196" i="3"/>
  <c r="AW195" i="3"/>
  <c r="AW194" i="3"/>
  <c r="AW193" i="3"/>
  <c r="AW192" i="3"/>
  <c r="AW191" i="3"/>
  <c r="AW190" i="3"/>
  <c r="AW189" i="3"/>
  <c r="AW188" i="3"/>
  <c r="AW187" i="3"/>
  <c r="AW186" i="3"/>
  <c r="AW185" i="3"/>
  <c r="AW184" i="3"/>
  <c r="AW183" i="3"/>
  <c r="AW182" i="3"/>
  <c r="AW181" i="3"/>
  <c r="AW180" i="3"/>
  <c r="AW179" i="3"/>
  <c r="AW178" i="3"/>
  <c r="AW177" i="3"/>
  <c r="AW176" i="3"/>
  <c r="AW175" i="3"/>
  <c r="AW174" i="3"/>
  <c r="AW173" i="3"/>
  <c r="AW172" i="3"/>
  <c r="AW171" i="3"/>
  <c r="AW170" i="3"/>
  <c r="AW169" i="3"/>
  <c r="AW168" i="3"/>
  <c r="AW167" i="3"/>
  <c r="AW166" i="3"/>
  <c r="AW165" i="3"/>
  <c r="AW164" i="3"/>
  <c r="AW163" i="3"/>
  <c r="AW162" i="3"/>
  <c r="AW161" i="3"/>
  <c r="AW160" i="3"/>
  <c r="AW159" i="3"/>
  <c r="AW158" i="3"/>
  <c r="AW157" i="3"/>
  <c r="AW156" i="3"/>
  <c r="AW155" i="3"/>
  <c r="AW154" i="3"/>
  <c r="AW153" i="3"/>
  <c r="AW152" i="3"/>
  <c r="AW151" i="3"/>
  <c r="AW150" i="3"/>
  <c r="AW149" i="3"/>
  <c r="AW148" i="3"/>
  <c r="AW147" i="3"/>
  <c r="AW146" i="3"/>
  <c r="AW145" i="3"/>
  <c r="AW144" i="3"/>
  <c r="AW143" i="3"/>
  <c r="AW142" i="3"/>
  <c r="AW141" i="3"/>
  <c r="AW140" i="3"/>
  <c r="AW139" i="3"/>
  <c r="AW138" i="3"/>
  <c r="AW137" i="3"/>
  <c r="AW136" i="3"/>
  <c r="AW135" i="3"/>
  <c r="AW134" i="3"/>
  <c r="AW133" i="3"/>
  <c r="AW132" i="3"/>
  <c r="AW131" i="3"/>
  <c r="AW130" i="3"/>
  <c r="AW129" i="3"/>
  <c r="AW128" i="3"/>
  <c r="AW127" i="3"/>
  <c r="AW126" i="3"/>
  <c r="AW125" i="3"/>
  <c r="AW124" i="3"/>
  <c r="AW123" i="3"/>
  <c r="AW122" i="3"/>
  <c r="AW121" i="3"/>
  <c r="AW120" i="3"/>
  <c r="AW119" i="3"/>
  <c r="AW118" i="3"/>
  <c r="AW117" i="3"/>
  <c r="AW116" i="3"/>
  <c r="AW115" i="3"/>
  <c r="AW114" i="3"/>
  <c r="AW113" i="3"/>
  <c r="AW112" i="3"/>
  <c r="AW111" i="3"/>
  <c r="AW110" i="3"/>
  <c r="AW109" i="3"/>
  <c r="AW108" i="3"/>
  <c r="AW107" i="3"/>
  <c r="AW106" i="3"/>
  <c r="AW105" i="3"/>
  <c r="AW104" i="3"/>
  <c r="AW103" i="3"/>
  <c r="AW102" i="3"/>
  <c r="AW101" i="3"/>
  <c r="AW100" i="3"/>
  <c r="AW99" i="3"/>
  <c r="AW98" i="3"/>
  <c r="AW97" i="3"/>
  <c r="AW96" i="3"/>
  <c r="AW95" i="3"/>
  <c r="AW94" i="3"/>
  <c r="AW93" i="3"/>
  <c r="AW92" i="3"/>
  <c r="AW91" i="3"/>
  <c r="AW90" i="3"/>
  <c r="AW89" i="3"/>
  <c r="AW88" i="3"/>
  <c r="AW87" i="3"/>
  <c r="AW86" i="3"/>
  <c r="AW85" i="3"/>
  <c r="AW84" i="3"/>
  <c r="AW83" i="3"/>
  <c r="AW82" i="3"/>
  <c r="AW81" i="3"/>
  <c r="AW80" i="3"/>
  <c r="AW79" i="3"/>
  <c r="AW78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X51" i="3"/>
  <c r="AV51" i="3"/>
  <c r="AU51" i="3"/>
  <c r="AX50" i="3"/>
  <c r="AV50" i="3"/>
  <c r="AU50" i="3"/>
  <c r="BC277" i="3"/>
  <c r="BC278" i="3" s="1"/>
  <c r="BC279" i="3" s="1"/>
  <c r="BC280" i="3" s="1"/>
  <c r="BC281" i="3" s="1"/>
  <c r="BC282" i="3" s="1"/>
  <c r="BC283" i="3" s="1"/>
  <c r="BC284" i="3" s="1"/>
  <c r="BC285" i="3" s="1"/>
  <c r="BC286" i="3" s="1"/>
  <c r="BC287" i="3" s="1"/>
  <c r="BC288" i="3" s="1"/>
  <c r="BC289" i="3" s="1"/>
  <c r="BC290" i="3" s="1"/>
  <c r="BC291" i="3" s="1"/>
  <c r="BC292" i="3" s="1"/>
  <c r="BB277" i="3"/>
  <c r="BA277" i="3"/>
  <c r="BA278" i="3" s="1"/>
  <c r="BA279" i="3" s="1"/>
  <c r="BA280" i="3" s="1"/>
  <c r="BA281" i="3" s="1"/>
  <c r="BA282" i="3" s="1"/>
  <c r="BA283" i="3" s="1"/>
  <c r="BA284" i="3" s="1"/>
  <c r="BA285" i="3" s="1"/>
  <c r="BA286" i="3" s="1"/>
  <c r="BA287" i="3" s="1"/>
  <c r="BA288" i="3" s="1"/>
  <c r="BA289" i="3" s="1"/>
  <c r="BA290" i="3" s="1"/>
  <c r="BA291" i="3" s="1"/>
  <c r="BA292" i="3" s="1"/>
  <c r="AZ277" i="3"/>
  <c r="AZ278" i="3" s="1"/>
  <c r="AZ279" i="3" s="1"/>
  <c r="AZ280" i="3" s="1"/>
  <c r="AZ281" i="3" s="1"/>
  <c r="AZ282" i="3" s="1"/>
  <c r="AZ283" i="3" s="1"/>
  <c r="AZ284" i="3" s="1"/>
  <c r="AZ285" i="3" s="1"/>
  <c r="AZ286" i="3" s="1"/>
  <c r="AZ287" i="3" s="1"/>
  <c r="AZ288" i="3" s="1"/>
  <c r="AZ289" i="3" s="1"/>
  <c r="AZ290" i="3" s="1"/>
  <c r="AZ291" i="3" s="1"/>
  <c r="AZ292" i="3" s="1"/>
  <c r="BC274" i="3"/>
  <c r="BC275" i="3" s="1"/>
  <c r="BC276" i="3" s="1"/>
  <c r="BA274" i="3"/>
  <c r="BA275" i="3" s="1"/>
  <c r="BA276" i="3" s="1"/>
  <c r="AZ274" i="3"/>
  <c r="AZ275" i="3" s="1"/>
  <c r="AZ276" i="3" s="1"/>
  <c r="AZ239" i="3"/>
  <c r="AZ240" i="3" s="1"/>
  <c r="AZ241" i="3" s="1"/>
  <c r="AZ242" i="3" s="1"/>
  <c r="AZ243" i="3" s="1"/>
  <c r="AZ244" i="3" s="1"/>
  <c r="AZ245" i="3" s="1"/>
  <c r="AZ246" i="3" s="1"/>
  <c r="AZ247" i="3" s="1"/>
  <c r="AZ248" i="3" s="1"/>
  <c r="AZ249" i="3" s="1"/>
  <c r="AZ250" i="3" s="1"/>
  <c r="AZ251" i="3" s="1"/>
  <c r="AZ252" i="3" s="1"/>
  <c r="AZ253" i="3" s="1"/>
  <c r="AZ254" i="3" s="1"/>
  <c r="AZ255" i="3" s="1"/>
  <c r="AZ256" i="3" s="1"/>
  <c r="AZ257" i="3" s="1"/>
  <c r="AZ258" i="3" s="1"/>
  <c r="AZ259" i="3" s="1"/>
  <c r="AZ260" i="3" s="1"/>
  <c r="AZ261" i="3" s="1"/>
  <c r="AZ262" i="3" s="1"/>
  <c r="AZ263" i="3" s="1"/>
  <c r="AZ264" i="3" s="1"/>
  <c r="AZ265" i="3" s="1"/>
  <c r="AZ266" i="3" s="1"/>
  <c r="AZ267" i="3" s="1"/>
  <c r="AZ268" i="3" s="1"/>
  <c r="AZ269" i="3" s="1"/>
  <c r="AZ270" i="3" s="1"/>
  <c r="AZ271" i="3" s="1"/>
  <c r="AZ272" i="3" s="1"/>
  <c r="AZ273" i="3" s="1"/>
  <c r="BC237" i="3"/>
  <c r="BC238" i="3" s="1"/>
  <c r="BC239" i="3" s="1"/>
  <c r="BC240" i="3" s="1"/>
  <c r="BC241" i="3" s="1"/>
  <c r="BC242" i="3" s="1"/>
  <c r="BC243" i="3" s="1"/>
  <c r="BC244" i="3" s="1"/>
  <c r="BC245" i="3" s="1"/>
  <c r="BC246" i="3" s="1"/>
  <c r="BC247" i="3" s="1"/>
  <c r="BC248" i="3" s="1"/>
  <c r="BC249" i="3" s="1"/>
  <c r="BC250" i="3" s="1"/>
  <c r="BC251" i="3" s="1"/>
  <c r="BC252" i="3" s="1"/>
  <c r="BC253" i="3" s="1"/>
  <c r="BC254" i="3" s="1"/>
  <c r="BC255" i="3" s="1"/>
  <c r="BC256" i="3" s="1"/>
  <c r="BC257" i="3" s="1"/>
  <c r="BC258" i="3" s="1"/>
  <c r="BC259" i="3" s="1"/>
  <c r="BC260" i="3" s="1"/>
  <c r="BC261" i="3" s="1"/>
  <c r="BC262" i="3" s="1"/>
  <c r="BC263" i="3" s="1"/>
  <c r="BC264" i="3" s="1"/>
  <c r="BC265" i="3" s="1"/>
  <c r="BC266" i="3" s="1"/>
  <c r="BC267" i="3" s="1"/>
  <c r="BC268" i="3" s="1"/>
  <c r="BC269" i="3" s="1"/>
  <c r="BC270" i="3" s="1"/>
  <c r="BC271" i="3" s="1"/>
  <c r="BC272" i="3" s="1"/>
  <c r="BC273" i="3" s="1"/>
  <c r="BB237" i="3"/>
  <c r="BB238" i="3" s="1"/>
  <c r="BB239" i="3" s="1"/>
  <c r="BB240" i="3" s="1"/>
  <c r="BB241" i="3" s="1"/>
  <c r="BB242" i="3" s="1"/>
  <c r="BB243" i="3" s="1"/>
  <c r="BB244" i="3" s="1"/>
  <c r="BB245" i="3" s="1"/>
  <c r="BB246" i="3" s="1"/>
  <c r="BB247" i="3" s="1"/>
  <c r="BB248" i="3" s="1"/>
  <c r="BB249" i="3" s="1"/>
  <c r="BB250" i="3" s="1"/>
  <c r="BB251" i="3" s="1"/>
  <c r="BB252" i="3" s="1"/>
  <c r="BB253" i="3" s="1"/>
  <c r="BB254" i="3" s="1"/>
  <c r="BB255" i="3" s="1"/>
  <c r="BB256" i="3" s="1"/>
  <c r="BB257" i="3" s="1"/>
  <c r="BB258" i="3" s="1"/>
  <c r="BB259" i="3" s="1"/>
  <c r="BB260" i="3" s="1"/>
  <c r="BB261" i="3" s="1"/>
  <c r="BB262" i="3" s="1"/>
  <c r="BB263" i="3" s="1"/>
  <c r="BB264" i="3" s="1"/>
  <c r="BB265" i="3" s="1"/>
  <c r="BB266" i="3" s="1"/>
  <c r="BB267" i="3" s="1"/>
  <c r="BB268" i="3" s="1"/>
  <c r="BB269" i="3" s="1"/>
  <c r="BB270" i="3" s="1"/>
  <c r="BB271" i="3" s="1"/>
  <c r="BB272" i="3" s="1"/>
  <c r="BB273" i="3" s="1"/>
  <c r="BA237" i="3"/>
  <c r="BA238" i="3" s="1"/>
  <c r="BA239" i="3" s="1"/>
  <c r="BA240" i="3" s="1"/>
  <c r="BA241" i="3" s="1"/>
  <c r="BA242" i="3" s="1"/>
  <c r="BA243" i="3" s="1"/>
  <c r="BA244" i="3" s="1"/>
  <c r="BA245" i="3" s="1"/>
  <c r="BA246" i="3" s="1"/>
  <c r="BA247" i="3" s="1"/>
  <c r="BA248" i="3" s="1"/>
  <c r="BA249" i="3" s="1"/>
  <c r="BA250" i="3" s="1"/>
  <c r="BA251" i="3" s="1"/>
  <c r="BA252" i="3" s="1"/>
  <c r="BA253" i="3" s="1"/>
  <c r="BA254" i="3" s="1"/>
  <c r="BA255" i="3" s="1"/>
  <c r="BA256" i="3" s="1"/>
  <c r="BA257" i="3" s="1"/>
  <c r="BA258" i="3" s="1"/>
  <c r="BA259" i="3" s="1"/>
  <c r="BA260" i="3" s="1"/>
  <c r="BA261" i="3" s="1"/>
  <c r="BA262" i="3" s="1"/>
  <c r="BA263" i="3" s="1"/>
  <c r="BA264" i="3" s="1"/>
  <c r="BA265" i="3" s="1"/>
  <c r="BA266" i="3" s="1"/>
  <c r="BA267" i="3" s="1"/>
  <c r="BA268" i="3" s="1"/>
  <c r="BA269" i="3" s="1"/>
  <c r="BA270" i="3" s="1"/>
  <c r="BA271" i="3" s="1"/>
  <c r="BA272" i="3" s="1"/>
  <c r="BA273" i="3" s="1"/>
  <c r="AZ237" i="3"/>
  <c r="AZ238" i="3" s="1"/>
  <c r="BC218" i="3"/>
  <c r="BC219" i="3" s="1"/>
  <c r="BC220" i="3" s="1"/>
  <c r="BC221" i="3" s="1"/>
  <c r="BC222" i="3" s="1"/>
  <c r="BC223" i="3" s="1"/>
  <c r="BC224" i="3" s="1"/>
  <c r="BC225" i="3" s="1"/>
  <c r="BC226" i="3" s="1"/>
  <c r="BC227" i="3" s="1"/>
  <c r="BC228" i="3" s="1"/>
  <c r="BC229" i="3" s="1"/>
  <c r="BC230" i="3" s="1"/>
  <c r="BC231" i="3" s="1"/>
  <c r="BC232" i="3" s="1"/>
  <c r="BC233" i="3" s="1"/>
  <c r="BC234" i="3" s="1"/>
  <c r="BC235" i="3" s="1"/>
  <c r="BC236" i="3" s="1"/>
  <c r="BB218" i="3"/>
  <c r="BB219" i="3" s="1"/>
  <c r="BB220" i="3" s="1"/>
  <c r="BB221" i="3" s="1"/>
  <c r="BB222" i="3" s="1"/>
  <c r="BB223" i="3" s="1"/>
  <c r="BB224" i="3" s="1"/>
  <c r="BB225" i="3" s="1"/>
  <c r="BB226" i="3" s="1"/>
  <c r="BB227" i="3" s="1"/>
  <c r="BB228" i="3" s="1"/>
  <c r="BB229" i="3" s="1"/>
  <c r="BB230" i="3" s="1"/>
  <c r="BB231" i="3" s="1"/>
  <c r="BB232" i="3" s="1"/>
  <c r="BB233" i="3" s="1"/>
  <c r="BB234" i="3" s="1"/>
  <c r="BB235" i="3" s="1"/>
  <c r="BB236" i="3" s="1"/>
  <c r="BA218" i="3"/>
  <c r="BA219" i="3" s="1"/>
  <c r="BA220" i="3" s="1"/>
  <c r="BA221" i="3" s="1"/>
  <c r="BA222" i="3" s="1"/>
  <c r="BA223" i="3" s="1"/>
  <c r="BA224" i="3" s="1"/>
  <c r="BA225" i="3" s="1"/>
  <c r="BA226" i="3" s="1"/>
  <c r="BA227" i="3" s="1"/>
  <c r="BA228" i="3" s="1"/>
  <c r="BA229" i="3" s="1"/>
  <c r="BA230" i="3" s="1"/>
  <c r="BA231" i="3" s="1"/>
  <c r="BA232" i="3" s="1"/>
  <c r="BA233" i="3" s="1"/>
  <c r="BA234" i="3" s="1"/>
  <c r="BA235" i="3" s="1"/>
  <c r="BA236" i="3" s="1"/>
  <c r="AZ218" i="3"/>
  <c r="AZ219" i="3" s="1"/>
  <c r="AZ220" i="3" s="1"/>
  <c r="AZ221" i="3" s="1"/>
  <c r="AZ222" i="3" s="1"/>
  <c r="AZ223" i="3" s="1"/>
  <c r="AZ224" i="3" s="1"/>
  <c r="AZ225" i="3" s="1"/>
  <c r="AZ226" i="3" s="1"/>
  <c r="AZ227" i="3" s="1"/>
  <c r="AZ228" i="3" s="1"/>
  <c r="AZ229" i="3" s="1"/>
  <c r="AZ230" i="3" s="1"/>
  <c r="AZ231" i="3" s="1"/>
  <c r="AZ232" i="3" s="1"/>
  <c r="AZ233" i="3" s="1"/>
  <c r="AZ234" i="3" s="1"/>
  <c r="AZ235" i="3" s="1"/>
  <c r="AZ236" i="3" s="1"/>
  <c r="BC133" i="3"/>
  <c r="BC134" i="3" s="1"/>
  <c r="BC135" i="3" s="1"/>
  <c r="BC136" i="3" s="1"/>
  <c r="BC137" i="3" s="1"/>
  <c r="BC138" i="3" s="1"/>
  <c r="BC139" i="3" s="1"/>
  <c r="BC140" i="3" s="1"/>
  <c r="BC141" i="3" s="1"/>
  <c r="BC142" i="3" s="1"/>
  <c r="BC143" i="3" s="1"/>
  <c r="BC144" i="3" s="1"/>
  <c r="BC145" i="3" s="1"/>
  <c r="BC146" i="3" s="1"/>
  <c r="BC147" i="3" s="1"/>
  <c r="BC148" i="3" s="1"/>
  <c r="BC149" i="3" s="1"/>
  <c r="BC150" i="3" s="1"/>
  <c r="BC151" i="3" s="1"/>
  <c r="BC152" i="3" s="1"/>
  <c r="BC153" i="3" s="1"/>
  <c r="BC154" i="3" s="1"/>
  <c r="BC155" i="3" s="1"/>
  <c r="BC156" i="3" s="1"/>
  <c r="BC157" i="3" s="1"/>
  <c r="BC158" i="3" s="1"/>
  <c r="BC159" i="3" s="1"/>
  <c r="BC160" i="3" s="1"/>
  <c r="BC161" i="3" s="1"/>
  <c r="BC162" i="3" s="1"/>
  <c r="BC163" i="3" s="1"/>
  <c r="BC164" i="3" s="1"/>
  <c r="BC165" i="3" s="1"/>
  <c r="BC166" i="3" s="1"/>
  <c r="BC167" i="3" s="1"/>
  <c r="BC168" i="3" s="1"/>
  <c r="BC169" i="3" s="1"/>
  <c r="BC170" i="3" s="1"/>
  <c r="BC171" i="3" s="1"/>
  <c r="BC172" i="3" s="1"/>
  <c r="BC173" i="3" s="1"/>
  <c r="BC174" i="3" s="1"/>
  <c r="BC175" i="3" s="1"/>
  <c r="BC176" i="3" s="1"/>
  <c r="BC177" i="3" s="1"/>
  <c r="BC178" i="3" s="1"/>
  <c r="BC179" i="3" s="1"/>
  <c r="BC180" i="3" s="1"/>
  <c r="BC181" i="3" s="1"/>
  <c r="BC182" i="3" s="1"/>
  <c r="BC183" i="3" s="1"/>
  <c r="BC184" i="3" s="1"/>
  <c r="BC185" i="3" s="1"/>
  <c r="BC186" i="3" s="1"/>
  <c r="BC187" i="3" s="1"/>
  <c r="BC188" i="3" s="1"/>
  <c r="BC189" i="3" s="1"/>
  <c r="BC190" i="3" s="1"/>
  <c r="BC191" i="3" s="1"/>
  <c r="BC192" i="3" s="1"/>
  <c r="BC193" i="3" s="1"/>
  <c r="BC194" i="3" s="1"/>
  <c r="BC195" i="3" s="1"/>
  <c r="BC196" i="3" s="1"/>
  <c r="BC197" i="3" s="1"/>
  <c r="BC198" i="3" s="1"/>
  <c r="BC199" i="3" s="1"/>
  <c r="BC200" i="3" s="1"/>
  <c r="BC201" i="3" s="1"/>
  <c r="BC202" i="3" s="1"/>
  <c r="BC203" i="3" s="1"/>
  <c r="BC204" i="3" s="1"/>
  <c r="BC205" i="3" s="1"/>
  <c r="BC206" i="3" s="1"/>
  <c r="BC207" i="3" s="1"/>
  <c r="BC208" i="3" s="1"/>
  <c r="BC209" i="3" s="1"/>
  <c r="BC210" i="3" s="1"/>
  <c r="BC211" i="3" s="1"/>
  <c r="BC212" i="3" s="1"/>
  <c r="BC213" i="3" s="1"/>
  <c r="BC214" i="3" s="1"/>
  <c r="BC215" i="3" s="1"/>
  <c r="BC216" i="3" s="1"/>
  <c r="BC217" i="3" s="1"/>
  <c r="BB133" i="3"/>
  <c r="BB134" i="3" s="1"/>
  <c r="BB135" i="3" s="1"/>
  <c r="BB136" i="3" s="1"/>
  <c r="BB137" i="3" s="1"/>
  <c r="BB138" i="3" s="1"/>
  <c r="BB139" i="3" s="1"/>
  <c r="BB140" i="3" s="1"/>
  <c r="BB141" i="3" s="1"/>
  <c r="BB142" i="3" s="1"/>
  <c r="BB143" i="3" s="1"/>
  <c r="BB144" i="3" s="1"/>
  <c r="BB145" i="3" s="1"/>
  <c r="BB146" i="3" s="1"/>
  <c r="BB147" i="3" s="1"/>
  <c r="BB148" i="3" s="1"/>
  <c r="BB149" i="3" s="1"/>
  <c r="BB150" i="3" s="1"/>
  <c r="BB151" i="3" s="1"/>
  <c r="BB152" i="3" s="1"/>
  <c r="BB153" i="3" s="1"/>
  <c r="BB154" i="3" s="1"/>
  <c r="BB155" i="3" s="1"/>
  <c r="BB156" i="3" s="1"/>
  <c r="BB157" i="3" s="1"/>
  <c r="BB158" i="3" s="1"/>
  <c r="BB159" i="3" s="1"/>
  <c r="BB160" i="3" s="1"/>
  <c r="BB161" i="3" s="1"/>
  <c r="BB162" i="3" s="1"/>
  <c r="BB163" i="3" s="1"/>
  <c r="BB164" i="3" s="1"/>
  <c r="BB165" i="3" s="1"/>
  <c r="BB166" i="3" s="1"/>
  <c r="BB167" i="3" s="1"/>
  <c r="BB168" i="3" s="1"/>
  <c r="BB169" i="3" s="1"/>
  <c r="BB170" i="3" s="1"/>
  <c r="BB171" i="3" s="1"/>
  <c r="BB172" i="3" s="1"/>
  <c r="BB173" i="3" s="1"/>
  <c r="BB174" i="3" s="1"/>
  <c r="BB175" i="3" s="1"/>
  <c r="BB176" i="3" s="1"/>
  <c r="BB177" i="3" s="1"/>
  <c r="BB178" i="3" s="1"/>
  <c r="BB179" i="3" s="1"/>
  <c r="BB180" i="3" s="1"/>
  <c r="BB181" i="3" s="1"/>
  <c r="BB182" i="3" s="1"/>
  <c r="BB183" i="3" s="1"/>
  <c r="BB184" i="3" s="1"/>
  <c r="BB185" i="3" s="1"/>
  <c r="BB186" i="3" s="1"/>
  <c r="BB187" i="3" s="1"/>
  <c r="BB188" i="3" s="1"/>
  <c r="BB189" i="3" s="1"/>
  <c r="BB190" i="3" s="1"/>
  <c r="BB191" i="3" s="1"/>
  <c r="BB192" i="3" s="1"/>
  <c r="BB193" i="3" s="1"/>
  <c r="BB194" i="3" s="1"/>
  <c r="BB195" i="3" s="1"/>
  <c r="BB196" i="3" s="1"/>
  <c r="BB197" i="3" s="1"/>
  <c r="BB198" i="3" s="1"/>
  <c r="BB199" i="3" s="1"/>
  <c r="BB200" i="3" s="1"/>
  <c r="BB201" i="3" s="1"/>
  <c r="BB202" i="3" s="1"/>
  <c r="BB203" i="3" s="1"/>
  <c r="BB204" i="3" s="1"/>
  <c r="BB205" i="3" s="1"/>
  <c r="BB206" i="3" s="1"/>
  <c r="BB207" i="3" s="1"/>
  <c r="BB208" i="3" s="1"/>
  <c r="BB209" i="3" s="1"/>
  <c r="BB210" i="3" s="1"/>
  <c r="BB211" i="3" s="1"/>
  <c r="BB212" i="3" s="1"/>
  <c r="BB213" i="3" s="1"/>
  <c r="BB214" i="3" s="1"/>
  <c r="BB215" i="3" s="1"/>
  <c r="BB216" i="3" s="1"/>
  <c r="BB217" i="3" s="1"/>
  <c r="BA133" i="3"/>
  <c r="BA134" i="3" s="1"/>
  <c r="BA135" i="3" s="1"/>
  <c r="BA136" i="3" s="1"/>
  <c r="BA137" i="3" s="1"/>
  <c r="BA138" i="3" s="1"/>
  <c r="BA139" i="3" s="1"/>
  <c r="BA140" i="3" s="1"/>
  <c r="BA141" i="3" s="1"/>
  <c r="BA142" i="3" s="1"/>
  <c r="BA143" i="3" s="1"/>
  <c r="BA144" i="3" s="1"/>
  <c r="BA145" i="3" s="1"/>
  <c r="BA146" i="3" s="1"/>
  <c r="BA147" i="3" s="1"/>
  <c r="BA148" i="3" s="1"/>
  <c r="BA149" i="3" s="1"/>
  <c r="BA150" i="3" s="1"/>
  <c r="BA151" i="3" s="1"/>
  <c r="BA152" i="3" s="1"/>
  <c r="BA153" i="3" s="1"/>
  <c r="BA154" i="3" s="1"/>
  <c r="BA155" i="3" s="1"/>
  <c r="BA156" i="3" s="1"/>
  <c r="BA157" i="3" s="1"/>
  <c r="BA158" i="3" s="1"/>
  <c r="BA159" i="3" s="1"/>
  <c r="BA160" i="3" s="1"/>
  <c r="BA161" i="3" s="1"/>
  <c r="BA162" i="3" s="1"/>
  <c r="BA163" i="3" s="1"/>
  <c r="BA164" i="3" s="1"/>
  <c r="BA165" i="3" s="1"/>
  <c r="BA166" i="3" s="1"/>
  <c r="BA167" i="3" s="1"/>
  <c r="BA168" i="3" s="1"/>
  <c r="BA169" i="3" s="1"/>
  <c r="BA170" i="3" s="1"/>
  <c r="BA171" i="3" s="1"/>
  <c r="BA172" i="3" s="1"/>
  <c r="BA173" i="3" s="1"/>
  <c r="BA174" i="3" s="1"/>
  <c r="BA175" i="3" s="1"/>
  <c r="BA176" i="3" s="1"/>
  <c r="BA177" i="3" s="1"/>
  <c r="BA178" i="3" s="1"/>
  <c r="BA179" i="3" s="1"/>
  <c r="BA180" i="3" s="1"/>
  <c r="BA181" i="3" s="1"/>
  <c r="BA182" i="3" s="1"/>
  <c r="BA183" i="3" s="1"/>
  <c r="BA184" i="3" s="1"/>
  <c r="BA185" i="3" s="1"/>
  <c r="BA186" i="3" s="1"/>
  <c r="BA187" i="3" s="1"/>
  <c r="BA188" i="3" s="1"/>
  <c r="BA189" i="3" s="1"/>
  <c r="BA190" i="3" s="1"/>
  <c r="BA191" i="3" s="1"/>
  <c r="BA192" i="3" s="1"/>
  <c r="BA193" i="3" s="1"/>
  <c r="BA194" i="3" s="1"/>
  <c r="BA195" i="3" s="1"/>
  <c r="BA196" i="3" s="1"/>
  <c r="BA197" i="3" s="1"/>
  <c r="BA198" i="3" s="1"/>
  <c r="BA199" i="3" s="1"/>
  <c r="BA200" i="3" s="1"/>
  <c r="BA201" i="3" s="1"/>
  <c r="BA202" i="3" s="1"/>
  <c r="BA203" i="3" s="1"/>
  <c r="BA204" i="3" s="1"/>
  <c r="BA205" i="3" s="1"/>
  <c r="BA206" i="3" s="1"/>
  <c r="BA207" i="3" s="1"/>
  <c r="BA208" i="3" s="1"/>
  <c r="BA209" i="3" s="1"/>
  <c r="BA210" i="3" s="1"/>
  <c r="BA211" i="3" s="1"/>
  <c r="BA212" i="3" s="1"/>
  <c r="BA213" i="3" s="1"/>
  <c r="BA214" i="3" s="1"/>
  <c r="BA215" i="3" s="1"/>
  <c r="BA216" i="3" s="1"/>
  <c r="BA217" i="3" s="1"/>
  <c r="AZ133" i="3"/>
  <c r="AZ134" i="3" s="1"/>
  <c r="AZ135" i="3" s="1"/>
  <c r="AZ136" i="3" s="1"/>
  <c r="AZ137" i="3" s="1"/>
  <c r="AZ138" i="3" s="1"/>
  <c r="AZ139" i="3" s="1"/>
  <c r="AZ140" i="3" s="1"/>
  <c r="AZ141" i="3" s="1"/>
  <c r="AZ142" i="3" s="1"/>
  <c r="AZ143" i="3" s="1"/>
  <c r="AZ144" i="3" s="1"/>
  <c r="AZ145" i="3" s="1"/>
  <c r="AZ146" i="3" s="1"/>
  <c r="AZ147" i="3" s="1"/>
  <c r="AZ148" i="3" s="1"/>
  <c r="AZ149" i="3" s="1"/>
  <c r="AZ150" i="3" s="1"/>
  <c r="AZ151" i="3" s="1"/>
  <c r="AZ152" i="3" s="1"/>
  <c r="AZ153" i="3" s="1"/>
  <c r="AZ154" i="3" s="1"/>
  <c r="AZ155" i="3" s="1"/>
  <c r="AZ156" i="3" s="1"/>
  <c r="AZ157" i="3" s="1"/>
  <c r="AZ158" i="3" s="1"/>
  <c r="AZ159" i="3" s="1"/>
  <c r="AZ160" i="3" s="1"/>
  <c r="AZ161" i="3" s="1"/>
  <c r="AZ162" i="3" s="1"/>
  <c r="AZ163" i="3" s="1"/>
  <c r="AZ164" i="3" s="1"/>
  <c r="AZ165" i="3" s="1"/>
  <c r="AZ166" i="3" s="1"/>
  <c r="AZ167" i="3" s="1"/>
  <c r="AZ168" i="3" s="1"/>
  <c r="AZ169" i="3" s="1"/>
  <c r="AZ170" i="3" s="1"/>
  <c r="AZ171" i="3" s="1"/>
  <c r="AZ172" i="3" s="1"/>
  <c r="AZ173" i="3" s="1"/>
  <c r="AZ174" i="3" s="1"/>
  <c r="AZ175" i="3" s="1"/>
  <c r="AZ176" i="3" s="1"/>
  <c r="AZ177" i="3" s="1"/>
  <c r="AZ178" i="3" s="1"/>
  <c r="AZ179" i="3" s="1"/>
  <c r="AZ180" i="3" s="1"/>
  <c r="AZ181" i="3" s="1"/>
  <c r="AZ182" i="3" s="1"/>
  <c r="AZ183" i="3" s="1"/>
  <c r="AZ184" i="3" s="1"/>
  <c r="AZ185" i="3" s="1"/>
  <c r="AZ186" i="3" s="1"/>
  <c r="AZ187" i="3" s="1"/>
  <c r="AZ188" i="3" s="1"/>
  <c r="AZ189" i="3" s="1"/>
  <c r="AZ190" i="3" s="1"/>
  <c r="AZ191" i="3" s="1"/>
  <c r="AZ192" i="3" s="1"/>
  <c r="AZ193" i="3" s="1"/>
  <c r="AZ194" i="3" s="1"/>
  <c r="AZ195" i="3" s="1"/>
  <c r="AZ196" i="3" s="1"/>
  <c r="AZ197" i="3" s="1"/>
  <c r="AZ198" i="3" s="1"/>
  <c r="AZ199" i="3" s="1"/>
  <c r="AZ200" i="3" s="1"/>
  <c r="AZ201" i="3" s="1"/>
  <c r="AZ202" i="3" s="1"/>
  <c r="AZ203" i="3" s="1"/>
  <c r="AZ204" i="3" s="1"/>
  <c r="AZ205" i="3" s="1"/>
  <c r="AZ206" i="3" s="1"/>
  <c r="AZ207" i="3" s="1"/>
  <c r="AZ208" i="3" s="1"/>
  <c r="AZ209" i="3" s="1"/>
  <c r="AZ210" i="3" s="1"/>
  <c r="AZ211" i="3" s="1"/>
  <c r="AZ212" i="3" s="1"/>
  <c r="AZ213" i="3" s="1"/>
  <c r="AZ214" i="3" s="1"/>
  <c r="AZ215" i="3" s="1"/>
  <c r="AZ216" i="3" s="1"/>
  <c r="AZ217" i="3" s="1"/>
  <c r="BC96" i="3"/>
  <c r="BC97" i="3" s="1"/>
  <c r="BC98" i="3" s="1"/>
  <c r="BC99" i="3" s="1"/>
  <c r="BC100" i="3" s="1"/>
  <c r="BC101" i="3" s="1"/>
  <c r="BC102" i="3" s="1"/>
  <c r="BC103" i="3" s="1"/>
  <c r="BC104" i="3" s="1"/>
  <c r="BC105" i="3" s="1"/>
  <c r="BC106" i="3" s="1"/>
  <c r="BC107" i="3" s="1"/>
  <c r="BC108" i="3" s="1"/>
  <c r="BC109" i="3" s="1"/>
  <c r="BC110" i="3" s="1"/>
  <c r="BC111" i="3" s="1"/>
  <c r="BC112" i="3" s="1"/>
  <c r="BC113" i="3" s="1"/>
  <c r="BC114" i="3" s="1"/>
  <c r="BC115" i="3" s="1"/>
  <c r="BC116" i="3" s="1"/>
  <c r="BC117" i="3" s="1"/>
  <c r="BC118" i="3" s="1"/>
  <c r="BC119" i="3" s="1"/>
  <c r="BC120" i="3" s="1"/>
  <c r="BC121" i="3" s="1"/>
  <c r="BC122" i="3" s="1"/>
  <c r="BC123" i="3" s="1"/>
  <c r="BC124" i="3" s="1"/>
  <c r="BC125" i="3" s="1"/>
  <c r="BC126" i="3" s="1"/>
  <c r="BC127" i="3" s="1"/>
  <c r="BC128" i="3" s="1"/>
  <c r="BC129" i="3" s="1"/>
  <c r="BC130" i="3" s="1"/>
  <c r="BC131" i="3" s="1"/>
  <c r="BC132" i="3" s="1"/>
  <c r="BB96" i="3"/>
  <c r="BB97" i="3" s="1"/>
  <c r="BB98" i="3" s="1"/>
  <c r="BB99" i="3" s="1"/>
  <c r="BB100" i="3" s="1"/>
  <c r="BB101" i="3" s="1"/>
  <c r="BB102" i="3" s="1"/>
  <c r="BB103" i="3" s="1"/>
  <c r="BB104" i="3" s="1"/>
  <c r="BB105" i="3" s="1"/>
  <c r="BB106" i="3" s="1"/>
  <c r="BB107" i="3" s="1"/>
  <c r="BB108" i="3" s="1"/>
  <c r="BB109" i="3" s="1"/>
  <c r="BB110" i="3" s="1"/>
  <c r="BB111" i="3" s="1"/>
  <c r="BB112" i="3" s="1"/>
  <c r="BB113" i="3" s="1"/>
  <c r="BB114" i="3" s="1"/>
  <c r="BB115" i="3" s="1"/>
  <c r="BB116" i="3" s="1"/>
  <c r="BB117" i="3" s="1"/>
  <c r="BB118" i="3" s="1"/>
  <c r="BB119" i="3" s="1"/>
  <c r="BB120" i="3" s="1"/>
  <c r="BB121" i="3" s="1"/>
  <c r="BB122" i="3" s="1"/>
  <c r="BB123" i="3" s="1"/>
  <c r="BB124" i="3" s="1"/>
  <c r="BB125" i="3" s="1"/>
  <c r="BB126" i="3" s="1"/>
  <c r="BB127" i="3" s="1"/>
  <c r="BB128" i="3" s="1"/>
  <c r="BB129" i="3" s="1"/>
  <c r="BB130" i="3" s="1"/>
  <c r="BB131" i="3" s="1"/>
  <c r="BB132" i="3" s="1"/>
  <c r="BA96" i="3"/>
  <c r="BA97" i="3" s="1"/>
  <c r="BA98" i="3" s="1"/>
  <c r="BA99" i="3" s="1"/>
  <c r="BA100" i="3" s="1"/>
  <c r="BA101" i="3" s="1"/>
  <c r="BA102" i="3" s="1"/>
  <c r="BA103" i="3" s="1"/>
  <c r="BA104" i="3" s="1"/>
  <c r="BA105" i="3" s="1"/>
  <c r="BA106" i="3" s="1"/>
  <c r="BA107" i="3" s="1"/>
  <c r="BA108" i="3" s="1"/>
  <c r="BA109" i="3" s="1"/>
  <c r="BA110" i="3" s="1"/>
  <c r="BA111" i="3" s="1"/>
  <c r="BA112" i="3" s="1"/>
  <c r="BA113" i="3" s="1"/>
  <c r="BA114" i="3" s="1"/>
  <c r="BA115" i="3" s="1"/>
  <c r="BA116" i="3" s="1"/>
  <c r="BA117" i="3" s="1"/>
  <c r="BA118" i="3" s="1"/>
  <c r="BA119" i="3" s="1"/>
  <c r="BA120" i="3" s="1"/>
  <c r="BA121" i="3" s="1"/>
  <c r="BA122" i="3" s="1"/>
  <c r="BA123" i="3" s="1"/>
  <c r="BA124" i="3" s="1"/>
  <c r="BA125" i="3" s="1"/>
  <c r="BA126" i="3" s="1"/>
  <c r="BA127" i="3" s="1"/>
  <c r="BA128" i="3" s="1"/>
  <c r="BA129" i="3" s="1"/>
  <c r="BA130" i="3" s="1"/>
  <c r="BA131" i="3" s="1"/>
  <c r="BA132" i="3" s="1"/>
  <c r="AZ96" i="3"/>
  <c r="AZ97" i="3" s="1"/>
  <c r="AZ98" i="3" s="1"/>
  <c r="AZ99" i="3" s="1"/>
  <c r="AZ100" i="3" s="1"/>
  <c r="AZ101" i="3" s="1"/>
  <c r="AZ102" i="3" s="1"/>
  <c r="AZ103" i="3" s="1"/>
  <c r="AZ104" i="3" s="1"/>
  <c r="AZ105" i="3" s="1"/>
  <c r="AZ106" i="3" s="1"/>
  <c r="AZ107" i="3" s="1"/>
  <c r="AZ108" i="3" s="1"/>
  <c r="AZ109" i="3" s="1"/>
  <c r="AZ110" i="3" s="1"/>
  <c r="AZ111" i="3" s="1"/>
  <c r="AZ112" i="3" s="1"/>
  <c r="AZ113" i="3" s="1"/>
  <c r="AZ114" i="3" s="1"/>
  <c r="AZ115" i="3" s="1"/>
  <c r="AZ116" i="3" s="1"/>
  <c r="AZ117" i="3" s="1"/>
  <c r="AZ118" i="3" s="1"/>
  <c r="AZ119" i="3" s="1"/>
  <c r="AZ120" i="3" s="1"/>
  <c r="AZ121" i="3" s="1"/>
  <c r="AZ122" i="3" s="1"/>
  <c r="AZ123" i="3" s="1"/>
  <c r="AZ124" i="3" s="1"/>
  <c r="AZ125" i="3" s="1"/>
  <c r="AZ126" i="3" s="1"/>
  <c r="AZ127" i="3" s="1"/>
  <c r="AZ128" i="3" s="1"/>
  <c r="AZ129" i="3" s="1"/>
  <c r="AZ130" i="3" s="1"/>
  <c r="AZ131" i="3" s="1"/>
  <c r="AZ132" i="3" s="1"/>
  <c r="BC90" i="3"/>
  <c r="BC91" i="3" s="1"/>
  <c r="BC92" i="3" s="1"/>
  <c r="BC93" i="3" s="1"/>
  <c r="BC94" i="3" s="1"/>
  <c r="BC95" i="3" s="1"/>
  <c r="BB90" i="3"/>
  <c r="BB91" i="3" s="1"/>
  <c r="BB92" i="3" s="1"/>
  <c r="BB93" i="3" s="1"/>
  <c r="BB94" i="3" s="1"/>
  <c r="BB95" i="3" s="1"/>
  <c r="BA90" i="3"/>
  <c r="BA91" i="3" s="1"/>
  <c r="BA92" i="3" s="1"/>
  <c r="BA93" i="3" s="1"/>
  <c r="BA94" i="3" s="1"/>
  <c r="BA95" i="3" s="1"/>
  <c r="AZ90" i="3"/>
  <c r="AZ91" i="3" s="1"/>
  <c r="AZ92" i="3" s="1"/>
  <c r="AZ93" i="3" s="1"/>
  <c r="AZ94" i="3" s="1"/>
  <c r="AZ95" i="3" s="1"/>
  <c r="BC72" i="3"/>
  <c r="BC73" i="3" s="1"/>
  <c r="BC74" i="3" s="1"/>
  <c r="BC75" i="3" s="1"/>
  <c r="BC76" i="3" s="1"/>
  <c r="BC77" i="3" s="1"/>
  <c r="BC78" i="3" s="1"/>
  <c r="BC79" i="3" s="1"/>
  <c r="BC80" i="3" s="1"/>
  <c r="BC81" i="3" s="1"/>
  <c r="BC82" i="3" s="1"/>
  <c r="BC83" i="3" s="1"/>
  <c r="BC84" i="3" s="1"/>
  <c r="BC85" i="3" s="1"/>
  <c r="BC86" i="3" s="1"/>
  <c r="BC87" i="3" s="1"/>
  <c r="BC88" i="3" s="1"/>
  <c r="BC89" i="3" s="1"/>
  <c r="BB72" i="3"/>
  <c r="BB73" i="3" s="1"/>
  <c r="BB74" i="3" s="1"/>
  <c r="BB75" i="3" s="1"/>
  <c r="BB76" i="3" s="1"/>
  <c r="BB77" i="3" s="1"/>
  <c r="BB78" i="3" s="1"/>
  <c r="BB79" i="3" s="1"/>
  <c r="BB80" i="3" s="1"/>
  <c r="BB81" i="3" s="1"/>
  <c r="BB82" i="3" s="1"/>
  <c r="BB83" i="3" s="1"/>
  <c r="BB84" i="3" s="1"/>
  <c r="BB85" i="3" s="1"/>
  <c r="BB86" i="3" s="1"/>
  <c r="BB87" i="3" s="1"/>
  <c r="BB88" i="3" s="1"/>
  <c r="BB89" i="3" s="1"/>
  <c r="BA72" i="3"/>
  <c r="BA73" i="3" s="1"/>
  <c r="BA74" i="3" s="1"/>
  <c r="BA75" i="3" s="1"/>
  <c r="BA76" i="3" s="1"/>
  <c r="BA77" i="3" s="1"/>
  <c r="BA78" i="3" s="1"/>
  <c r="BA79" i="3" s="1"/>
  <c r="BA80" i="3" s="1"/>
  <c r="BA81" i="3" s="1"/>
  <c r="BA82" i="3" s="1"/>
  <c r="BA83" i="3" s="1"/>
  <c r="BA84" i="3" s="1"/>
  <c r="BA85" i="3" s="1"/>
  <c r="BA86" i="3" s="1"/>
  <c r="BA87" i="3" s="1"/>
  <c r="BA88" i="3" s="1"/>
  <c r="BA89" i="3" s="1"/>
  <c r="AZ72" i="3"/>
  <c r="AZ73" i="3" s="1"/>
  <c r="AZ74" i="3" s="1"/>
  <c r="AZ75" i="3" s="1"/>
  <c r="AZ76" i="3" s="1"/>
  <c r="AZ77" i="3" s="1"/>
  <c r="AZ78" i="3" s="1"/>
  <c r="AZ79" i="3" s="1"/>
  <c r="AZ80" i="3" s="1"/>
  <c r="AZ81" i="3" s="1"/>
  <c r="AZ82" i="3" s="1"/>
  <c r="AZ83" i="3" s="1"/>
  <c r="AZ84" i="3" s="1"/>
  <c r="AZ85" i="3" s="1"/>
  <c r="AZ86" i="3" s="1"/>
  <c r="AZ87" i="3" s="1"/>
  <c r="AZ88" i="3" s="1"/>
  <c r="AZ89" i="3" s="1"/>
  <c r="BC40" i="3"/>
  <c r="BC41" i="3" s="1"/>
  <c r="BC42" i="3" s="1"/>
  <c r="BC43" i="3" s="1"/>
  <c r="BC44" i="3" s="1"/>
  <c r="BC45" i="3" s="1"/>
  <c r="BC46" i="3" s="1"/>
  <c r="BC47" i="3" s="1"/>
  <c r="BC48" i="3" s="1"/>
  <c r="BC49" i="3" s="1"/>
  <c r="BC50" i="3" s="1"/>
  <c r="BC51" i="3" s="1"/>
  <c r="BC52" i="3" s="1"/>
  <c r="BC53" i="3" s="1"/>
  <c r="BC54" i="3" s="1"/>
  <c r="BC55" i="3" s="1"/>
  <c r="BC56" i="3" s="1"/>
  <c r="BC57" i="3" s="1"/>
  <c r="BC58" i="3" s="1"/>
  <c r="BC59" i="3" s="1"/>
  <c r="BC60" i="3" s="1"/>
  <c r="BC61" i="3" s="1"/>
  <c r="BC62" i="3" s="1"/>
  <c r="BC63" i="3" s="1"/>
  <c r="BC64" i="3" s="1"/>
  <c r="BC65" i="3" s="1"/>
  <c r="BC66" i="3" s="1"/>
  <c r="BC67" i="3" s="1"/>
  <c r="BC68" i="3" s="1"/>
  <c r="BC69" i="3" s="1"/>
  <c r="BC70" i="3" s="1"/>
  <c r="BC71" i="3" s="1"/>
  <c r="BB40" i="3"/>
  <c r="BB41" i="3" s="1"/>
  <c r="BB42" i="3" s="1"/>
  <c r="BB43" i="3" s="1"/>
  <c r="BB44" i="3" s="1"/>
  <c r="BB45" i="3" s="1"/>
  <c r="BB46" i="3" s="1"/>
  <c r="BB47" i="3" s="1"/>
  <c r="BB48" i="3" s="1"/>
  <c r="BB49" i="3" s="1"/>
  <c r="BB50" i="3" s="1"/>
  <c r="BB51" i="3" s="1"/>
  <c r="BB52" i="3" s="1"/>
  <c r="BB53" i="3" s="1"/>
  <c r="BB54" i="3" s="1"/>
  <c r="BB55" i="3" s="1"/>
  <c r="BB56" i="3" s="1"/>
  <c r="BB57" i="3" s="1"/>
  <c r="BB58" i="3" s="1"/>
  <c r="BB59" i="3" s="1"/>
  <c r="BB60" i="3" s="1"/>
  <c r="BB61" i="3" s="1"/>
  <c r="BB62" i="3" s="1"/>
  <c r="BB63" i="3" s="1"/>
  <c r="BB64" i="3" s="1"/>
  <c r="BB65" i="3" s="1"/>
  <c r="BB66" i="3" s="1"/>
  <c r="BB67" i="3" s="1"/>
  <c r="BB68" i="3" s="1"/>
  <c r="BB69" i="3" s="1"/>
  <c r="BB70" i="3" s="1"/>
  <c r="BB71" i="3" s="1"/>
  <c r="BA40" i="3"/>
  <c r="BA41" i="3" s="1"/>
  <c r="BA42" i="3" s="1"/>
  <c r="BA43" i="3" s="1"/>
  <c r="BA44" i="3" s="1"/>
  <c r="BA45" i="3" s="1"/>
  <c r="BA46" i="3" s="1"/>
  <c r="BA47" i="3" s="1"/>
  <c r="BA48" i="3" s="1"/>
  <c r="BA49" i="3" s="1"/>
  <c r="BA50" i="3" s="1"/>
  <c r="BA51" i="3" s="1"/>
  <c r="BA52" i="3" s="1"/>
  <c r="BA53" i="3" s="1"/>
  <c r="BA54" i="3" s="1"/>
  <c r="BA55" i="3" s="1"/>
  <c r="BA56" i="3" s="1"/>
  <c r="BA57" i="3" s="1"/>
  <c r="BA58" i="3" s="1"/>
  <c r="BA59" i="3" s="1"/>
  <c r="BA60" i="3" s="1"/>
  <c r="BA61" i="3" s="1"/>
  <c r="BA62" i="3" s="1"/>
  <c r="BA63" i="3" s="1"/>
  <c r="BA64" i="3" s="1"/>
  <c r="BA65" i="3" s="1"/>
  <c r="BA66" i="3" s="1"/>
  <c r="BA67" i="3" s="1"/>
  <c r="BA68" i="3" s="1"/>
  <c r="BA69" i="3" s="1"/>
  <c r="BA70" i="3" s="1"/>
  <c r="BA71" i="3" s="1"/>
  <c r="AZ40" i="3"/>
  <c r="AZ41" i="3" s="1"/>
  <c r="AZ42" i="3" s="1"/>
  <c r="AZ43" i="3" s="1"/>
  <c r="AZ44" i="3" s="1"/>
  <c r="AZ45" i="3" s="1"/>
  <c r="AZ46" i="3" s="1"/>
  <c r="AZ47" i="3" s="1"/>
  <c r="AZ48" i="3" s="1"/>
  <c r="AZ49" i="3" s="1"/>
  <c r="BC28" i="3"/>
  <c r="BC29" i="3" s="1"/>
  <c r="BC30" i="3" s="1"/>
  <c r="BC31" i="3" s="1"/>
  <c r="BC32" i="3" s="1"/>
  <c r="BC33" i="3" s="1"/>
  <c r="BC34" i="3" s="1"/>
  <c r="BC35" i="3" s="1"/>
  <c r="BC36" i="3" s="1"/>
  <c r="BC37" i="3" s="1"/>
  <c r="BC38" i="3" s="1"/>
  <c r="BC39" i="3" s="1"/>
  <c r="BB28" i="3"/>
  <c r="BB29" i="3" s="1"/>
  <c r="BB30" i="3" s="1"/>
  <c r="BB31" i="3" s="1"/>
  <c r="BB32" i="3" s="1"/>
  <c r="BB33" i="3" s="1"/>
  <c r="BB34" i="3" s="1"/>
  <c r="BB35" i="3" s="1"/>
  <c r="BB36" i="3" s="1"/>
  <c r="BB37" i="3" s="1"/>
  <c r="BB38" i="3" s="1"/>
  <c r="BB39" i="3" s="1"/>
  <c r="BA28" i="3"/>
  <c r="BA29" i="3" s="1"/>
  <c r="BA30" i="3" s="1"/>
  <c r="BA31" i="3" s="1"/>
  <c r="BA32" i="3" s="1"/>
  <c r="BA33" i="3" s="1"/>
  <c r="BA34" i="3" s="1"/>
  <c r="BA35" i="3" s="1"/>
  <c r="BA36" i="3" s="1"/>
  <c r="BA37" i="3" s="1"/>
  <c r="BA38" i="3" s="1"/>
  <c r="BA39" i="3" s="1"/>
  <c r="AZ28" i="3"/>
  <c r="AZ29" i="3" s="1"/>
  <c r="AZ30" i="3" s="1"/>
  <c r="AZ31" i="3" s="1"/>
  <c r="AZ32" i="3" s="1"/>
  <c r="AZ33" i="3" s="1"/>
  <c r="AZ34" i="3" s="1"/>
  <c r="AZ35" i="3" s="1"/>
  <c r="AZ36" i="3" s="1"/>
  <c r="AZ37" i="3" s="1"/>
  <c r="AZ38" i="3" s="1"/>
  <c r="AZ39" i="3" s="1"/>
  <c r="BC12" i="3"/>
  <c r="BC13" i="3" s="1"/>
  <c r="BC14" i="3" s="1"/>
  <c r="BC15" i="3" s="1"/>
  <c r="BC16" i="3" s="1"/>
  <c r="BC17" i="3" s="1"/>
  <c r="BC18" i="3" s="1"/>
  <c r="BC19" i="3" s="1"/>
  <c r="BC20" i="3" s="1"/>
  <c r="BC21" i="3" s="1"/>
  <c r="BC22" i="3" s="1"/>
  <c r="BC23" i="3" s="1"/>
  <c r="BC24" i="3" s="1"/>
  <c r="BC25" i="3" s="1"/>
  <c r="BC26" i="3" s="1"/>
  <c r="BC27" i="3" s="1"/>
  <c r="BA12" i="3"/>
  <c r="BA13" i="3" s="1"/>
  <c r="BA14" i="3" s="1"/>
  <c r="BA15" i="3" s="1"/>
  <c r="BA16" i="3" s="1"/>
  <c r="BA17" i="3" s="1"/>
  <c r="BA18" i="3" s="1"/>
  <c r="BA19" i="3" s="1"/>
  <c r="BA20" i="3" s="1"/>
  <c r="BA21" i="3" s="1"/>
  <c r="BA22" i="3" s="1"/>
  <c r="BA23" i="3" s="1"/>
  <c r="BA24" i="3" s="1"/>
  <c r="BA25" i="3" s="1"/>
  <c r="BA26" i="3" s="1"/>
  <c r="BA27" i="3" s="1"/>
  <c r="AZ12" i="3"/>
  <c r="AZ13" i="3" s="1"/>
  <c r="AZ14" i="3" s="1"/>
  <c r="AZ15" i="3" s="1"/>
  <c r="AZ16" i="3" s="1"/>
  <c r="AZ17" i="3" s="1"/>
  <c r="AZ18" i="3" s="1"/>
  <c r="AZ19" i="3" s="1"/>
  <c r="AZ20" i="3" s="1"/>
  <c r="AZ21" i="3" s="1"/>
  <c r="AZ22" i="3" s="1"/>
  <c r="AZ23" i="3" s="1"/>
  <c r="AZ24" i="3" s="1"/>
  <c r="AZ25" i="3" s="1"/>
  <c r="AZ26" i="3" s="1"/>
  <c r="AZ27" i="3" s="1"/>
  <c r="BC5" i="3"/>
  <c r="BC6" i="3" s="1"/>
  <c r="BC7" i="3" s="1"/>
  <c r="BC8" i="3" s="1"/>
  <c r="BC9" i="3" s="1"/>
  <c r="BC10" i="3" s="1"/>
  <c r="BC11" i="3" s="1"/>
  <c r="BB5" i="3"/>
  <c r="BB6" i="3" s="1"/>
  <c r="BB7" i="3" s="1"/>
  <c r="BB8" i="3" s="1"/>
  <c r="BB9" i="3" s="1"/>
  <c r="BB10" i="3" s="1"/>
  <c r="BB11" i="3" s="1"/>
  <c r="BB12" i="3" s="1"/>
  <c r="BB13" i="3" s="1"/>
  <c r="BB14" i="3" s="1"/>
  <c r="BB15" i="3" s="1"/>
  <c r="BB16" i="3" s="1"/>
  <c r="BB17" i="3" s="1"/>
  <c r="BB18" i="3" s="1"/>
  <c r="BB19" i="3" s="1"/>
  <c r="BB20" i="3" s="1"/>
  <c r="BB21" i="3" s="1"/>
  <c r="BB22" i="3" s="1"/>
  <c r="BB23" i="3" s="1"/>
  <c r="BB24" i="3" s="1"/>
  <c r="BB25" i="3" s="1"/>
  <c r="BB26" i="3" s="1"/>
  <c r="BB27" i="3" s="1"/>
  <c r="BA5" i="3"/>
  <c r="BA6" i="3" s="1"/>
  <c r="BA7" i="3" s="1"/>
  <c r="BA8" i="3" s="1"/>
  <c r="BA9" i="3" s="1"/>
  <c r="BA10" i="3" s="1"/>
  <c r="BA11" i="3" s="1"/>
  <c r="AZ5" i="3"/>
  <c r="AZ6" i="3" s="1"/>
  <c r="AZ7" i="3" s="1"/>
  <c r="AZ8" i="3" s="1"/>
  <c r="AZ9" i="3" s="1"/>
  <c r="AZ10" i="3" s="1"/>
  <c r="AZ11" i="3" s="1"/>
  <c r="AZ4" i="3"/>
  <c r="BC4" i="3"/>
  <c r="BB4" i="3"/>
  <c r="BA4" i="3"/>
  <c r="BC3" i="3"/>
  <c r="BB3" i="3"/>
  <c r="BA3" i="3"/>
  <c r="AZ3" i="3"/>
  <c r="AX293" i="3"/>
  <c r="AV293" i="3"/>
  <c r="AU293" i="3"/>
  <c r="AX292" i="3"/>
  <c r="AV292" i="3"/>
  <c r="AU292" i="3"/>
  <c r="AX291" i="3"/>
  <c r="AV291" i="3"/>
  <c r="AU291" i="3"/>
  <c r="AX290" i="3"/>
  <c r="AV290" i="3"/>
  <c r="AU290" i="3"/>
  <c r="AX289" i="3"/>
  <c r="AV289" i="3"/>
  <c r="AU289" i="3"/>
  <c r="AX288" i="3"/>
  <c r="AV288" i="3"/>
  <c r="AU288" i="3"/>
  <c r="AX287" i="3"/>
  <c r="AV287" i="3"/>
  <c r="AU287" i="3"/>
  <c r="AX286" i="3"/>
  <c r="AV286" i="3"/>
  <c r="AU286" i="3"/>
  <c r="AX285" i="3"/>
  <c r="AV285" i="3"/>
  <c r="AU285" i="3"/>
  <c r="AX284" i="3"/>
  <c r="AV284" i="3"/>
  <c r="AU284" i="3"/>
  <c r="AX283" i="3"/>
  <c r="AV283" i="3"/>
  <c r="AU283" i="3"/>
  <c r="AX282" i="3"/>
  <c r="AV282" i="3"/>
  <c r="AU282" i="3"/>
  <c r="AX281" i="3"/>
  <c r="AV281" i="3"/>
  <c r="AU281" i="3"/>
  <c r="AX280" i="3"/>
  <c r="AV280" i="3"/>
  <c r="AU280" i="3"/>
  <c r="AX279" i="3"/>
  <c r="AV279" i="3"/>
  <c r="AU279" i="3"/>
  <c r="AX278" i="3"/>
  <c r="AV278" i="3"/>
  <c r="AU278" i="3"/>
  <c r="AX277" i="3"/>
  <c r="AV277" i="3"/>
  <c r="AU277" i="3"/>
  <c r="AX276" i="3"/>
  <c r="AV276" i="3"/>
  <c r="AU276" i="3"/>
  <c r="AX275" i="3"/>
  <c r="AV275" i="3"/>
  <c r="AU275" i="3"/>
  <c r="AX274" i="3"/>
  <c r="AV274" i="3"/>
  <c r="AU274" i="3"/>
  <c r="AX273" i="3"/>
  <c r="AV273" i="3"/>
  <c r="AU273" i="3"/>
  <c r="AX272" i="3"/>
  <c r="AV272" i="3"/>
  <c r="AU272" i="3"/>
  <c r="AX271" i="3"/>
  <c r="AV271" i="3"/>
  <c r="AU271" i="3"/>
  <c r="AX270" i="3"/>
  <c r="AV270" i="3"/>
  <c r="AU270" i="3"/>
  <c r="AX269" i="3"/>
  <c r="AV269" i="3"/>
  <c r="AU269" i="3"/>
  <c r="AX268" i="3"/>
  <c r="AV268" i="3"/>
  <c r="AU268" i="3"/>
  <c r="AX267" i="3"/>
  <c r="AV267" i="3"/>
  <c r="AU267" i="3"/>
  <c r="AX266" i="3"/>
  <c r="AV266" i="3"/>
  <c r="AU266" i="3"/>
  <c r="AX265" i="3"/>
  <c r="AV265" i="3"/>
  <c r="AU265" i="3"/>
  <c r="AX264" i="3"/>
  <c r="AV264" i="3"/>
  <c r="AU264" i="3"/>
  <c r="AX263" i="3"/>
  <c r="AV263" i="3"/>
  <c r="AU263" i="3"/>
  <c r="AX262" i="3"/>
  <c r="AV262" i="3"/>
  <c r="AU262" i="3"/>
  <c r="AX261" i="3"/>
  <c r="AV261" i="3"/>
  <c r="AU261" i="3"/>
  <c r="AX260" i="3"/>
  <c r="AV260" i="3"/>
  <c r="AU260" i="3"/>
  <c r="AX259" i="3"/>
  <c r="AV259" i="3"/>
  <c r="AU259" i="3"/>
  <c r="AX258" i="3"/>
  <c r="AV258" i="3"/>
  <c r="AU258" i="3"/>
  <c r="AX257" i="3"/>
  <c r="AV257" i="3"/>
  <c r="AU257" i="3"/>
  <c r="AX256" i="3"/>
  <c r="AV256" i="3"/>
  <c r="AU256" i="3"/>
  <c r="AX255" i="3"/>
  <c r="AV255" i="3"/>
  <c r="AU255" i="3"/>
  <c r="AX254" i="3"/>
  <c r="AV254" i="3"/>
  <c r="AU254" i="3"/>
  <c r="AX253" i="3"/>
  <c r="AV253" i="3"/>
  <c r="AU253" i="3"/>
  <c r="AX252" i="3"/>
  <c r="AV252" i="3"/>
  <c r="AU252" i="3"/>
  <c r="AX251" i="3"/>
  <c r="AV251" i="3"/>
  <c r="AU251" i="3"/>
  <c r="AX250" i="3"/>
  <c r="AV250" i="3"/>
  <c r="AU250" i="3"/>
  <c r="AX249" i="3"/>
  <c r="AV249" i="3"/>
  <c r="AU249" i="3"/>
  <c r="AX248" i="3"/>
  <c r="AV248" i="3"/>
  <c r="AU248" i="3"/>
  <c r="AX247" i="3"/>
  <c r="AV247" i="3"/>
  <c r="AU247" i="3"/>
  <c r="AX246" i="3"/>
  <c r="AV246" i="3"/>
  <c r="AU246" i="3"/>
  <c r="AX245" i="3"/>
  <c r="AV245" i="3"/>
  <c r="AU245" i="3"/>
  <c r="AX244" i="3"/>
  <c r="AV244" i="3"/>
  <c r="AU244" i="3"/>
  <c r="AX243" i="3"/>
  <c r="AV243" i="3"/>
  <c r="AU243" i="3"/>
  <c r="AX242" i="3"/>
  <c r="AV242" i="3"/>
  <c r="AU242" i="3"/>
  <c r="AX241" i="3"/>
  <c r="AV241" i="3"/>
  <c r="AU241" i="3"/>
  <c r="AX240" i="3"/>
  <c r="AV240" i="3"/>
  <c r="AU240" i="3"/>
  <c r="AX239" i="3"/>
  <c r="AV239" i="3"/>
  <c r="AU239" i="3"/>
  <c r="AX238" i="3"/>
  <c r="AV238" i="3"/>
  <c r="AU238" i="3"/>
  <c r="AX237" i="3"/>
  <c r="AV237" i="3"/>
  <c r="AU237" i="3"/>
  <c r="AX236" i="3"/>
  <c r="AV236" i="3"/>
  <c r="AU236" i="3"/>
  <c r="AX235" i="3"/>
  <c r="AV235" i="3"/>
  <c r="AU235" i="3"/>
  <c r="AX234" i="3"/>
  <c r="AV234" i="3"/>
  <c r="AU234" i="3"/>
  <c r="AX233" i="3"/>
  <c r="AV233" i="3"/>
  <c r="AU233" i="3"/>
  <c r="AX232" i="3"/>
  <c r="AV232" i="3"/>
  <c r="AU232" i="3"/>
  <c r="AX231" i="3"/>
  <c r="AV231" i="3"/>
  <c r="AU231" i="3"/>
  <c r="AX230" i="3"/>
  <c r="AV230" i="3"/>
  <c r="AU230" i="3"/>
  <c r="AX229" i="3"/>
  <c r="AV229" i="3"/>
  <c r="AU229" i="3"/>
  <c r="AX228" i="3"/>
  <c r="AV228" i="3"/>
  <c r="AU228" i="3"/>
  <c r="AX227" i="3"/>
  <c r="AV227" i="3"/>
  <c r="AU227" i="3"/>
  <c r="AX226" i="3"/>
  <c r="AV226" i="3"/>
  <c r="AU226" i="3"/>
  <c r="AX225" i="3"/>
  <c r="AV225" i="3"/>
  <c r="AU225" i="3"/>
  <c r="AX224" i="3"/>
  <c r="AV224" i="3"/>
  <c r="AU224" i="3"/>
  <c r="AX223" i="3"/>
  <c r="AV223" i="3"/>
  <c r="AU223" i="3"/>
  <c r="AX222" i="3"/>
  <c r="AV222" i="3"/>
  <c r="AU222" i="3"/>
  <c r="AX221" i="3"/>
  <c r="AV221" i="3"/>
  <c r="AU221" i="3"/>
  <c r="AX220" i="3"/>
  <c r="AV220" i="3"/>
  <c r="AU220" i="3"/>
  <c r="AX219" i="3"/>
  <c r="AV219" i="3"/>
  <c r="AU219" i="3"/>
  <c r="AX218" i="3"/>
  <c r="AV218" i="3"/>
  <c r="AU218" i="3"/>
  <c r="AX217" i="3"/>
  <c r="AV217" i="3"/>
  <c r="AU217" i="3"/>
  <c r="AX216" i="3"/>
  <c r="AV216" i="3"/>
  <c r="AU216" i="3"/>
  <c r="AX215" i="3"/>
  <c r="AV215" i="3"/>
  <c r="AU215" i="3"/>
  <c r="AX214" i="3"/>
  <c r="AV214" i="3"/>
  <c r="AU214" i="3"/>
  <c r="AX213" i="3"/>
  <c r="AV213" i="3"/>
  <c r="AU213" i="3"/>
  <c r="AX212" i="3"/>
  <c r="AV212" i="3"/>
  <c r="AU212" i="3"/>
  <c r="AX211" i="3"/>
  <c r="AV211" i="3"/>
  <c r="AU211" i="3"/>
  <c r="AX210" i="3"/>
  <c r="AV210" i="3"/>
  <c r="AU210" i="3"/>
  <c r="AX209" i="3"/>
  <c r="AV209" i="3"/>
  <c r="AU209" i="3"/>
  <c r="AX208" i="3"/>
  <c r="AV208" i="3"/>
  <c r="AU208" i="3"/>
  <c r="AX207" i="3"/>
  <c r="AV207" i="3"/>
  <c r="AU207" i="3"/>
  <c r="AX206" i="3"/>
  <c r="AV206" i="3"/>
  <c r="AU206" i="3"/>
  <c r="AX205" i="3"/>
  <c r="AV205" i="3"/>
  <c r="AU205" i="3"/>
  <c r="AX204" i="3"/>
  <c r="AV204" i="3"/>
  <c r="AU204" i="3"/>
  <c r="AX203" i="3"/>
  <c r="AV203" i="3"/>
  <c r="AU203" i="3"/>
  <c r="AX202" i="3"/>
  <c r="AV202" i="3"/>
  <c r="AU202" i="3"/>
  <c r="AX201" i="3"/>
  <c r="AV201" i="3"/>
  <c r="AU201" i="3"/>
  <c r="AX200" i="3"/>
  <c r="AV200" i="3"/>
  <c r="AU200" i="3"/>
  <c r="AX199" i="3"/>
  <c r="AV199" i="3"/>
  <c r="AU199" i="3"/>
  <c r="AX198" i="3"/>
  <c r="AV198" i="3"/>
  <c r="AU198" i="3"/>
  <c r="AX197" i="3"/>
  <c r="AV197" i="3"/>
  <c r="AU197" i="3"/>
  <c r="AX196" i="3"/>
  <c r="AV196" i="3"/>
  <c r="AU196" i="3"/>
  <c r="AX195" i="3"/>
  <c r="AV195" i="3"/>
  <c r="AU195" i="3"/>
  <c r="AX194" i="3"/>
  <c r="AV194" i="3"/>
  <c r="AU194" i="3"/>
  <c r="AX193" i="3"/>
  <c r="AV193" i="3"/>
  <c r="AU193" i="3"/>
  <c r="AX192" i="3"/>
  <c r="AV192" i="3"/>
  <c r="AU192" i="3"/>
  <c r="AX191" i="3"/>
  <c r="AV191" i="3"/>
  <c r="AU191" i="3"/>
  <c r="AX190" i="3"/>
  <c r="AV190" i="3"/>
  <c r="AU190" i="3"/>
  <c r="AX189" i="3"/>
  <c r="AV189" i="3"/>
  <c r="AU189" i="3"/>
  <c r="AX188" i="3"/>
  <c r="AV188" i="3"/>
  <c r="AU188" i="3"/>
  <c r="AX187" i="3"/>
  <c r="AV187" i="3"/>
  <c r="AU187" i="3"/>
  <c r="AX186" i="3"/>
  <c r="AV186" i="3"/>
  <c r="AU186" i="3"/>
  <c r="AX185" i="3"/>
  <c r="AV185" i="3"/>
  <c r="AU185" i="3"/>
  <c r="AX184" i="3"/>
  <c r="AV184" i="3"/>
  <c r="AU184" i="3"/>
  <c r="AX183" i="3"/>
  <c r="AV183" i="3"/>
  <c r="AU183" i="3"/>
  <c r="AX182" i="3"/>
  <c r="AV182" i="3"/>
  <c r="AU182" i="3"/>
  <c r="AX181" i="3"/>
  <c r="AV181" i="3"/>
  <c r="AU181" i="3"/>
  <c r="AX180" i="3"/>
  <c r="AV180" i="3"/>
  <c r="AU180" i="3"/>
  <c r="AX179" i="3"/>
  <c r="AV179" i="3"/>
  <c r="AU179" i="3"/>
  <c r="AX178" i="3"/>
  <c r="AV178" i="3"/>
  <c r="AU178" i="3"/>
  <c r="AX177" i="3"/>
  <c r="AV177" i="3"/>
  <c r="AU177" i="3"/>
  <c r="AX176" i="3"/>
  <c r="AV176" i="3"/>
  <c r="AU176" i="3"/>
  <c r="AX175" i="3"/>
  <c r="AV175" i="3"/>
  <c r="AU175" i="3"/>
  <c r="AX174" i="3"/>
  <c r="AV174" i="3"/>
  <c r="AU174" i="3"/>
  <c r="AX173" i="3"/>
  <c r="AV173" i="3"/>
  <c r="AU173" i="3"/>
  <c r="AX172" i="3"/>
  <c r="AV172" i="3"/>
  <c r="AU172" i="3"/>
  <c r="AX171" i="3"/>
  <c r="AV171" i="3"/>
  <c r="AU171" i="3"/>
  <c r="AX170" i="3"/>
  <c r="AV170" i="3"/>
  <c r="AU170" i="3"/>
  <c r="AX169" i="3"/>
  <c r="AV169" i="3"/>
  <c r="AU169" i="3"/>
  <c r="AX168" i="3"/>
  <c r="AV168" i="3"/>
  <c r="AU168" i="3"/>
  <c r="AX167" i="3"/>
  <c r="AV167" i="3"/>
  <c r="AU167" i="3"/>
  <c r="AX166" i="3"/>
  <c r="AV166" i="3"/>
  <c r="AU166" i="3"/>
  <c r="AX165" i="3"/>
  <c r="AV165" i="3"/>
  <c r="AU165" i="3"/>
  <c r="AX164" i="3"/>
  <c r="AV164" i="3"/>
  <c r="AU164" i="3"/>
  <c r="AX163" i="3"/>
  <c r="AV163" i="3"/>
  <c r="AU163" i="3"/>
  <c r="AX162" i="3"/>
  <c r="AV162" i="3"/>
  <c r="AU162" i="3"/>
  <c r="AX161" i="3"/>
  <c r="AV161" i="3"/>
  <c r="AU161" i="3"/>
  <c r="AX160" i="3"/>
  <c r="AV160" i="3"/>
  <c r="AU160" i="3"/>
  <c r="AX159" i="3"/>
  <c r="AV159" i="3"/>
  <c r="AU159" i="3"/>
  <c r="AX158" i="3"/>
  <c r="AV158" i="3"/>
  <c r="AU158" i="3"/>
  <c r="AX157" i="3"/>
  <c r="AV157" i="3"/>
  <c r="AU157" i="3"/>
  <c r="AX156" i="3"/>
  <c r="AV156" i="3"/>
  <c r="AU156" i="3"/>
  <c r="AX155" i="3"/>
  <c r="AV155" i="3"/>
  <c r="AU155" i="3"/>
  <c r="AX154" i="3"/>
  <c r="AV154" i="3"/>
  <c r="AU154" i="3"/>
  <c r="AX153" i="3"/>
  <c r="AV153" i="3"/>
  <c r="AU153" i="3"/>
  <c r="AX152" i="3"/>
  <c r="AV152" i="3"/>
  <c r="AU152" i="3"/>
  <c r="AX151" i="3"/>
  <c r="AV151" i="3"/>
  <c r="AU151" i="3"/>
  <c r="AX150" i="3"/>
  <c r="AV150" i="3"/>
  <c r="AU150" i="3"/>
  <c r="AX149" i="3"/>
  <c r="AV149" i="3"/>
  <c r="AU149" i="3"/>
  <c r="AX148" i="3"/>
  <c r="AV148" i="3"/>
  <c r="AU148" i="3"/>
  <c r="AX147" i="3"/>
  <c r="AV147" i="3"/>
  <c r="AU147" i="3"/>
  <c r="AX146" i="3"/>
  <c r="AV146" i="3"/>
  <c r="AU146" i="3"/>
  <c r="AX145" i="3"/>
  <c r="AV145" i="3"/>
  <c r="AU145" i="3"/>
  <c r="AX144" i="3"/>
  <c r="AV144" i="3"/>
  <c r="AU144" i="3"/>
  <c r="AX143" i="3"/>
  <c r="AV143" i="3"/>
  <c r="AU143" i="3"/>
  <c r="AX142" i="3"/>
  <c r="AV142" i="3"/>
  <c r="AU142" i="3"/>
  <c r="AX141" i="3"/>
  <c r="AV141" i="3"/>
  <c r="AU141" i="3"/>
  <c r="AX140" i="3"/>
  <c r="AV140" i="3"/>
  <c r="AU140" i="3"/>
  <c r="AX139" i="3"/>
  <c r="AV139" i="3"/>
  <c r="AU139" i="3"/>
  <c r="AX138" i="3"/>
  <c r="AV138" i="3"/>
  <c r="AU138" i="3"/>
  <c r="AX137" i="3"/>
  <c r="AV137" i="3"/>
  <c r="AU137" i="3"/>
  <c r="AX136" i="3"/>
  <c r="AV136" i="3"/>
  <c r="AU136" i="3"/>
  <c r="AX135" i="3"/>
  <c r="AV135" i="3"/>
  <c r="AU135" i="3"/>
  <c r="AX134" i="3"/>
  <c r="AV134" i="3"/>
  <c r="AU134" i="3"/>
  <c r="AX133" i="3"/>
  <c r="AV133" i="3"/>
  <c r="AU133" i="3"/>
  <c r="AX132" i="3"/>
  <c r="AV132" i="3"/>
  <c r="AU132" i="3"/>
  <c r="AX131" i="3"/>
  <c r="AV131" i="3"/>
  <c r="AU131" i="3"/>
  <c r="AX130" i="3"/>
  <c r="AV130" i="3"/>
  <c r="AU130" i="3"/>
  <c r="AX129" i="3"/>
  <c r="AV129" i="3"/>
  <c r="AU129" i="3"/>
  <c r="AX128" i="3"/>
  <c r="AV128" i="3"/>
  <c r="AU128" i="3"/>
  <c r="AX127" i="3"/>
  <c r="AV127" i="3"/>
  <c r="AU127" i="3"/>
  <c r="AX126" i="3"/>
  <c r="AV126" i="3"/>
  <c r="AU126" i="3"/>
  <c r="AX125" i="3"/>
  <c r="AV125" i="3"/>
  <c r="AU125" i="3"/>
  <c r="AX124" i="3"/>
  <c r="AV124" i="3"/>
  <c r="AU124" i="3"/>
  <c r="AX123" i="3"/>
  <c r="AV123" i="3"/>
  <c r="AU123" i="3"/>
  <c r="AX122" i="3"/>
  <c r="AV122" i="3"/>
  <c r="AU122" i="3"/>
  <c r="AX121" i="3"/>
  <c r="AV121" i="3"/>
  <c r="AU121" i="3"/>
  <c r="AX120" i="3"/>
  <c r="AV120" i="3"/>
  <c r="AU120" i="3"/>
  <c r="AX119" i="3"/>
  <c r="AV119" i="3"/>
  <c r="AU119" i="3"/>
  <c r="AX118" i="3"/>
  <c r="AV118" i="3"/>
  <c r="AU118" i="3"/>
  <c r="AX117" i="3"/>
  <c r="AV117" i="3"/>
  <c r="AU117" i="3"/>
  <c r="AX116" i="3"/>
  <c r="AV116" i="3"/>
  <c r="AU116" i="3"/>
  <c r="AX115" i="3"/>
  <c r="AV115" i="3"/>
  <c r="AU115" i="3"/>
  <c r="AX114" i="3"/>
  <c r="AV114" i="3"/>
  <c r="AU114" i="3"/>
  <c r="AX113" i="3"/>
  <c r="AV113" i="3"/>
  <c r="AU113" i="3"/>
  <c r="AX112" i="3"/>
  <c r="AV112" i="3"/>
  <c r="AU112" i="3"/>
  <c r="AX111" i="3"/>
  <c r="AV111" i="3"/>
  <c r="AU111" i="3"/>
  <c r="AX110" i="3"/>
  <c r="AV110" i="3"/>
  <c r="AU110" i="3"/>
  <c r="AX109" i="3"/>
  <c r="AV109" i="3"/>
  <c r="AU109" i="3"/>
  <c r="AX108" i="3"/>
  <c r="AV108" i="3"/>
  <c r="AU108" i="3"/>
  <c r="AX107" i="3"/>
  <c r="AV107" i="3"/>
  <c r="AU107" i="3"/>
  <c r="AX106" i="3"/>
  <c r="AV106" i="3"/>
  <c r="AU106" i="3"/>
  <c r="AX105" i="3"/>
  <c r="AV105" i="3"/>
  <c r="AU105" i="3"/>
  <c r="AX104" i="3"/>
  <c r="AV104" i="3"/>
  <c r="AU104" i="3"/>
  <c r="AX103" i="3"/>
  <c r="AV103" i="3"/>
  <c r="AU103" i="3"/>
  <c r="AX102" i="3"/>
  <c r="AV102" i="3"/>
  <c r="AU102" i="3"/>
  <c r="AX101" i="3"/>
  <c r="AV101" i="3"/>
  <c r="AU101" i="3"/>
  <c r="AX100" i="3"/>
  <c r="AV100" i="3"/>
  <c r="AU100" i="3"/>
  <c r="AX99" i="3"/>
  <c r="AV99" i="3"/>
  <c r="AU99" i="3"/>
  <c r="AX98" i="3"/>
  <c r="AV98" i="3"/>
  <c r="AU98" i="3"/>
  <c r="AX97" i="3"/>
  <c r="AV97" i="3"/>
  <c r="AU97" i="3"/>
  <c r="AX96" i="3"/>
  <c r="AV96" i="3"/>
  <c r="AU96" i="3"/>
  <c r="AX95" i="3"/>
  <c r="AV95" i="3"/>
  <c r="AU95" i="3"/>
  <c r="AX94" i="3"/>
  <c r="AV94" i="3"/>
  <c r="AU94" i="3"/>
  <c r="AX93" i="3"/>
  <c r="AV93" i="3"/>
  <c r="AU93" i="3"/>
  <c r="AX92" i="3"/>
  <c r="AV92" i="3"/>
  <c r="AU92" i="3"/>
  <c r="AX91" i="3"/>
  <c r="AV91" i="3"/>
  <c r="AU91" i="3"/>
  <c r="AX90" i="3"/>
  <c r="AV90" i="3"/>
  <c r="AU90" i="3"/>
  <c r="AX89" i="3"/>
  <c r="AV89" i="3"/>
  <c r="AU89" i="3"/>
  <c r="AX88" i="3"/>
  <c r="AV88" i="3"/>
  <c r="AU88" i="3"/>
  <c r="AX87" i="3"/>
  <c r="AV87" i="3"/>
  <c r="AU87" i="3"/>
  <c r="AX86" i="3"/>
  <c r="AV86" i="3"/>
  <c r="AU86" i="3"/>
  <c r="AX85" i="3"/>
  <c r="AV85" i="3"/>
  <c r="AU85" i="3"/>
  <c r="AX84" i="3"/>
  <c r="AV84" i="3"/>
  <c r="AU84" i="3"/>
  <c r="AX83" i="3"/>
  <c r="AV83" i="3"/>
  <c r="AU83" i="3"/>
  <c r="AX82" i="3"/>
  <c r="AV82" i="3"/>
  <c r="AU82" i="3"/>
  <c r="AX81" i="3"/>
  <c r="AV81" i="3"/>
  <c r="AU81" i="3"/>
  <c r="AX80" i="3"/>
  <c r="AV80" i="3"/>
  <c r="AU80" i="3"/>
  <c r="AX79" i="3"/>
  <c r="AV79" i="3"/>
  <c r="AU79" i="3"/>
  <c r="AX78" i="3"/>
  <c r="AV78" i="3"/>
  <c r="AU78" i="3"/>
  <c r="AX77" i="3"/>
  <c r="AV77" i="3"/>
  <c r="AU77" i="3"/>
  <c r="AX76" i="3"/>
  <c r="AV76" i="3"/>
  <c r="AU76" i="3"/>
  <c r="AX75" i="3"/>
  <c r="AV75" i="3"/>
  <c r="AU75" i="3"/>
  <c r="AX74" i="3"/>
  <c r="AV74" i="3"/>
  <c r="AU74" i="3"/>
  <c r="AX73" i="3"/>
  <c r="AV73" i="3"/>
  <c r="AU73" i="3"/>
  <c r="AX72" i="3"/>
  <c r="AV72" i="3"/>
  <c r="AU72" i="3"/>
  <c r="AX71" i="3"/>
  <c r="AV71" i="3"/>
  <c r="AU71" i="3"/>
  <c r="AX70" i="3"/>
  <c r="AV70" i="3"/>
  <c r="AU70" i="3"/>
  <c r="AX69" i="3"/>
  <c r="AV69" i="3"/>
  <c r="AU69" i="3"/>
  <c r="AX68" i="3"/>
  <c r="AV68" i="3"/>
  <c r="AU68" i="3"/>
  <c r="AX67" i="3"/>
  <c r="AV67" i="3"/>
  <c r="AU67" i="3"/>
  <c r="AX66" i="3"/>
  <c r="AV66" i="3"/>
  <c r="AU66" i="3"/>
  <c r="AX65" i="3"/>
  <c r="AV65" i="3"/>
  <c r="AU65" i="3"/>
  <c r="AX64" i="3"/>
  <c r="AV64" i="3"/>
  <c r="AU64" i="3"/>
  <c r="AX63" i="3"/>
  <c r="AV63" i="3"/>
  <c r="AU63" i="3"/>
  <c r="AX62" i="3"/>
  <c r="AV62" i="3"/>
  <c r="AU62" i="3"/>
  <c r="AX61" i="3"/>
  <c r="AV61" i="3"/>
  <c r="AU61" i="3"/>
  <c r="AX60" i="3"/>
  <c r="AV60" i="3"/>
  <c r="AU60" i="3"/>
  <c r="AX59" i="3"/>
  <c r="AV59" i="3"/>
  <c r="AU59" i="3"/>
  <c r="AX58" i="3"/>
  <c r="AV58" i="3"/>
  <c r="AU58" i="3"/>
  <c r="AX57" i="3"/>
  <c r="AV57" i="3"/>
  <c r="AU57" i="3"/>
  <c r="AX56" i="3"/>
  <c r="AV56" i="3"/>
  <c r="AU56" i="3"/>
  <c r="AX55" i="3"/>
  <c r="AV55" i="3"/>
  <c r="AU55" i="3"/>
  <c r="AX54" i="3"/>
  <c r="AV54" i="3"/>
  <c r="AU54" i="3"/>
  <c r="AX53" i="3"/>
  <c r="AV53" i="3"/>
  <c r="AU53" i="3"/>
  <c r="AX52" i="3"/>
  <c r="AV52" i="3"/>
  <c r="AU52" i="3"/>
  <c r="AX49" i="3"/>
  <c r="AV49" i="3"/>
  <c r="AU49" i="3"/>
  <c r="AX48" i="3"/>
  <c r="AV48" i="3"/>
  <c r="AU48" i="3"/>
  <c r="AX47" i="3"/>
  <c r="AV47" i="3"/>
  <c r="AU47" i="3"/>
  <c r="AX46" i="3"/>
  <c r="AV46" i="3"/>
  <c r="AU46" i="3"/>
  <c r="AX45" i="3"/>
  <c r="AV45" i="3"/>
  <c r="AU45" i="3"/>
  <c r="AX44" i="3"/>
  <c r="AV44" i="3"/>
  <c r="AU44" i="3"/>
  <c r="AX43" i="3"/>
  <c r="AV43" i="3"/>
  <c r="AU43" i="3"/>
  <c r="AX42" i="3"/>
  <c r="AV42" i="3"/>
  <c r="AU42" i="3"/>
  <c r="AX41" i="3"/>
  <c r="AV41" i="3"/>
  <c r="AU41" i="3"/>
  <c r="AX40" i="3"/>
  <c r="AV40" i="3"/>
  <c r="AU40" i="3"/>
  <c r="AX39" i="3"/>
  <c r="AV39" i="3"/>
  <c r="AU39" i="3"/>
  <c r="AX38" i="3"/>
  <c r="AV38" i="3"/>
  <c r="AU38" i="3"/>
  <c r="AX37" i="3"/>
  <c r="AV37" i="3"/>
  <c r="AU37" i="3"/>
  <c r="AX36" i="3"/>
  <c r="AV36" i="3"/>
  <c r="AU36" i="3"/>
  <c r="AX35" i="3"/>
  <c r="AV35" i="3"/>
  <c r="AU35" i="3"/>
  <c r="AX34" i="3"/>
  <c r="AV34" i="3"/>
  <c r="AU34" i="3"/>
  <c r="AX33" i="3"/>
  <c r="AV33" i="3"/>
  <c r="AU33" i="3"/>
  <c r="AX32" i="3"/>
  <c r="AV32" i="3"/>
  <c r="AU32" i="3"/>
  <c r="AX31" i="3"/>
  <c r="AV31" i="3"/>
  <c r="AU31" i="3"/>
  <c r="AX30" i="3"/>
  <c r="AV30" i="3"/>
  <c r="AU30" i="3"/>
  <c r="AX29" i="3"/>
  <c r="AV29" i="3"/>
  <c r="AU29" i="3"/>
  <c r="AX28" i="3"/>
  <c r="AV28" i="3"/>
  <c r="AU28" i="3"/>
  <c r="AX27" i="3"/>
  <c r="AV27" i="3"/>
  <c r="AU27" i="3"/>
  <c r="AX26" i="3"/>
  <c r="AV26" i="3"/>
  <c r="AU26" i="3"/>
  <c r="AX25" i="3"/>
  <c r="AV25" i="3"/>
  <c r="AU25" i="3"/>
  <c r="AX24" i="3"/>
  <c r="AV24" i="3"/>
  <c r="AU24" i="3"/>
  <c r="AX23" i="3"/>
  <c r="AV23" i="3"/>
  <c r="AU23" i="3"/>
  <c r="AX22" i="3"/>
  <c r="AV22" i="3"/>
  <c r="AU22" i="3"/>
  <c r="AX21" i="3"/>
  <c r="AV21" i="3"/>
  <c r="AU21" i="3"/>
  <c r="AX20" i="3"/>
  <c r="AV20" i="3"/>
  <c r="AU20" i="3"/>
  <c r="AX19" i="3"/>
  <c r="AV19" i="3"/>
  <c r="AU19" i="3"/>
  <c r="AX18" i="3"/>
  <c r="AV18" i="3"/>
  <c r="AU18" i="3"/>
  <c r="AX17" i="3"/>
  <c r="AV17" i="3"/>
  <c r="AU17" i="3"/>
  <c r="AX16" i="3"/>
  <c r="AV16" i="3"/>
  <c r="AU16" i="3"/>
  <c r="AX15" i="3"/>
  <c r="AV15" i="3"/>
  <c r="AU15" i="3"/>
  <c r="AX14" i="3"/>
  <c r="AV14" i="3"/>
  <c r="AU14" i="3"/>
  <c r="AX13" i="3"/>
  <c r="AV13" i="3"/>
  <c r="AU13" i="3"/>
  <c r="AX12" i="3"/>
  <c r="AV12" i="3"/>
  <c r="AU12" i="3"/>
  <c r="AX11" i="3"/>
  <c r="AV11" i="3"/>
  <c r="AU11" i="3"/>
  <c r="AX10" i="3"/>
  <c r="AV10" i="3"/>
  <c r="AU10" i="3"/>
  <c r="AX9" i="3"/>
  <c r="AV9" i="3"/>
  <c r="AU9" i="3"/>
  <c r="AX8" i="3"/>
  <c r="AV8" i="3"/>
  <c r="AU8" i="3"/>
  <c r="AX7" i="3"/>
  <c r="AV7" i="3"/>
  <c r="AU7" i="3"/>
  <c r="AX6" i="3"/>
  <c r="AV6" i="3"/>
  <c r="AU6" i="3"/>
  <c r="AX5" i="3"/>
  <c r="AV5" i="3"/>
  <c r="AU5" i="3"/>
  <c r="AX4" i="3"/>
  <c r="AV4" i="3"/>
  <c r="AU4" i="3"/>
  <c r="AX3" i="3"/>
  <c r="AV3" i="3"/>
  <c r="AU3" i="3"/>
  <c r="BF3" i="3"/>
  <c r="BI293" i="3"/>
  <c r="BH293" i="3"/>
  <c r="BG293" i="3"/>
  <c r="BF293" i="3"/>
  <c r="BI292" i="3"/>
  <c r="BH292" i="3"/>
  <c r="BG292" i="3"/>
  <c r="BF292" i="3"/>
  <c r="BI291" i="3"/>
  <c r="BH291" i="3"/>
  <c r="BG291" i="3"/>
  <c r="BF291" i="3"/>
  <c r="BI290" i="3"/>
  <c r="BH290" i="3"/>
  <c r="BG290" i="3"/>
  <c r="BF290" i="3"/>
  <c r="BI289" i="3"/>
  <c r="BH289" i="3"/>
  <c r="BG289" i="3"/>
  <c r="BF289" i="3"/>
  <c r="BI288" i="3"/>
  <c r="BH288" i="3"/>
  <c r="BG288" i="3"/>
  <c r="BF288" i="3"/>
  <c r="BI287" i="3"/>
  <c r="BH287" i="3"/>
  <c r="BG287" i="3"/>
  <c r="BF287" i="3"/>
  <c r="BI286" i="3"/>
  <c r="BH286" i="3"/>
  <c r="BG286" i="3"/>
  <c r="BF286" i="3"/>
  <c r="BI285" i="3"/>
  <c r="BH285" i="3"/>
  <c r="BG285" i="3"/>
  <c r="BF285" i="3"/>
  <c r="BI284" i="3"/>
  <c r="BH284" i="3"/>
  <c r="BG284" i="3"/>
  <c r="BF284" i="3"/>
  <c r="BI283" i="3"/>
  <c r="BH283" i="3"/>
  <c r="BG283" i="3"/>
  <c r="BF283" i="3"/>
  <c r="BI282" i="3"/>
  <c r="BH282" i="3"/>
  <c r="BG282" i="3"/>
  <c r="BF282" i="3"/>
  <c r="BI281" i="3"/>
  <c r="BH281" i="3"/>
  <c r="BG281" i="3"/>
  <c r="BF281" i="3"/>
  <c r="BI280" i="3"/>
  <c r="BH280" i="3"/>
  <c r="BG280" i="3"/>
  <c r="BF280" i="3"/>
  <c r="BI279" i="3"/>
  <c r="BH279" i="3"/>
  <c r="BG279" i="3"/>
  <c r="BF279" i="3"/>
  <c r="BI278" i="3"/>
  <c r="BH278" i="3"/>
  <c r="BG278" i="3"/>
  <c r="BF278" i="3"/>
  <c r="BI277" i="3"/>
  <c r="BH277" i="3"/>
  <c r="BG277" i="3"/>
  <c r="BF277" i="3"/>
  <c r="BI276" i="3"/>
  <c r="BH276" i="3"/>
  <c r="BG276" i="3"/>
  <c r="BF276" i="3"/>
  <c r="BI275" i="3"/>
  <c r="BH275" i="3"/>
  <c r="BG275" i="3"/>
  <c r="BF275" i="3"/>
  <c r="BI274" i="3"/>
  <c r="BH274" i="3"/>
  <c r="BG274" i="3"/>
  <c r="BF274" i="3"/>
  <c r="BI273" i="3"/>
  <c r="BH273" i="3"/>
  <c r="BG273" i="3"/>
  <c r="BF273" i="3"/>
  <c r="BI272" i="3"/>
  <c r="BH272" i="3"/>
  <c r="BG272" i="3"/>
  <c r="BF272" i="3"/>
  <c r="BI271" i="3"/>
  <c r="BH271" i="3"/>
  <c r="BG271" i="3"/>
  <c r="BF271" i="3"/>
  <c r="BI270" i="3"/>
  <c r="BH270" i="3"/>
  <c r="BG270" i="3"/>
  <c r="BF270" i="3"/>
  <c r="BI269" i="3"/>
  <c r="BH269" i="3"/>
  <c r="BG269" i="3"/>
  <c r="BF269" i="3"/>
  <c r="BI268" i="3"/>
  <c r="BH268" i="3"/>
  <c r="BG268" i="3"/>
  <c r="BF268" i="3"/>
  <c r="BI267" i="3"/>
  <c r="BH267" i="3"/>
  <c r="BG267" i="3"/>
  <c r="BF267" i="3"/>
  <c r="BI266" i="3"/>
  <c r="BH266" i="3"/>
  <c r="BG266" i="3"/>
  <c r="BF266" i="3"/>
  <c r="BI265" i="3"/>
  <c r="BH265" i="3"/>
  <c r="BG265" i="3"/>
  <c r="BF265" i="3"/>
  <c r="BI264" i="3"/>
  <c r="BH264" i="3"/>
  <c r="BG264" i="3"/>
  <c r="BF264" i="3"/>
  <c r="BI263" i="3"/>
  <c r="BH263" i="3"/>
  <c r="BG263" i="3"/>
  <c r="BF263" i="3"/>
  <c r="BI262" i="3"/>
  <c r="BH262" i="3"/>
  <c r="BG262" i="3"/>
  <c r="BF262" i="3"/>
  <c r="BI261" i="3"/>
  <c r="BH261" i="3"/>
  <c r="BG261" i="3"/>
  <c r="BF261" i="3"/>
  <c r="BI260" i="3"/>
  <c r="BH260" i="3"/>
  <c r="BG260" i="3"/>
  <c r="BF260" i="3"/>
  <c r="BI259" i="3"/>
  <c r="BH259" i="3"/>
  <c r="BG259" i="3"/>
  <c r="BF259" i="3"/>
  <c r="BI258" i="3"/>
  <c r="BH258" i="3"/>
  <c r="BG258" i="3"/>
  <c r="BF258" i="3"/>
  <c r="BI257" i="3"/>
  <c r="BH257" i="3"/>
  <c r="BG257" i="3"/>
  <c r="BF257" i="3"/>
  <c r="BI256" i="3"/>
  <c r="BH256" i="3"/>
  <c r="BG256" i="3"/>
  <c r="BF256" i="3"/>
  <c r="BI255" i="3"/>
  <c r="BH255" i="3"/>
  <c r="BG255" i="3"/>
  <c r="BF255" i="3"/>
  <c r="BI254" i="3"/>
  <c r="BH254" i="3"/>
  <c r="BG254" i="3"/>
  <c r="BF254" i="3"/>
  <c r="BI253" i="3"/>
  <c r="BH253" i="3"/>
  <c r="BG253" i="3"/>
  <c r="BF253" i="3"/>
  <c r="BI252" i="3"/>
  <c r="BH252" i="3"/>
  <c r="BG252" i="3"/>
  <c r="BF252" i="3"/>
  <c r="BI251" i="3"/>
  <c r="BH251" i="3"/>
  <c r="BG251" i="3"/>
  <c r="BF251" i="3"/>
  <c r="BI250" i="3"/>
  <c r="BH250" i="3"/>
  <c r="BG250" i="3"/>
  <c r="BF250" i="3"/>
  <c r="BI249" i="3"/>
  <c r="BH249" i="3"/>
  <c r="BG249" i="3"/>
  <c r="BF249" i="3"/>
  <c r="BI248" i="3"/>
  <c r="BH248" i="3"/>
  <c r="BG248" i="3"/>
  <c r="BF248" i="3"/>
  <c r="BI247" i="3"/>
  <c r="BH247" i="3"/>
  <c r="BG247" i="3"/>
  <c r="BF247" i="3"/>
  <c r="BI246" i="3"/>
  <c r="BH246" i="3"/>
  <c r="BG246" i="3"/>
  <c r="BF246" i="3"/>
  <c r="BI245" i="3"/>
  <c r="BH245" i="3"/>
  <c r="BG245" i="3"/>
  <c r="BF245" i="3"/>
  <c r="BI244" i="3"/>
  <c r="BH244" i="3"/>
  <c r="BG244" i="3"/>
  <c r="BF244" i="3"/>
  <c r="BI243" i="3"/>
  <c r="BH243" i="3"/>
  <c r="BG243" i="3"/>
  <c r="BF243" i="3"/>
  <c r="BI242" i="3"/>
  <c r="BH242" i="3"/>
  <c r="BG242" i="3"/>
  <c r="BF242" i="3"/>
  <c r="BI241" i="3"/>
  <c r="BH241" i="3"/>
  <c r="BG241" i="3"/>
  <c r="BF241" i="3"/>
  <c r="BI240" i="3"/>
  <c r="BH240" i="3"/>
  <c r="BG240" i="3"/>
  <c r="BF240" i="3"/>
  <c r="BI239" i="3"/>
  <c r="BH239" i="3"/>
  <c r="BG239" i="3"/>
  <c r="BF239" i="3"/>
  <c r="BI238" i="3"/>
  <c r="BH238" i="3"/>
  <c r="BG238" i="3"/>
  <c r="BF238" i="3"/>
  <c r="BI237" i="3"/>
  <c r="BH237" i="3"/>
  <c r="BG237" i="3"/>
  <c r="BF237" i="3"/>
  <c r="BI236" i="3"/>
  <c r="BH236" i="3"/>
  <c r="BG236" i="3"/>
  <c r="BF236" i="3"/>
  <c r="BI235" i="3"/>
  <c r="BH235" i="3"/>
  <c r="BG235" i="3"/>
  <c r="BF235" i="3"/>
  <c r="BI234" i="3"/>
  <c r="BH234" i="3"/>
  <c r="BG234" i="3"/>
  <c r="BF234" i="3"/>
  <c r="BI233" i="3"/>
  <c r="BH233" i="3"/>
  <c r="BG233" i="3"/>
  <c r="BF233" i="3"/>
  <c r="BI232" i="3"/>
  <c r="BH232" i="3"/>
  <c r="BG232" i="3"/>
  <c r="BF232" i="3"/>
  <c r="BI231" i="3"/>
  <c r="BH231" i="3"/>
  <c r="BG231" i="3"/>
  <c r="BF231" i="3"/>
  <c r="BI230" i="3"/>
  <c r="BH230" i="3"/>
  <c r="BG230" i="3"/>
  <c r="BF230" i="3"/>
  <c r="BI229" i="3"/>
  <c r="BH229" i="3"/>
  <c r="BG229" i="3"/>
  <c r="BF229" i="3"/>
  <c r="BI228" i="3"/>
  <c r="BH228" i="3"/>
  <c r="BG228" i="3"/>
  <c r="BF228" i="3"/>
  <c r="BI227" i="3"/>
  <c r="BH227" i="3"/>
  <c r="BG227" i="3"/>
  <c r="BF227" i="3"/>
  <c r="BI226" i="3"/>
  <c r="BH226" i="3"/>
  <c r="BG226" i="3"/>
  <c r="BF226" i="3"/>
  <c r="BI225" i="3"/>
  <c r="BH225" i="3"/>
  <c r="BG225" i="3"/>
  <c r="BF225" i="3"/>
  <c r="BI224" i="3"/>
  <c r="BH224" i="3"/>
  <c r="BG224" i="3"/>
  <c r="BF224" i="3"/>
  <c r="BI223" i="3"/>
  <c r="BH223" i="3"/>
  <c r="BG223" i="3"/>
  <c r="BF223" i="3"/>
  <c r="BI222" i="3"/>
  <c r="BH222" i="3"/>
  <c r="BG222" i="3"/>
  <c r="BF222" i="3"/>
  <c r="BI221" i="3"/>
  <c r="BH221" i="3"/>
  <c r="BG221" i="3"/>
  <c r="BF221" i="3"/>
  <c r="BI220" i="3"/>
  <c r="BH220" i="3"/>
  <c r="BG220" i="3"/>
  <c r="BF220" i="3"/>
  <c r="BI219" i="3"/>
  <c r="BH219" i="3"/>
  <c r="BG219" i="3"/>
  <c r="BF219" i="3"/>
  <c r="BI218" i="3"/>
  <c r="BH218" i="3"/>
  <c r="BG218" i="3"/>
  <c r="BF218" i="3"/>
  <c r="BI217" i="3"/>
  <c r="BH217" i="3"/>
  <c r="BG217" i="3"/>
  <c r="BF217" i="3"/>
  <c r="BI216" i="3"/>
  <c r="BH216" i="3"/>
  <c r="BG216" i="3"/>
  <c r="BF216" i="3"/>
  <c r="BI215" i="3"/>
  <c r="BH215" i="3"/>
  <c r="BG215" i="3"/>
  <c r="BF215" i="3"/>
  <c r="BI214" i="3"/>
  <c r="BH214" i="3"/>
  <c r="BG214" i="3"/>
  <c r="BF214" i="3"/>
  <c r="BI213" i="3"/>
  <c r="BH213" i="3"/>
  <c r="BG213" i="3"/>
  <c r="BF213" i="3"/>
  <c r="BI212" i="3"/>
  <c r="BH212" i="3"/>
  <c r="BG212" i="3"/>
  <c r="BF212" i="3"/>
  <c r="BI211" i="3"/>
  <c r="BH211" i="3"/>
  <c r="BG211" i="3"/>
  <c r="BF211" i="3"/>
  <c r="BI210" i="3"/>
  <c r="BH210" i="3"/>
  <c r="BG210" i="3"/>
  <c r="BF210" i="3"/>
  <c r="BI209" i="3"/>
  <c r="BH209" i="3"/>
  <c r="BG209" i="3"/>
  <c r="BF209" i="3"/>
  <c r="BI208" i="3"/>
  <c r="BH208" i="3"/>
  <c r="BG208" i="3"/>
  <c r="BF208" i="3"/>
  <c r="BI207" i="3"/>
  <c r="BH207" i="3"/>
  <c r="BG207" i="3"/>
  <c r="BF207" i="3"/>
  <c r="BI206" i="3"/>
  <c r="BH206" i="3"/>
  <c r="BG206" i="3"/>
  <c r="BF206" i="3"/>
  <c r="BI205" i="3"/>
  <c r="BH205" i="3"/>
  <c r="BG205" i="3"/>
  <c r="BF205" i="3"/>
  <c r="BI204" i="3"/>
  <c r="BH204" i="3"/>
  <c r="BG204" i="3"/>
  <c r="BF204" i="3"/>
  <c r="BI203" i="3"/>
  <c r="BH203" i="3"/>
  <c r="BG203" i="3"/>
  <c r="BF203" i="3"/>
  <c r="BI202" i="3"/>
  <c r="BH202" i="3"/>
  <c r="BG202" i="3"/>
  <c r="BF202" i="3"/>
  <c r="BI201" i="3"/>
  <c r="BH201" i="3"/>
  <c r="BG201" i="3"/>
  <c r="BF201" i="3"/>
  <c r="BI200" i="3"/>
  <c r="BH200" i="3"/>
  <c r="BG200" i="3"/>
  <c r="BF200" i="3"/>
  <c r="BI199" i="3"/>
  <c r="BH199" i="3"/>
  <c r="BG199" i="3"/>
  <c r="BF199" i="3"/>
  <c r="BI198" i="3"/>
  <c r="BH198" i="3"/>
  <c r="BG198" i="3"/>
  <c r="BF198" i="3"/>
  <c r="BI197" i="3"/>
  <c r="BH197" i="3"/>
  <c r="BG197" i="3"/>
  <c r="BF197" i="3"/>
  <c r="BI196" i="3"/>
  <c r="BH196" i="3"/>
  <c r="BG196" i="3"/>
  <c r="BF196" i="3"/>
  <c r="BI195" i="3"/>
  <c r="BH195" i="3"/>
  <c r="BG195" i="3"/>
  <c r="BF195" i="3"/>
  <c r="BI194" i="3"/>
  <c r="BH194" i="3"/>
  <c r="BG194" i="3"/>
  <c r="BF194" i="3"/>
  <c r="BI193" i="3"/>
  <c r="BH193" i="3"/>
  <c r="BG193" i="3"/>
  <c r="BF193" i="3"/>
  <c r="BI192" i="3"/>
  <c r="BH192" i="3"/>
  <c r="BG192" i="3"/>
  <c r="BF192" i="3"/>
  <c r="BI191" i="3"/>
  <c r="BH191" i="3"/>
  <c r="BG191" i="3"/>
  <c r="BF191" i="3"/>
  <c r="BI190" i="3"/>
  <c r="BH190" i="3"/>
  <c r="BG190" i="3"/>
  <c r="BF190" i="3"/>
  <c r="BI189" i="3"/>
  <c r="BH189" i="3"/>
  <c r="BG189" i="3"/>
  <c r="BF189" i="3"/>
  <c r="BI188" i="3"/>
  <c r="BH188" i="3"/>
  <c r="BG188" i="3"/>
  <c r="BF188" i="3"/>
  <c r="BI187" i="3"/>
  <c r="BH187" i="3"/>
  <c r="BG187" i="3"/>
  <c r="BF187" i="3"/>
  <c r="BI186" i="3"/>
  <c r="BH186" i="3"/>
  <c r="BG186" i="3"/>
  <c r="BF186" i="3"/>
  <c r="BI185" i="3"/>
  <c r="BH185" i="3"/>
  <c r="BG185" i="3"/>
  <c r="BF185" i="3"/>
  <c r="BI184" i="3"/>
  <c r="BH184" i="3"/>
  <c r="BG184" i="3"/>
  <c r="BF184" i="3"/>
  <c r="BI183" i="3"/>
  <c r="BH183" i="3"/>
  <c r="BG183" i="3"/>
  <c r="BF183" i="3"/>
  <c r="BI182" i="3"/>
  <c r="BH182" i="3"/>
  <c r="BG182" i="3"/>
  <c r="BF182" i="3"/>
  <c r="BI181" i="3"/>
  <c r="BH181" i="3"/>
  <c r="BG181" i="3"/>
  <c r="BF181" i="3"/>
  <c r="BI180" i="3"/>
  <c r="BH180" i="3"/>
  <c r="BG180" i="3"/>
  <c r="BF180" i="3"/>
  <c r="BI179" i="3"/>
  <c r="BH179" i="3"/>
  <c r="BG179" i="3"/>
  <c r="BF179" i="3"/>
  <c r="BI178" i="3"/>
  <c r="BH178" i="3"/>
  <c r="BG178" i="3"/>
  <c r="BF178" i="3"/>
  <c r="BI177" i="3"/>
  <c r="BH177" i="3"/>
  <c r="BG177" i="3"/>
  <c r="BF177" i="3"/>
  <c r="BI176" i="3"/>
  <c r="BH176" i="3"/>
  <c r="BG176" i="3"/>
  <c r="BF176" i="3"/>
  <c r="BI175" i="3"/>
  <c r="BH175" i="3"/>
  <c r="BG175" i="3"/>
  <c r="BF175" i="3"/>
  <c r="BI174" i="3"/>
  <c r="BH174" i="3"/>
  <c r="BG174" i="3"/>
  <c r="BF174" i="3"/>
  <c r="BI173" i="3"/>
  <c r="BH173" i="3"/>
  <c r="BG173" i="3"/>
  <c r="BF173" i="3"/>
  <c r="BI172" i="3"/>
  <c r="BH172" i="3"/>
  <c r="BG172" i="3"/>
  <c r="BF172" i="3"/>
  <c r="BI171" i="3"/>
  <c r="BH171" i="3"/>
  <c r="BG171" i="3"/>
  <c r="BF171" i="3"/>
  <c r="BI170" i="3"/>
  <c r="BH170" i="3"/>
  <c r="BG170" i="3"/>
  <c r="BF170" i="3"/>
  <c r="BI169" i="3"/>
  <c r="BH169" i="3"/>
  <c r="BG169" i="3"/>
  <c r="BF169" i="3"/>
  <c r="BI168" i="3"/>
  <c r="BH168" i="3"/>
  <c r="BG168" i="3"/>
  <c r="BF168" i="3"/>
  <c r="BI167" i="3"/>
  <c r="BH167" i="3"/>
  <c r="BG167" i="3"/>
  <c r="BF167" i="3"/>
  <c r="BI166" i="3"/>
  <c r="BH166" i="3"/>
  <c r="BG166" i="3"/>
  <c r="BF166" i="3"/>
  <c r="BI165" i="3"/>
  <c r="BH165" i="3"/>
  <c r="BG165" i="3"/>
  <c r="BF165" i="3"/>
  <c r="BI164" i="3"/>
  <c r="BH164" i="3"/>
  <c r="BG164" i="3"/>
  <c r="BF164" i="3"/>
  <c r="BI163" i="3"/>
  <c r="BH163" i="3"/>
  <c r="BG163" i="3"/>
  <c r="BF163" i="3"/>
  <c r="BI162" i="3"/>
  <c r="BH162" i="3"/>
  <c r="BG162" i="3"/>
  <c r="BF162" i="3"/>
  <c r="BI161" i="3"/>
  <c r="BH161" i="3"/>
  <c r="BG161" i="3"/>
  <c r="BF161" i="3"/>
  <c r="BI160" i="3"/>
  <c r="BH160" i="3"/>
  <c r="BG160" i="3"/>
  <c r="BF160" i="3"/>
  <c r="BI159" i="3"/>
  <c r="BH159" i="3"/>
  <c r="BG159" i="3"/>
  <c r="BF159" i="3"/>
  <c r="BI158" i="3"/>
  <c r="BH158" i="3"/>
  <c r="BG158" i="3"/>
  <c r="BF158" i="3"/>
  <c r="BI157" i="3"/>
  <c r="BH157" i="3"/>
  <c r="BG157" i="3"/>
  <c r="BF157" i="3"/>
  <c r="BI156" i="3"/>
  <c r="BH156" i="3"/>
  <c r="BG156" i="3"/>
  <c r="BF156" i="3"/>
  <c r="BI155" i="3"/>
  <c r="BH155" i="3"/>
  <c r="BG155" i="3"/>
  <c r="BF155" i="3"/>
  <c r="BI154" i="3"/>
  <c r="BH154" i="3"/>
  <c r="BG154" i="3"/>
  <c r="BF154" i="3"/>
  <c r="BI153" i="3"/>
  <c r="BH153" i="3"/>
  <c r="BG153" i="3"/>
  <c r="BF153" i="3"/>
  <c r="BI152" i="3"/>
  <c r="BH152" i="3"/>
  <c r="BG152" i="3"/>
  <c r="BF152" i="3"/>
  <c r="BI151" i="3"/>
  <c r="BH151" i="3"/>
  <c r="BG151" i="3"/>
  <c r="BF151" i="3"/>
  <c r="BI150" i="3"/>
  <c r="BH150" i="3"/>
  <c r="BG150" i="3"/>
  <c r="BF150" i="3"/>
  <c r="BI149" i="3"/>
  <c r="BH149" i="3"/>
  <c r="BG149" i="3"/>
  <c r="BF149" i="3"/>
  <c r="BI148" i="3"/>
  <c r="BH148" i="3"/>
  <c r="BG148" i="3"/>
  <c r="BF148" i="3"/>
  <c r="BI147" i="3"/>
  <c r="BH147" i="3"/>
  <c r="BG147" i="3"/>
  <c r="BF147" i="3"/>
  <c r="BI146" i="3"/>
  <c r="BH146" i="3"/>
  <c r="BG146" i="3"/>
  <c r="BF146" i="3"/>
  <c r="BI145" i="3"/>
  <c r="BH145" i="3"/>
  <c r="BG145" i="3"/>
  <c r="BF145" i="3"/>
  <c r="BI144" i="3"/>
  <c r="BH144" i="3"/>
  <c r="BG144" i="3"/>
  <c r="BF144" i="3"/>
  <c r="BI143" i="3"/>
  <c r="BH143" i="3"/>
  <c r="BG143" i="3"/>
  <c r="BF143" i="3"/>
  <c r="BI142" i="3"/>
  <c r="BH142" i="3"/>
  <c r="BG142" i="3"/>
  <c r="BF142" i="3"/>
  <c r="BI141" i="3"/>
  <c r="BH141" i="3"/>
  <c r="BG141" i="3"/>
  <c r="BF141" i="3"/>
  <c r="BI140" i="3"/>
  <c r="BH140" i="3"/>
  <c r="BG140" i="3"/>
  <c r="BF140" i="3"/>
  <c r="BI139" i="3"/>
  <c r="BH139" i="3"/>
  <c r="BG139" i="3"/>
  <c r="BF139" i="3"/>
  <c r="BI138" i="3"/>
  <c r="BH138" i="3"/>
  <c r="BG138" i="3"/>
  <c r="BF138" i="3"/>
  <c r="BI137" i="3"/>
  <c r="BH137" i="3"/>
  <c r="BG137" i="3"/>
  <c r="BF137" i="3"/>
  <c r="BI136" i="3"/>
  <c r="BH136" i="3"/>
  <c r="BG136" i="3"/>
  <c r="BF136" i="3"/>
  <c r="BI135" i="3"/>
  <c r="BH135" i="3"/>
  <c r="BG135" i="3"/>
  <c r="BF135" i="3"/>
  <c r="BI134" i="3"/>
  <c r="BH134" i="3"/>
  <c r="BG134" i="3"/>
  <c r="BF134" i="3"/>
  <c r="BI133" i="3"/>
  <c r="BH133" i="3"/>
  <c r="BG133" i="3"/>
  <c r="BF133" i="3"/>
  <c r="BI132" i="3"/>
  <c r="BH132" i="3"/>
  <c r="BG132" i="3"/>
  <c r="BF132" i="3"/>
  <c r="BI131" i="3"/>
  <c r="BH131" i="3"/>
  <c r="BG131" i="3"/>
  <c r="BF131" i="3"/>
  <c r="BI130" i="3"/>
  <c r="BH130" i="3"/>
  <c r="BG130" i="3"/>
  <c r="BF130" i="3"/>
  <c r="BI129" i="3"/>
  <c r="BH129" i="3"/>
  <c r="BG129" i="3"/>
  <c r="BF129" i="3"/>
  <c r="BI128" i="3"/>
  <c r="BH128" i="3"/>
  <c r="BG128" i="3"/>
  <c r="BF128" i="3"/>
  <c r="BI127" i="3"/>
  <c r="BH127" i="3"/>
  <c r="BG127" i="3"/>
  <c r="BF127" i="3"/>
  <c r="BI126" i="3"/>
  <c r="BH126" i="3"/>
  <c r="BG126" i="3"/>
  <c r="BF126" i="3"/>
  <c r="BI125" i="3"/>
  <c r="BH125" i="3"/>
  <c r="BG125" i="3"/>
  <c r="BF125" i="3"/>
  <c r="BI124" i="3"/>
  <c r="BH124" i="3"/>
  <c r="BG124" i="3"/>
  <c r="BF124" i="3"/>
  <c r="BI123" i="3"/>
  <c r="BH123" i="3"/>
  <c r="BG123" i="3"/>
  <c r="BF123" i="3"/>
  <c r="BI122" i="3"/>
  <c r="BH122" i="3"/>
  <c r="BG122" i="3"/>
  <c r="BF122" i="3"/>
  <c r="BI121" i="3"/>
  <c r="BH121" i="3"/>
  <c r="BG121" i="3"/>
  <c r="BF121" i="3"/>
  <c r="BI120" i="3"/>
  <c r="BH120" i="3"/>
  <c r="BG120" i="3"/>
  <c r="BF120" i="3"/>
  <c r="BI119" i="3"/>
  <c r="BH119" i="3"/>
  <c r="BG119" i="3"/>
  <c r="BF119" i="3"/>
  <c r="BI118" i="3"/>
  <c r="BH118" i="3"/>
  <c r="BG118" i="3"/>
  <c r="BF118" i="3"/>
  <c r="BI117" i="3"/>
  <c r="BH117" i="3"/>
  <c r="BG117" i="3"/>
  <c r="BF117" i="3"/>
  <c r="BI116" i="3"/>
  <c r="BH116" i="3"/>
  <c r="BG116" i="3"/>
  <c r="BF116" i="3"/>
  <c r="BI115" i="3"/>
  <c r="BH115" i="3"/>
  <c r="BG115" i="3"/>
  <c r="BF115" i="3"/>
  <c r="BI114" i="3"/>
  <c r="BH114" i="3"/>
  <c r="BG114" i="3"/>
  <c r="BF114" i="3"/>
  <c r="BI113" i="3"/>
  <c r="BH113" i="3"/>
  <c r="BG113" i="3"/>
  <c r="BF113" i="3"/>
  <c r="BI112" i="3"/>
  <c r="BH112" i="3"/>
  <c r="BG112" i="3"/>
  <c r="BF112" i="3"/>
  <c r="BI111" i="3"/>
  <c r="BH111" i="3"/>
  <c r="BG111" i="3"/>
  <c r="BF111" i="3"/>
  <c r="BI110" i="3"/>
  <c r="BH110" i="3"/>
  <c r="BG110" i="3"/>
  <c r="BF110" i="3"/>
  <c r="BI109" i="3"/>
  <c r="BH109" i="3"/>
  <c r="BG109" i="3"/>
  <c r="BF109" i="3"/>
  <c r="BI108" i="3"/>
  <c r="BH108" i="3"/>
  <c r="BG108" i="3"/>
  <c r="BF108" i="3"/>
  <c r="BI107" i="3"/>
  <c r="BH107" i="3"/>
  <c r="BG107" i="3"/>
  <c r="BF107" i="3"/>
  <c r="BI106" i="3"/>
  <c r="BH106" i="3"/>
  <c r="BG106" i="3"/>
  <c r="BF10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BG97" i="3"/>
  <c r="BF97" i="3"/>
  <c r="BI96" i="3"/>
  <c r="BH96" i="3"/>
  <c r="BG96" i="3"/>
  <c r="BF96" i="3"/>
  <c r="BI95" i="3"/>
  <c r="BH95" i="3"/>
  <c r="BG95" i="3"/>
  <c r="BF95" i="3"/>
  <c r="BI94" i="3"/>
  <c r="BH94" i="3"/>
  <c r="BG94" i="3"/>
  <c r="BF94" i="3"/>
  <c r="BI93" i="3"/>
  <c r="BH93" i="3"/>
  <c r="BG93" i="3"/>
  <c r="BF93" i="3"/>
  <c r="BI92" i="3"/>
  <c r="BH92" i="3"/>
  <c r="BG92" i="3"/>
  <c r="BF92" i="3"/>
  <c r="BI91" i="3"/>
  <c r="BH91" i="3"/>
  <c r="BG91" i="3"/>
  <c r="BF91" i="3"/>
  <c r="BI90" i="3"/>
  <c r="BH90" i="3"/>
  <c r="BG90" i="3"/>
  <c r="BF90" i="3"/>
  <c r="BI89" i="3"/>
  <c r="BH89" i="3"/>
  <c r="BG89" i="3"/>
  <c r="BF89" i="3"/>
  <c r="BI88" i="3"/>
  <c r="BH88" i="3"/>
  <c r="BG88" i="3"/>
  <c r="BF88" i="3"/>
  <c r="BI87" i="3"/>
  <c r="BH87" i="3"/>
  <c r="BG87" i="3"/>
  <c r="BF87" i="3"/>
  <c r="BI86" i="3"/>
  <c r="BH86" i="3"/>
  <c r="BG86" i="3"/>
  <c r="BF86" i="3"/>
  <c r="BI85" i="3"/>
  <c r="BH85" i="3"/>
  <c r="BG85" i="3"/>
  <c r="BF85" i="3"/>
  <c r="BI84" i="3"/>
  <c r="BH84" i="3"/>
  <c r="BG84" i="3"/>
  <c r="BF84" i="3"/>
  <c r="BI83" i="3"/>
  <c r="BH83" i="3"/>
  <c r="BG83" i="3"/>
  <c r="BF83" i="3"/>
  <c r="BI82" i="3"/>
  <c r="BH82" i="3"/>
  <c r="BG82" i="3"/>
  <c r="BF82" i="3"/>
  <c r="BI81" i="3"/>
  <c r="BH81" i="3"/>
  <c r="BG81" i="3"/>
  <c r="BF81" i="3"/>
  <c r="BI80" i="3"/>
  <c r="BH80" i="3"/>
  <c r="BG80" i="3"/>
  <c r="BF80" i="3"/>
  <c r="BI79" i="3"/>
  <c r="BH79" i="3"/>
  <c r="BG79" i="3"/>
  <c r="BF79" i="3"/>
  <c r="BI78" i="3"/>
  <c r="BH78" i="3"/>
  <c r="BG78" i="3"/>
  <c r="BF78" i="3"/>
  <c r="BI77" i="3"/>
  <c r="BH77" i="3"/>
  <c r="BG77" i="3"/>
  <c r="BF77" i="3"/>
  <c r="BI76" i="3"/>
  <c r="BH76" i="3"/>
  <c r="BG76" i="3"/>
  <c r="BF76" i="3"/>
  <c r="BI75" i="3"/>
  <c r="BH75" i="3"/>
  <c r="BG75" i="3"/>
  <c r="BF75" i="3"/>
  <c r="BI74" i="3"/>
  <c r="BH74" i="3"/>
  <c r="BG74" i="3"/>
  <c r="BF74" i="3"/>
  <c r="BI73" i="3"/>
  <c r="BH73" i="3"/>
  <c r="BG73" i="3"/>
  <c r="BF73" i="3"/>
  <c r="BI72" i="3"/>
  <c r="BH72" i="3"/>
  <c r="BG72" i="3"/>
  <c r="BF72" i="3"/>
  <c r="BI71" i="3"/>
  <c r="BH71" i="3"/>
  <c r="BG71" i="3"/>
  <c r="BF71" i="3"/>
  <c r="BI70" i="3"/>
  <c r="BH70" i="3"/>
  <c r="BG70" i="3"/>
  <c r="BF70" i="3"/>
  <c r="BI69" i="3"/>
  <c r="BH69" i="3"/>
  <c r="BG69" i="3"/>
  <c r="BF69" i="3"/>
  <c r="BI68" i="3"/>
  <c r="BH68" i="3"/>
  <c r="BG68" i="3"/>
  <c r="BF68" i="3"/>
  <c r="BI67" i="3"/>
  <c r="BH67" i="3"/>
  <c r="BG67" i="3"/>
  <c r="BF67" i="3"/>
  <c r="BI66" i="3"/>
  <c r="BH66" i="3"/>
  <c r="BG66" i="3"/>
  <c r="BF66" i="3"/>
  <c r="BI65" i="3"/>
  <c r="BH65" i="3"/>
  <c r="BG65" i="3"/>
  <c r="BF65" i="3"/>
  <c r="BI64" i="3"/>
  <c r="BH64" i="3"/>
  <c r="BG64" i="3"/>
  <c r="BF64" i="3"/>
  <c r="BI63" i="3"/>
  <c r="BH63" i="3"/>
  <c r="BG63" i="3"/>
  <c r="BF63" i="3"/>
  <c r="BI62" i="3"/>
  <c r="BH62" i="3"/>
  <c r="BG62" i="3"/>
  <c r="BF62" i="3"/>
  <c r="BI61" i="3"/>
  <c r="BH61" i="3"/>
  <c r="BG61" i="3"/>
  <c r="BF61" i="3"/>
  <c r="BI60" i="3"/>
  <c r="BH60" i="3"/>
  <c r="BG60" i="3"/>
  <c r="BF60" i="3"/>
  <c r="BI59" i="3"/>
  <c r="BH59" i="3"/>
  <c r="BG59" i="3"/>
  <c r="BF59" i="3"/>
  <c r="BI58" i="3"/>
  <c r="BH58" i="3"/>
  <c r="BG58" i="3"/>
  <c r="BF58" i="3"/>
  <c r="BI57" i="3"/>
  <c r="BH57" i="3"/>
  <c r="BG57" i="3"/>
  <c r="BF57" i="3"/>
  <c r="BI56" i="3"/>
  <c r="BH56" i="3"/>
  <c r="BG56" i="3"/>
  <c r="BF56" i="3"/>
  <c r="BI55" i="3"/>
  <c r="BH55" i="3"/>
  <c r="BG55" i="3"/>
  <c r="BF55" i="3"/>
  <c r="BI54" i="3"/>
  <c r="BH54" i="3"/>
  <c r="BG54" i="3"/>
  <c r="BF54" i="3"/>
  <c r="BI53" i="3"/>
  <c r="BH53" i="3"/>
  <c r="BG53" i="3"/>
  <c r="BF53" i="3"/>
  <c r="BI52" i="3"/>
  <c r="BH52" i="3"/>
  <c r="BG52" i="3"/>
  <c r="BF52" i="3"/>
  <c r="BI51" i="3"/>
  <c r="BH51" i="3"/>
  <c r="BG51" i="3"/>
  <c r="BF51" i="3"/>
  <c r="BI50" i="3"/>
  <c r="BH50" i="3"/>
  <c r="BG50" i="3"/>
  <c r="BF50" i="3"/>
  <c r="BI49" i="3"/>
  <c r="BH49" i="3"/>
  <c r="BG49" i="3"/>
  <c r="BF49" i="3"/>
  <c r="BI48" i="3"/>
  <c r="BH48" i="3"/>
  <c r="BG48" i="3"/>
  <c r="BF48" i="3"/>
  <c r="BI47" i="3"/>
  <c r="BH47" i="3"/>
  <c r="BG47" i="3"/>
  <c r="BF47" i="3"/>
  <c r="BI46" i="3"/>
  <c r="BH46" i="3"/>
  <c r="BG46" i="3"/>
  <c r="BF46" i="3"/>
  <c r="BI45" i="3"/>
  <c r="BH45" i="3"/>
  <c r="BG45" i="3"/>
  <c r="BF45" i="3"/>
  <c r="BI44" i="3"/>
  <c r="BH44" i="3"/>
  <c r="BG44" i="3"/>
  <c r="BF44" i="3"/>
  <c r="BI43" i="3"/>
  <c r="BH43" i="3"/>
  <c r="BG43" i="3"/>
  <c r="BF43" i="3"/>
  <c r="BI42" i="3"/>
  <c r="BH42" i="3"/>
  <c r="BG42" i="3"/>
  <c r="BF42" i="3"/>
  <c r="BI41" i="3"/>
  <c r="BH41" i="3"/>
  <c r="BG41" i="3"/>
  <c r="BF41" i="3"/>
  <c r="BI40" i="3"/>
  <c r="BH40" i="3"/>
  <c r="BG40" i="3"/>
  <c r="BF40" i="3"/>
  <c r="BI39" i="3"/>
  <c r="BH39" i="3"/>
  <c r="BG39" i="3"/>
  <c r="BF39" i="3"/>
  <c r="BI38" i="3"/>
  <c r="BH38" i="3"/>
  <c r="BG38" i="3"/>
  <c r="BF38" i="3"/>
  <c r="BI37" i="3"/>
  <c r="BH37" i="3"/>
  <c r="BG37" i="3"/>
  <c r="BF37" i="3"/>
  <c r="BI36" i="3"/>
  <c r="BH36" i="3"/>
  <c r="BG36" i="3"/>
  <c r="BF36" i="3"/>
  <c r="BI35" i="3"/>
  <c r="BH35" i="3"/>
  <c r="BG35" i="3"/>
  <c r="BF35" i="3"/>
  <c r="BI34" i="3"/>
  <c r="BH34" i="3"/>
  <c r="BG34" i="3"/>
  <c r="BF34" i="3"/>
  <c r="BI33" i="3"/>
  <c r="BH33" i="3"/>
  <c r="BG33" i="3"/>
  <c r="BF33" i="3"/>
  <c r="BI32" i="3"/>
  <c r="BH32" i="3"/>
  <c r="BG32" i="3"/>
  <c r="BF32" i="3"/>
  <c r="BI31" i="3"/>
  <c r="BH31" i="3"/>
  <c r="BG31" i="3"/>
  <c r="BF31" i="3"/>
  <c r="BI30" i="3"/>
  <c r="BH30" i="3"/>
  <c r="BG30" i="3"/>
  <c r="BF30" i="3"/>
  <c r="BI29" i="3"/>
  <c r="BH29" i="3"/>
  <c r="BG29" i="3"/>
  <c r="BF29" i="3"/>
  <c r="BI28" i="3"/>
  <c r="BH28" i="3"/>
  <c r="BG28" i="3"/>
  <c r="BF28" i="3"/>
  <c r="BI27" i="3"/>
  <c r="BH27" i="3"/>
  <c r="BG27" i="3"/>
  <c r="BF27" i="3"/>
  <c r="BI26" i="3"/>
  <c r="BH26" i="3"/>
  <c r="BG26" i="3"/>
  <c r="BF26" i="3"/>
  <c r="BI25" i="3"/>
  <c r="BH25" i="3"/>
  <c r="BG25" i="3"/>
  <c r="BF25" i="3"/>
  <c r="BI24" i="3"/>
  <c r="BH24" i="3"/>
  <c r="BG24" i="3"/>
  <c r="BF24" i="3"/>
  <c r="BI23" i="3"/>
  <c r="BH23" i="3"/>
  <c r="BG23" i="3"/>
  <c r="BF23" i="3"/>
  <c r="BI22" i="3"/>
  <c r="BH22" i="3"/>
  <c r="BG22" i="3"/>
  <c r="BF22" i="3"/>
  <c r="BI21" i="3"/>
  <c r="BH21" i="3"/>
  <c r="BG21" i="3"/>
  <c r="BF21" i="3"/>
  <c r="BI20" i="3"/>
  <c r="BH20" i="3"/>
  <c r="BG20" i="3"/>
  <c r="BF20" i="3"/>
  <c r="BI19" i="3"/>
  <c r="BH19" i="3"/>
  <c r="BG19" i="3"/>
  <c r="BF19" i="3"/>
  <c r="BI18" i="3"/>
  <c r="BH18" i="3"/>
  <c r="BG18" i="3"/>
  <c r="BF18" i="3"/>
  <c r="BI17" i="3"/>
  <c r="BH17" i="3"/>
  <c r="BG17" i="3"/>
  <c r="BF17" i="3"/>
  <c r="BI16" i="3"/>
  <c r="BH16" i="3"/>
  <c r="BG16" i="3"/>
  <c r="BF16" i="3"/>
  <c r="BI15" i="3"/>
  <c r="BH15" i="3"/>
  <c r="BG15" i="3"/>
  <c r="BF15" i="3"/>
  <c r="BI14" i="3"/>
  <c r="BH14" i="3"/>
  <c r="BG14" i="3"/>
  <c r="BF14" i="3"/>
  <c r="BI13" i="3"/>
  <c r="BH13" i="3"/>
  <c r="BG13" i="3"/>
  <c r="BF13" i="3"/>
  <c r="BI12" i="3"/>
  <c r="BH12" i="3"/>
  <c r="BG12" i="3"/>
  <c r="BF12" i="3"/>
  <c r="BI11" i="3"/>
  <c r="BH11" i="3"/>
  <c r="BG11" i="3"/>
  <c r="BF11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I6" i="3"/>
  <c r="BH6" i="3"/>
  <c r="BG6" i="3"/>
  <c r="BF6" i="3"/>
  <c r="BI5" i="3"/>
  <c r="BH5" i="3"/>
  <c r="BG5" i="3"/>
  <c r="BF5" i="3"/>
  <c r="BI4" i="3"/>
  <c r="BH4" i="3"/>
  <c r="BG4" i="3"/>
  <c r="BF4" i="3"/>
  <c r="BI3" i="3"/>
  <c r="BH3" i="3"/>
  <c r="BG3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AG123" i="3" s="1"/>
  <c r="Q122" i="3"/>
  <c r="Q121" i="3"/>
  <c r="Q120" i="3"/>
  <c r="Q119" i="3"/>
  <c r="AG119" i="3" s="1"/>
  <c r="Q118" i="3"/>
  <c r="Q117" i="3"/>
  <c r="Q116" i="3"/>
  <c r="Q115" i="3"/>
  <c r="AG115" i="3" s="1"/>
  <c r="Q114" i="3"/>
  <c r="Q113" i="3"/>
  <c r="Q112" i="3"/>
  <c r="Q111" i="3"/>
  <c r="AG111" i="3" s="1"/>
  <c r="Q110" i="3"/>
  <c r="Q109" i="3"/>
  <c r="Q108" i="3"/>
  <c r="Q107" i="3"/>
  <c r="AG107" i="3" s="1"/>
  <c r="Q106" i="3"/>
  <c r="Q105" i="3"/>
  <c r="Q104" i="3"/>
  <c r="Q103" i="3"/>
  <c r="AG103" i="3" s="1"/>
  <c r="Q102" i="3"/>
  <c r="Q101" i="3"/>
  <c r="Q100" i="3"/>
  <c r="Q99" i="3"/>
  <c r="AG99" i="3" s="1"/>
  <c r="Q98" i="3"/>
  <c r="Q97" i="3"/>
  <c r="Q96" i="3"/>
  <c r="Q95" i="3"/>
  <c r="AG95" i="3" s="1"/>
  <c r="Q94" i="3"/>
  <c r="Q93" i="3"/>
  <c r="Q92" i="3"/>
  <c r="Q91" i="3"/>
  <c r="AG91" i="3" s="1"/>
  <c r="Q90" i="3"/>
  <c r="Q89" i="3"/>
  <c r="Q88" i="3"/>
  <c r="Q87" i="3"/>
  <c r="AG87" i="3" s="1"/>
  <c r="Q86" i="3"/>
  <c r="Q85" i="3"/>
  <c r="Q84" i="3"/>
  <c r="Q83" i="3"/>
  <c r="AG83" i="3" s="1"/>
  <c r="Q82" i="3"/>
  <c r="Q81" i="3"/>
  <c r="Q80" i="3"/>
  <c r="Q79" i="3"/>
  <c r="AG79" i="3" s="1"/>
  <c r="Q78" i="3"/>
  <c r="Q77" i="3"/>
  <c r="Q76" i="3"/>
  <c r="Q75" i="3"/>
  <c r="AG75" i="3" s="1"/>
  <c r="Q74" i="3"/>
  <c r="Q73" i="3"/>
  <c r="Q72" i="3"/>
  <c r="Q71" i="3"/>
  <c r="AG71" i="3" s="1"/>
  <c r="Q70" i="3"/>
  <c r="Q69" i="3"/>
  <c r="Q68" i="3"/>
  <c r="Q67" i="3"/>
  <c r="AG67" i="3" s="1"/>
  <c r="Q66" i="3"/>
  <c r="Q65" i="3"/>
  <c r="Q64" i="3"/>
  <c r="Q63" i="3"/>
  <c r="AG63" i="3" s="1"/>
  <c r="Q62" i="3"/>
  <c r="Q61" i="3"/>
  <c r="Q60" i="3"/>
  <c r="Q59" i="3"/>
  <c r="AG59" i="3" s="1"/>
  <c r="Q58" i="3"/>
  <c r="Q57" i="3"/>
  <c r="Q56" i="3"/>
  <c r="Q55" i="3"/>
  <c r="AG55" i="3" s="1"/>
  <c r="Q54" i="3"/>
  <c r="Q53" i="3"/>
  <c r="Q52" i="3"/>
  <c r="Q51" i="3"/>
  <c r="AG51" i="3" s="1"/>
  <c r="Q50" i="3"/>
  <c r="Q49" i="3"/>
  <c r="Q48" i="3"/>
  <c r="Q47" i="3"/>
  <c r="AG47" i="3" s="1"/>
  <c r="Q46" i="3"/>
  <c r="Q45" i="3"/>
  <c r="Q44" i="3"/>
  <c r="AG44" i="3" s="1"/>
  <c r="Q43" i="3"/>
  <c r="Q42" i="3"/>
  <c r="Q41" i="3"/>
  <c r="Q40" i="3"/>
  <c r="AG40" i="3" s="1"/>
  <c r="Q39" i="3"/>
  <c r="AG39" i="3" s="1"/>
  <c r="Q38" i="3"/>
  <c r="Q37" i="3"/>
  <c r="Q36" i="3"/>
  <c r="AG36" i="3" s="1"/>
  <c r="Q35" i="3"/>
  <c r="AG35" i="3" s="1"/>
  <c r="Q34" i="3"/>
  <c r="Q33" i="3"/>
  <c r="Q32" i="3"/>
  <c r="AG32" i="3" s="1"/>
  <c r="Q31" i="3"/>
  <c r="AG31" i="3" s="1"/>
  <c r="Q30" i="3"/>
  <c r="Q29" i="3"/>
  <c r="Q28" i="3"/>
  <c r="AG28" i="3" s="1"/>
  <c r="Q27" i="3"/>
  <c r="AG27" i="3" s="1"/>
  <c r="Q26" i="3"/>
  <c r="Q25" i="3"/>
  <c r="Q24" i="3"/>
  <c r="AG24" i="3" s="1"/>
  <c r="Q23" i="3"/>
  <c r="AG23" i="3" s="1"/>
  <c r="Q22" i="3"/>
  <c r="Q21" i="3"/>
  <c r="Q20" i="3"/>
  <c r="AG20" i="3" s="1"/>
  <c r="Q19" i="3"/>
  <c r="AG19" i="3" s="1"/>
  <c r="Q18" i="3"/>
  <c r="Q17" i="3"/>
  <c r="Q16" i="3"/>
  <c r="AG16" i="3" s="1"/>
  <c r="Q15" i="3"/>
  <c r="AG15" i="3" s="1"/>
  <c r="Q14" i="3"/>
  <c r="Q13" i="3"/>
  <c r="Q12" i="3"/>
  <c r="AG12" i="3" s="1"/>
  <c r="Q11" i="3"/>
  <c r="AG11" i="3" s="1"/>
  <c r="Q10" i="3"/>
  <c r="Q9" i="3"/>
  <c r="Q8" i="3"/>
  <c r="AG8" i="3" s="1"/>
  <c r="Q7" i="3"/>
  <c r="AG7" i="3" s="1"/>
  <c r="Q6" i="3"/>
  <c r="Q5" i="3"/>
  <c r="Q4" i="3"/>
  <c r="AG4" i="3" s="1"/>
  <c r="AO4" i="3" s="1"/>
  <c r="Q3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AH42" i="3" s="1"/>
  <c r="T41" i="3"/>
  <c r="T40" i="3"/>
  <c r="AH40" i="3" s="1"/>
  <c r="T39" i="3"/>
  <c r="AH39" i="3" s="1"/>
  <c r="T38" i="3"/>
  <c r="AH38" i="3" s="1"/>
  <c r="T37" i="3"/>
  <c r="T36" i="3"/>
  <c r="AH36" i="3" s="1"/>
  <c r="T35" i="3"/>
  <c r="AH35" i="3" s="1"/>
  <c r="T34" i="3"/>
  <c r="AH34" i="3" s="1"/>
  <c r="T33" i="3"/>
  <c r="T32" i="3"/>
  <c r="AH32" i="3" s="1"/>
  <c r="T31" i="3"/>
  <c r="AH31" i="3" s="1"/>
  <c r="T30" i="3"/>
  <c r="AH30" i="3" s="1"/>
  <c r="T29" i="3"/>
  <c r="T28" i="3"/>
  <c r="AH28" i="3" s="1"/>
  <c r="T27" i="3"/>
  <c r="AH27" i="3" s="1"/>
  <c r="T26" i="3"/>
  <c r="AH26" i="3" s="1"/>
  <c r="T25" i="3"/>
  <c r="T24" i="3"/>
  <c r="AH24" i="3" s="1"/>
  <c r="T23" i="3"/>
  <c r="AH23" i="3" s="1"/>
  <c r="T22" i="3"/>
  <c r="AH22" i="3" s="1"/>
  <c r="T21" i="3"/>
  <c r="T20" i="3"/>
  <c r="AH20" i="3" s="1"/>
  <c r="T19" i="3"/>
  <c r="AH19" i="3" s="1"/>
  <c r="T18" i="3"/>
  <c r="AH18" i="3" s="1"/>
  <c r="T17" i="3"/>
  <c r="T16" i="3"/>
  <c r="AH16" i="3" s="1"/>
  <c r="T15" i="3"/>
  <c r="AH15" i="3" s="1"/>
  <c r="T14" i="3"/>
  <c r="AH14" i="3" s="1"/>
  <c r="T13" i="3"/>
  <c r="T12" i="3"/>
  <c r="AH12" i="3" s="1"/>
  <c r="T11" i="3"/>
  <c r="AH11" i="3" s="1"/>
  <c r="T10" i="3"/>
  <c r="AH10" i="3" s="1"/>
  <c r="T9" i="3"/>
  <c r="T8" i="3"/>
  <c r="AH8" i="3" s="1"/>
  <c r="T7" i="3"/>
  <c r="AH7" i="3" s="1"/>
  <c r="T6" i="3"/>
  <c r="AH6" i="3" s="1"/>
  <c r="T5" i="3"/>
  <c r="T4" i="3"/>
  <c r="AH4" i="3" s="1"/>
  <c r="T3" i="3"/>
  <c r="AH3" i="3" s="1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AJ203" i="3" s="1"/>
  <c r="Z202" i="3"/>
  <c r="Z201" i="3"/>
  <c r="Z200" i="3"/>
  <c r="Z199" i="3"/>
  <c r="Z198" i="3"/>
  <c r="Z197" i="3"/>
  <c r="Z196" i="3"/>
  <c r="Z195" i="3"/>
  <c r="AJ195" i="3" s="1"/>
  <c r="Z194" i="3"/>
  <c r="Z193" i="3"/>
  <c r="Z192" i="3"/>
  <c r="Z191" i="3"/>
  <c r="Z190" i="3"/>
  <c r="Z189" i="3"/>
  <c r="Z188" i="3"/>
  <c r="Z187" i="3"/>
  <c r="AJ187" i="3" s="1"/>
  <c r="Z186" i="3"/>
  <c r="Z185" i="3"/>
  <c r="Z184" i="3"/>
  <c r="Z183" i="3"/>
  <c r="Z182" i="3"/>
  <c r="Z181" i="3"/>
  <c r="Z180" i="3"/>
  <c r="Z179" i="3"/>
  <c r="AJ179" i="3" s="1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AJ43" i="3" s="1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BB278" i="3" l="1"/>
  <c r="BB279" i="3" s="1"/>
  <c r="BB280" i="3" s="1"/>
  <c r="BB281" i="3" s="1"/>
  <c r="BB282" i="3" s="1"/>
  <c r="BB283" i="3" s="1"/>
  <c r="BB284" i="3" s="1"/>
  <c r="BB285" i="3" s="1"/>
  <c r="BB286" i="3" s="1"/>
  <c r="BB287" i="3" s="1"/>
  <c r="BB288" i="3" s="1"/>
  <c r="BB289" i="3" s="1"/>
  <c r="BB290" i="3" s="1"/>
  <c r="BB291" i="3" s="1"/>
  <c r="BB292" i="3" s="1"/>
  <c r="AZ50" i="3"/>
  <c r="AZ51" i="3" s="1"/>
  <c r="AZ52" i="3" s="1"/>
  <c r="AZ53" i="3" s="1"/>
  <c r="AZ54" i="3" s="1"/>
  <c r="AZ55" i="3" s="1"/>
  <c r="AZ56" i="3" s="1"/>
  <c r="AZ57" i="3" s="1"/>
  <c r="AZ58" i="3" s="1"/>
  <c r="AZ59" i="3" s="1"/>
  <c r="AZ60" i="3" s="1"/>
  <c r="AZ61" i="3" s="1"/>
  <c r="AZ62" i="3" s="1"/>
  <c r="AZ63" i="3" s="1"/>
  <c r="AZ64" i="3" s="1"/>
  <c r="AZ65" i="3" s="1"/>
  <c r="AZ66" i="3" s="1"/>
  <c r="AZ67" i="3" s="1"/>
  <c r="AZ68" i="3" s="1"/>
  <c r="AZ69" i="3" s="1"/>
  <c r="AZ70" i="3" s="1"/>
  <c r="AZ71" i="3" s="1"/>
  <c r="AJ46" i="3"/>
  <c r="AJ58" i="3"/>
  <c r="AJ74" i="3"/>
  <c r="AJ90" i="3"/>
  <c r="AJ106" i="3"/>
  <c r="AJ118" i="3"/>
  <c r="AJ130" i="3"/>
  <c r="AJ142" i="3"/>
  <c r="AJ158" i="3"/>
  <c r="AG5" i="3"/>
  <c r="AG17" i="3"/>
  <c r="AG25" i="3"/>
  <c r="AG37" i="3"/>
  <c r="AG53" i="3"/>
  <c r="AG61" i="3"/>
  <c r="AG73" i="3"/>
  <c r="AG85" i="3"/>
  <c r="AG97" i="3"/>
  <c r="AG113" i="3"/>
  <c r="AG129" i="3"/>
  <c r="AG141" i="3"/>
  <c r="AG153" i="3"/>
  <c r="AG165" i="3"/>
  <c r="AJ50" i="3"/>
  <c r="AJ62" i="3"/>
  <c r="AJ70" i="3"/>
  <c r="AJ82" i="3"/>
  <c r="AJ94" i="3"/>
  <c r="AJ102" i="3"/>
  <c r="AJ114" i="3"/>
  <c r="AJ126" i="3"/>
  <c r="AJ134" i="3"/>
  <c r="AJ146" i="3"/>
  <c r="AJ154" i="3"/>
  <c r="AJ166" i="3"/>
  <c r="AG9" i="3"/>
  <c r="AG21" i="3"/>
  <c r="AG33" i="3"/>
  <c r="AG41" i="3"/>
  <c r="AG49" i="3"/>
  <c r="AG65" i="3"/>
  <c r="AG77" i="3"/>
  <c r="AG89" i="3"/>
  <c r="AG101" i="3"/>
  <c r="AG109" i="3"/>
  <c r="AG117" i="3"/>
  <c r="AG125" i="3"/>
  <c r="AG137" i="3"/>
  <c r="AG149" i="3"/>
  <c r="AG161" i="3"/>
  <c r="AJ42" i="3"/>
  <c r="AJ54" i="3"/>
  <c r="AJ66" i="3"/>
  <c r="AJ78" i="3"/>
  <c r="AJ86" i="3"/>
  <c r="AJ98" i="3"/>
  <c r="AJ110" i="3"/>
  <c r="AJ122" i="3"/>
  <c r="AJ138" i="3"/>
  <c r="AJ150" i="3"/>
  <c r="AJ162" i="3"/>
  <c r="AH172" i="3"/>
  <c r="AG13" i="3"/>
  <c r="AG29" i="3"/>
  <c r="AG45" i="3"/>
  <c r="AG57" i="3"/>
  <c r="AG69" i="3"/>
  <c r="AG81" i="3"/>
  <c r="AG93" i="3"/>
  <c r="AG105" i="3"/>
  <c r="AG121" i="3"/>
  <c r="AG133" i="3"/>
  <c r="AG145" i="3"/>
  <c r="AG157" i="3"/>
  <c r="AJ169" i="3"/>
  <c r="AH214" i="3"/>
  <c r="AH222" i="3"/>
  <c r="AH230" i="3"/>
  <c r="AH238" i="3"/>
  <c r="AH246" i="3"/>
  <c r="AH254" i="3"/>
  <c r="AH262" i="3"/>
  <c r="AH270" i="3"/>
  <c r="AH278" i="3"/>
  <c r="AH286" i="3"/>
  <c r="AG127" i="3"/>
  <c r="AG131" i="3"/>
  <c r="AG135" i="3"/>
  <c r="AG139" i="3"/>
  <c r="AG143" i="3"/>
  <c r="AG147" i="3"/>
  <c r="AG151" i="3"/>
  <c r="AG155" i="3"/>
  <c r="AG159" i="3"/>
  <c r="AG163" i="3"/>
  <c r="AG167" i="3"/>
  <c r="AG215" i="3"/>
  <c r="AG223" i="3"/>
  <c r="AG231" i="3"/>
  <c r="AG239" i="3"/>
  <c r="AG247" i="3"/>
  <c r="AG255" i="3"/>
  <c r="AG263" i="3"/>
  <c r="AG271" i="3"/>
  <c r="AG279" i="3"/>
  <c r="AG287" i="3"/>
  <c r="AG172" i="3"/>
  <c r="AG176" i="3"/>
  <c r="AG180" i="3"/>
  <c r="AG184" i="3"/>
  <c r="AG188" i="3"/>
  <c r="AG192" i="3"/>
  <c r="AG196" i="3"/>
  <c r="AG200" i="3"/>
  <c r="AG204" i="3"/>
  <c r="AG208" i="3"/>
  <c r="AJ3" i="3"/>
  <c r="AJ11" i="3"/>
  <c r="AJ15" i="3"/>
  <c r="AJ23" i="3"/>
  <c r="AJ31" i="3"/>
  <c r="AJ35" i="3"/>
  <c r="AJ39" i="3"/>
  <c r="AJ47" i="3"/>
  <c r="AJ55" i="3"/>
  <c r="AJ63" i="3"/>
  <c r="AJ71" i="3"/>
  <c r="AJ79" i="3"/>
  <c r="AJ83" i="3"/>
  <c r="AJ91" i="3"/>
  <c r="AJ99" i="3"/>
  <c r="AJ103" i="3"/>
  <c r="AJ111" i="3"/>
  <c r="AJ119" i="3"/>
  <c r="AJ123" i="3"/>
  <c r="AJ131" i="3"/>
  <c r="AJ139" i="3"/>
  <c r="AJ147" i="3"/>
  <c r="AJ155" i="3"/>
  <c r="AJ163" i="3"/>
  <c r="AJ171" i="3"/>
  <c r="AJ175" i="3"/>
  <c r="AJ191" i="3"/>
  <c r="AJ211" i="3"/>
  <c r="AJ219" i="3"/>
  <c r="AJ227" i="3"/>
  <c r="AJ235" i="3"/>
  <c r="AJ243" i="3"/>
  <c r="AJ251" i="3"/>
  <c r="AJ255" i="3"/>
  <c r="AJ263" i="3"/>
  <c r="AJ271" i="3"/>
  <c r="AJ279" i="3"/>
  <c r="AJ287" i="3"/>
  <c r="AI4" i="3"/>
  <c r="AI12" i="3"/>
  <c r="AI20" i="3"/>
  <c r="AI28" i="3"/>
  <c r="AI36" i="3"/>
  <c r="AI44" i="3"/>
  <c r="AI52" i="3"/>
  <c r="AI60" i="3"/>
  <c r="AI64" i="3"/>
  <c r="AI72" i="3"/>
  <c r="AI80" i="3"/>
  <c r="AI88" i="3"/>
  <c r="AI96" i="3"/>
  <c r="AI104" i="3"/>
  <c r="AI112" i="3"/>
  <c r="AI120" i="3"/>
  <c r="AI128" i="3"/>
  <c r="AI136" i="3"/>
  <c r="AI144" i="3"/>
  <c r="AI152" i="3"/>
  <c r="AI160" i="3"/>
  <c r="AI168" i="3"/>
  <c r="AI176" i="3"/>
  <c r="AI184" i="3"/>
  <c r="AI192" i="3"/>
  <c r="AI200" i="3"/>
  <c r="AI208" i="3"/>
  <c r="AI216" i="3"/>
  <c r="AI224" i="3"/>
  <c r="AI232" i="3"/>
  <c r="AI236" i="3"/>
  <c r="AI244" i="3"/>
  <c r="AI252" i="3"/>
  <c r="AI260" i="3"/>
  <c r="AI268" i="3"/>
  <c r="AI276" i="3"/>
  <c r="AI284" i="3"/>
  <c r="AI292" i="3"/>
  <c r="AH9" i="3"/>
  <c r="AH21" i="3"/>
  <c r="AH29" i="3"/>
  <c r="AH37" i="3"/>
  <c r="AH45" i="3"/>
  <c r="AH53" i="3"/>
  <c r="AH61" i="3"/>
  <c r="AH69" i="3"/>
  <c r="AH77" i="3"/>
  <c r="AH85" i="3"/>
  <c r="AH93" i="3"/>
  <c r="AH97" i="3"/>
  <c r="AH105" i="3"/>
  <c r="AH113" i="3"/>
  <c r="AH121" i="3"/>
  <c r="AH129" i="3"/>
  <c r="AH137" i="3"/>
  <c r="AH145" i="3"/>
  <c r="AH153" i="3"/>
  <c r="AH161" i="3"/>
  <c r="AH169" i="3"/>
  <c r="AH177" i="3"/>
  <c r="AH185" i="3"/>
  <c r="AH193" i="3"/>
  <c r="AH205" i="3"/>
  <c r="AH213" i="3"/>
  <c r="AH217" i="3"/>
  <c r="AH225" i="3"/>
  <c r="AH233" i="3"/>
  <c r="AH241" i="3"/>
  <c r="AH249" i="3"/>
  <c r="AH257" i="3"/>
  <c r="AH265" i="3"/>
  <c r="AH273" i="3"/>
  <c r="AH281" i="3"/>
  <c r="AH289" i="3"/>
  <c r="AG6" i="3"/>
  <c r="AG10" i="3"/>
  <c r="AG18" i="3"/>
  <c r="AG26" i="3"/>
  <c r="AG34" i="3"/>
  <c r="AG42" i="3"/>
  <c r="AG50" i="3"/>
  <c r="AG58" i="3"/>
  <c r="AG66" i="3"/>
  <c r="AG74" i="3"/>
  <c r="AG82" i="3"/>
  <c r="AG90" i="3"/>
  <c r="AG98" i="3"/>
  <c r="AG106" i="3"/>
  <c r="AG114" i="3"/>
  <c r="AG122" i="3"/>
  <c r="AG130" i="3"/>
  <c r="AG138" i="3"/>
  <c r="AG146" i="3"/>
  <c r="AG154" i="3"/>
  <c r="AG162" i="3"/>
  <c r="AG170" i="3"/>
  <c r="AG178" i="3"/>
  <c r="AG186" i="3"/>
  <c r="AG194" i="3"/>
  <c r="AG198" i="3"/>
  <c r="AG206" i="3"/>
  <c r="AG214" i="3"/>
  <c r="AG222" i="3"/>
  <c r="AG230" i="3"/>
  <c r="AG238" i="3"/>
  <c r="AG246" i="3"/>
  <c r="AG254" i="3"/>
  <c r="AG262" i="3"/>
  <c r="AG274" i="3"/>
  <c r="AJ4" i="3"/>
  <c r="AJ12" i="3"/>
  <c r="AJ20" i="3"/>
  <c r="AJ28" i="3"/>
  <c r="AJ36" i="3"/>
  <c r="AJ44" i="3"/>
  <c r="AJ52" i="3"/>
  <c r="AJ64" i="3"/>
  <c r="AJ72" i="3"/>
  <c r="AJ80" i="3"/>
  <c r="AJ84" i="3"/>
  <c r="AJ92" i="3"/>
  <c r="AJ100" i="3"/>
  <c r="AJ108" i="3"/>
  <c r="AJ116" i="3"/>
  <c r="AJ124" i="3"/>
  <c r="AJ132" i="3"/>
  <c r="AJ136" i="3"/>
  <c r="AJ144" i="3"/>
  <c r="AJ152" i="3"/>
  <c r="AJ160" i="3"/>
  <c r="AJ168" i="3"/>
  <c r="AJ176" i="3"/>
  <c r="AJ184" i="3"/>
  <c r="AJ192" i="3"/>
  <c r="AJ200" i="3"/>
  <c r="AJ208" i="3"/>
  <c r="AJ216" i="3"/>
  <c r="AJ224" i="3"/>
  <c r="AJ228" i="3"/>
  <c r="AJ236" i="3"/>
  <c r="AJ244" i="3"/>
  <c r="AJ252" i="3"/>
  <c r="AJ260" i="3"/>
  <c r="AJ268" i="3"/>
  <c r="AJ272" i="3"/>
  <c r="AJ280" i="3"/>
  <c r="AJ288" i="3"/>
  <c r="AI9" i="3"/>
  <c r="AI17" i="3"/>
  <c r="AJ7" i="3"/>
  <c r="AJ19" i="3"/>
  <c r="AJ27" i="3"/>
  <c r="AJ51" i="3"/>
  <c r="AJ59" i="3"/>
  <c r="AJ67" i="3"/>
  <c r="AJ75" i="3"/>
  <c r="AJ87" i="3"/>
  <c r="AJ95" i="3"/>
  <c r="AJ107" i="3"/>
  <c r="AJ115" i="3"/>
  <c r="AJ127" i="3"/>
  <c r="AJ135" i="3"/>
  <c r="AJ143" i="3"/>
  <c r="AJ151" i="3"/>
  <c r="AJ159" i="3"/>
  <c r="AJ167" i="3"/>
  <c r="AJ183" i="3"/>
  <c r="AJ199" i="3"/>
  <c r="AJ207" i="3"/>
  <c r="AJ215" i="3"/>
  <c r="AJ223" i="3"/>
  <c r="AJ231" i="3"/>
  <c r="AJ239" i="3"/>
  <c r="AJ247" i="3"/>
  <c r="AJ259" i="3"/>
  <c r="AJ267" i="3"/>
  <c r="AJ275" i="3"/>
  <c r="AJ283" i="3"/>
  <c r="AJ291" i="3"/>
  <c r="AI8" i="3"/>
  <c r="AI16" i="3"/>
  <c r="AI24" i="3"/>
  <c r="AI32" i="3"/>
  <c r="AI40" i="3"/>
  <c r="AI48" i="3"/>
  <c r="AI56" i="3"/>
  <c r="AI68" i="3"/>
  <c r="AI76" i="3"/>
  <c r="AI84" i="3"/>
  <c r="AI92" i="3"/>
  <c r="AI100" i="3"/>
  <c r="AI108" i="3"/>
  <c r="AI116" i="3"/>
  <c r="AI124" i="3"/>
  <c r="AI132" i="3"/>
  <c r="AI140" i="3"/>
  <c r="AI148" i="3"/>
  <c r="AI156" i="3"/>
  <c r="AI164" i="3"/>
  <c r="AI172" i="3"/>
  <c r="AI180" i="3"/>
  <c r="AI188" i="3"/>
  <c r="AI196" i="3"/>
  <c r="AI204" i="3"/>
  <c r="AI212" i="3"/>
  <c r="AI220" i="3"/>
  <c r="AI228" i="3"/>
  <c r="AI240" i="3"/>
  <c r="AI248" i="3"/>
  <c r="AI256" i="3"/>
  <c r="AI264" i="3"/>
  <c r="AI272" i="3"/>
  <c r="AI280" i="3"/>
  <c r="AI288" i="3"/>
  <c r="AH5" i="3"/>
  <c r="AH13" i="3"/>
  <c r="AH17" i="3"/>
  <c r="AH25" i="3"/>
  <c r="AH33" i="3"/>
  <c r="AH41" i="3"/>
  <c r="AH49" i="3"/>
  <c r="AH57" i="3"/>
  <c r="AH65" i="3"/>
  <c r="AH73" i="3"/>
  <c r="AH81" i="3"/>
  <c r="AH89" i="3"/>
  <c r="AH101" i="3"/>
  <c r="AH109" i="3"/>
  <c r="AH117" i="3"/>
  <c r="AH125" i="3"/>
  <c r="AH133" i="3"/>
  <c r="AH141" i="3"/>
  <c r="AH149" i="3"/>
  <c r="AH157" i="3"/>
  <c r="AH165" i="3"/>
  <c r="AH173" i="3"/>
  <c r="AH181" i="3"/>
  <c r="AH189" i="3"/>
  <c r="AH197" i="3"/>
  <c r="AH201" i="3"/>
  <c r="AH209" i="3"/>
  <c r="AH221" i="3"/>
  <c r="AH229" i="3"/>
  <c r="AH237" i="3"/>
  <c r="AH245" i="3"/>
  <c r="AH253" i="3"/>
  <c r="AH261" i="3"/>
  <c r="AH269" i="3"/>
  <c r="AH277" i="3"/>
  <c r="AH285" i="3"/>
  <c r="AH293" i="3"/>
  <c r="AG14" i="3"/>
  <c r="AG22" i="3"/>
  <c r="AG30" i="3"/>
  <c r="AG38" i="3"/>
  <c r="AG46" i="3"/>
  <c r="AG54" i="3"/>
  <c r="AG62" i="3"/>
  <c r="AG70" i="3"/>
  <c r="AG78" i="3"/>
  <c r="AG86" i="3"/>
  <c r="AG94" i="3"/>
  <c r="AG102" i="3"/>
  <c r="AG110" i="3"/>
  <c r="AG118" i="3"/>
  <c r="AG126" i="3"/>
  <c r="AG134" i="3"/>
  <c r="AG142" i="3"/>
  <c r="AG150" i="3"/>
  <c r="AG158" i="3"/>
  <c r="AG166" i="3"/>
  <c r="AG174" i="3"/>
  <c r="AG182" i="3"/>
  <c r="AG190" i="3"/>
  <c r="AG202" i="3"/>
  <c r="AG210" i="3"/>
  <c r="AG218" i="3"/>
  <c r="AG226" i="3"/>
  <c r="AG234" i="3"/>
  <c r="AG242" i="3"/>
  <c r="AG250" i="3"/>
  <c r="AG258" i="3"/>
  <c r="AG266" i="3"/>
  <c r="AG270" i="3"/>
  <c r="AG278" i="3"/>
  <c r="AG282" i="3"/>
  <c r="AG286" i="3"/>
  <c r="AG290" i="3"/>
  <c r="AJ8" i="3"/>
  <c r="AJ16" i="3"/>
  <c r="AJ24" i="3"/>
  <c r="AJ32" i="3"/>
  <c r="AJ40" i="3"/>
  <c r="AJ48" i="3"/>
  <c r="AJ56" i="3"/>
  <c r="AJ60" i="3"/>
  <c r="AJ68" i="3"/>
  <c r="AJ76" i="3"/>
  <c r="AJ88" i="3"/>
  <c r="AJ96" i="3"/>
  <c r="AJ104" i="3"/>
  <c r="AJ112" i="3"/>
  <c r="AJ120" i="3"/>
  <c r="AJ128" i="3"/>
  <c r="AJ140" i="3"/>
  <c r="AJ148" i="3"/>
  <c r="AJ156" i="3"/>
  <c r="AJ164" i="3"/>
  <c r="AJ172" i="3"/>
  <c r="AJ180" i="3"/>
  <c r="AJ188" i="3"/>
  <c r="AJ196" i="3"/>
  <c r="AJ204" i="3"/>
  <c r="AJ212" i="3"/>
  <c r="AJ220" i="3"/>
  <c r="AJ232" i="3"/>
  <c r="AJ240" i="3"/>
  <c r="AJ248" i="3"/>
  <c r="AJ256" i="3"/>
  <c r="AJ264" i="3"/>
  <c r="AJ276" i="3"/>
  <c r="AJ284" i="3"/>
  <c r="AJ292" i="3"/>
  <c r="AI5" i="3"/>
  <c r="AI13" i="3"/>
  <c r="AI21" i="3"/>
  <c r="AJ6" i="3"/>
  <c r="AJ10" i="3"/>
  <c r="AJ14" i="3"/>
  <c r="AJ18" i="3"/>
  <c r="AJ22" i="3"/>
  <c r="AJ26" i="3"/>
  <c r="AJ30" i="3"/>
  <c r="AJ34" i="3"/>
  <c r="AH174" i="3"/>
  <c r="AI25" i="3"/>
  <c r="AI29" i="3"/>
  <c r="AI33" i="3"/>
  <c r="AI37" i="3"/>
  <c r="AI41" i="3"/>
  <c r="AI45" i="3"/>
  <c r="AI49" i="3"/>
  <c r="AI53" i="3"/>
  <c r="AI57" i="3"/>
  <c r="AI61" i="3"/>
  <c r="AI65" i="3"/>
  <c r="AI69" i="3"/>
  <c r="AI73" i="3"/>
  <c r="AI77" i="3"/>
  <c r="AI81" i="3"/>
  <c r="AI85" i="3"/>
  <c r="AI89" i="3"/>
  <c r="AI93" i="3"/>
  <c r="AI97" i="3"/>
  <c r="AI101" i="3"/>
  <c r="AI105" i="3"/>
  <c r="AI109" i="3"/>
  <c r="AI113" i="3"/>
  <c r="AI117" i="3"/>
  <c r="AI121" i="3"/>
  <c r="AI125" i="3"/>
  <c r="AI129" i="3"/>
  <c r="AI133" i="3"/>
  <c r="AI137" i="3"/>
  <c r="AI141" i="3"/>
  <c r="AI145" i="3"/>
  <c r="AI149" i="3"/>
  <c r="AI153" i="3"/>
  <c r="AI157" i="3"/>
  <c r="AI161" i="3"/>
  <c r="AI165" i="3"/>
  <c r="AI169" i="3"/>
  <c r="AI173" i="3"/>
  <c r="AI177" i="3"/>
  <c r="AI181" i="3"/>
  <c r="AI185" i="3"/>
  <c r="AI189" i="3"/>
  <c r="AI193" i="3"/>
  <c r="AI197" i="3"/>
  <c r="AI201" i="3"/>
  <c r="AI205" i="3"/>
  <c r="AI209" i="3"/>
  <c r="AI213" i="3"/>
  <c r="AI217" i="3"/>
  <c r="AI221" i="3"/>
  <c r="AI225" i="3"/>
  <c r="AI229" i="3"/>
  <c r="AI233" i="3"/>
  <c r="AI237" i="3"/>
  <c r="AI241" i="3"/>
  <c r="AI245" i="3"/>
  <c r="AI249" i="3"/>
  <c r="AI253" i="3"/>
  <c r="AI257" i="3"/>
  <c r="AI261" i="3"/>
  <c r="AI265" i="3"/>
  <c r="AI269" i="3"/>
  <c r="AI273" i="3"/>
  <c r="AI277" i="3"/>
  <c r="AI281" i="3"/>
  <c r="AI285" i="3"/>
  <c r="AI289" i="3"/>
  <c r="AI293" i="3"/>
  <c r="AH46" i="3"/>
  <c r="AH50" i="3"/>
  <c r="AH54" i="3"/>
  <c r="AH58" i="3"/>
  <c r="AH62" i="3"/>
  <c r="AH66" i="3"/>
  <c r="AH70" i="3"/>
  <c r="AH74" i="3"/>
  <c r="AH78" i="3"/>
  <c r="AH82" i="3"/>
  <c r="AH86" i="3"/>
  <c r="AH90" i="3"/>
  <c r="AH94" i="3"/>
  <c r="AH98" i="3"/>
  <c r="AH102" i="3"/>
  <c r="AH106" i="3"/>
  <c r="AH110" i="3"/>
  <c r="AH114" i="3"/>
  <c r="AH118" i="3"/>
  <c r="AH122" i="3"/>
  <c r="AH126" i="3"/>
  <c r="AH130" i="3"/>
  <c r="AH134" i="3"/>
  <c r="AH138" i="3"/>
  <c r="AH142" i="3"/>
  <c r="AH146" i="3"/>
  <c r="AH150" i="3"/>
  <c r="AH154" i="3"/>
  <c r="AH158" i="3"/>
  <c r="AH162" i="3"/>
  <c r="AH166" i="3"/>
  <c r="AH170" i="3"/>
  <c r="AH178" i="3"/>
  <c r="AH182" i="3"/>
  <c r="AH186" i="3"/>
  <c r="AH190" i="3"/>
  <c r="AH194" i="3"/>
  <c r="AH198" i="3"/>
  <c r="AH202" i="3"/>
  <c r="AH206" i="3"/>
  <c r="AH210" i="3"/>
  <c r="AH218" i="3"/>
  <c r="AH226" i="3"/>
  <c r="AH234" i="3"/>
  <c r="AH242" i="3"/>
  <c r="AH250" i="3"/>
  <c r="AH258" i="3"/>
  <c r="AH266" i="3"/>
  <c r="AH274" i="3"/>
  <c r="AH282" i="3"/>
  <c r="AH290" i="3"/>
  <c r="AG3" i="3"/>
  <c r="AG43" i="3"/>
  <c r="AG171" i="3"/>
  <c r="AG175" i="3"/>
  <c r="AG179" i="3"/>
  <c r="AG183" i="3"/>
  <c r="AG187" i="3"/>
  <c r="AG191" i="3"/>
  <c r="AG195" i="3"/>
  <c r="AG199" i="3"/>
  <c r="AG203" i="3"/>
  <c r="AG207" i="3"/>
  <c r="AG211" i="3"/>
  <c r="AG219" i="3"/>
  <c r="AG227" i="3"/>
  <c r="AG235" i="3"/>
  <c r="AG243" i="3"/>
  <c r="AG251" i="3"/>
  <c r="AG259" i="3"/>
  <c r="AG267" i="3"/>
  <c r="AG275" i="3"/>
  <c r="AG283" i="3"/>
  <c r="AG291" i="3"/>
  <c r="AJ5" i="3"/>
  <c r="AJ9" i="3"/>
  <c r="AJ13" i="3"/>
  <c r="AJ17" i="3"/>
  <c r="AJ21" i="3"/>
  <c r="AJ25" i="3"/>
  <c r="AJ29" i="3"/>
  <c r="AJ33" i="3"/>
  <c r="AJ37" i="3"/>
  <c r="AJ41" i="3"/>
  <c r="AJ45" i="3"/>
  <c r="AJ49" i="3"/>
  <c r="AJ53" i="3"/>
  <c r="AJ57" i="3"/>
  <c r="AJ61" i="3"/>
  <c r="AJ65" i="3"/>
  <c r="AJ69" i="3"/>
  <c r="AJ73" i="3"/>
  <c r="AJ77" i="3"/>
  <c r="AJ81" i="3"/>
  <c r="AJ85" i="3"/>
  <c r="AJ89" i="3"/>
  <c r="AJ93" i="3"/>
  <c r="AJ97" i="3"/>
  <c r="AJ101" i="3"/>
  <c r="AJ105" i="3"/>
  <c r="AJ109" i="3"/>
  <c r="AJ113" i="3"/>
  <c r="AJ117" i="3"/>
  <c r="AJ121" i="3"/>
  <c r="AJ125" i="3"/>
  <c r="AJ129" i="3"/>
  <c r="AJ133" i="3"/>
  <c r="AJ137" i="3"/>
  <c r="AJ141" i="3"/>
  <c r="AJ145" i="3"/>
  <c r="AJ149" i="3"/>
  <c r="AJ153" i="3"/>
  <c r="AJ157" i="3"/>
  <c r="AJ161" i="3"/>
  <c r="AJ165" i="3"/>
  <c r="AJ173" i="3"/>
  <c r="AJ177" i="3"/>
  <c r="AJ181" i="3"/>
  <c r="AJ185" i="3"/>
  <c r="AJ189" i="3"/>
  <c r="AJ193" i="3"/>
  <c r="AJ197" i="3"/>
  <c r="AJ201" i="3"/>
  <c r="AJ205" i="3"/>
  <c r="AJ209" i="3"/>
  <c r="AJ213" i="3"/>
  <c r="AJ217" i="3"/>
  <c r="AJ221" i="3"/>
  <c r="AJ225" i="3"/>
  <c r="AJ229" i="3"/>
  <c r="AJ233" i="3"/>
  <c r="AJ237" i="3"/>
  <c r="AJ241" i="3"/>
  <c r="AJ245" i="3"/>
  <c r="AJ249" i="3"/>
  <c r="AJ253" i="3"/>
  <c r="AJ257" i="3"/>
  <c r="AJ261" i="3"/>
  <c r="AJ265" i="3"/>
  <c r="AJ269" i="3"/>
  <c r="AJ273" i="3"/>
  <c r="AJ277" i="3"/>
  <c r="AJ281" i="3"/>
  <c r="AJ285" i="3"/>
  <c r="AJ289" i="3"/>
  <c r="AJ293" i="3"/>
  <c r="AI6" i="3"/>
  <c r="AI10" i="3"/>
  <c r="AI14" i="3"/>
  <c r="AI18" i="3"/>
  <c r="AI22" i="3"/>
  <c r="AI26" i="3"/>
  <c r="AI30" i="3"/>
  <c r="AI34" i="3"/>
  <c r="AI38" i="3"/>
  <c r="AI42" i="3"/>
  <c r="AI46" i="3"/>
  <c r="AI50" i="3"/>
  <c r="AI54" i="3"/>
  <c r="AI58" i="3"/>
  <c r="AI62" i="3"/>
  <c r="AI66" i="3"/>
  <c r="AI70" i="3"/>
  <c r="AI74" i="3"/>
  <c r="AI78" i="3"/>
  <c r="AI82" i="3"/>
  <c r="AI86" i="3"/>
  <c r="AI90" i="3"/>
  <c r="AI94" i="3"/>
  <c r="AI98" i="3"/>
  <c r="AI102" i="3"/>
  <c r="AI106" i="3"/>
  <c r="AI110" i="3"/>
  <c r="AI114" i="3"/>
  <c r="AI118" i="3"/>
  <c r="AI122" i="3"/>
  <c r="AI126" i="3"/>
  <c r="AI130" i="3"/>
  <c r="AI134" i="3"/>
  <c r="AI138" i="3"/>
  <c r="AI142" i="3"/>
  <c r="AI146" i="3"/>
  <c r="AI150" i="3"/>
  <c r="AI154" i="3"/>
  <c r="AI158" i="3"/>
  <c r="AI162" i="3"/>
  <c r="AI166" i="3"/>
  <c r="AI170" i="3"/>
  <c r="AI174" i="3"/>
  <c r="AI178" i="3"/>
  <c r="AI182" i="3"/>
  <c r="AI186" i="3"/>
  <c r="AI190" i="3"/>
  <c r="AI194" i="3"/>
  <c r="AI198" i="3"/>
  <c r="AI202" i="3"/>
  <c r="AI206" i="3"/>
  <c r="AI210" i="3"/>
  <c r="AI214" i="3"/>
  <c r="AI218" i="3"/>
  <c r="AI222" i="3"/>
  <c r="AI226" i="3"/>
  <c r="AI230" i="3"/>
  <c r="AI234" i="3"/>
  <c r="AI238" i="3"/>
  <c r="AI242" i="3"/>
  <c r="AI246" i="3"/>
  <c r="AI250" i="3"/>
  <c r="AI254" i="3"/>
  <c r="AI258" i="3"/>
  <c r="AI262" i="3"/>
  <c r="AI266" i="3"/>
  <c r="AI270" i="3"/>
  <c r="AI274" i="3"/>
  <c r="AI278" i="3"/>
  <c r="AI282" i="3"/>
  <c r="AI286" i="3"/>
  <c r="AI290" i="3"/>
  <c r="AH43" i="3"/>
  <c r="AH47" i="3"/>
  <c r="AH51" i="3"/>
  <c r="AH55" i="3"/>
  <c r="AH59" i="3"/>
  <c r="AH63" i="3"/>
  <c r="AH67" i="3"/>
  <c r="AH71" i="3"/>
  <c r="AH75" i="3"/>
  <c r="AH79" i="3"/>
  <c r="AH83" i="3"/>
  <c r="AH87" i="3"/>
  <c r="AH91" i="3"/>
  <c r="AH95" i="3"/>
  <c r="AH99" i="3"/>
  <c r="AH103" i="3"/>
  <c r="AH107" i="3"/>
  <c r="AH111" i="3"/>
  <c r="AH115" i="3"/>
  <c r="AH119" i="3"/>
  <c r="AH123" i="3"/>
  <c r="AH127" i="3"/>
  <c r="AH131" i="3"/>
  <c r="AH135" i="3"/>
  <c r="AH139" i="3"/>
  <c r="AH143" i="3"/>
  <c r="AH147" i="3"/>
  <c r="AH151" i="3"/>
  <c r="AH155" i="3"/>
  <c r="AH159" i="3"/>
  <c r="AH163" i="3"/>
  <c r="AH167" i="3"/>
  <c r="AH171" i="3"/>
  <c r="AH175" i="3"/>
  <c r="AH179" i="3"/>
  <c r="AH183" i="3"/>
  <c r="AH187" i="3"/>
  <c r="AH191" i="3"/>
  <c r="AH195" i="3"/>
  <c r="AH199" i="3"/>
  <c r="AH203" i="3"/>
  <c r="AH207" i="3"/>
  <c r="AH211" i="3"/>
  <c r="AH215" i="3"/>
  <c r="AH219" i="3"/>
  <c r="AH223" i="3"/>
  <c r="AH227" i="3"/>
  <c r="AH231" i="3"/>
  <c r="AH235" i="3"/>
  <c r="AH239" i="3"/>
  <c r="AH243" i="3"/>
  <c r="AH247" i="3"/>
  <c r="AH251" i="3"/>
  <c r="AH255" i="3"/>
  <c r="AH259" i="3"/>
  <c r="AH263" i="3"/>
  <c r="AH267" i="3"/>
  <c r="AH271" i="3"/>
  <c r="AH275" i="3"/>
  <c r="AH279" i="3"/>
  <c r="AH283" i="3"/>
  <c r="AH287" i="3"/>
  <c r="AH291" i="3"/>
  <c r="AG48" i="3"/>
  <c r="AG52" i="3"/>
  <c r="AG56" i="3"/>
  <c r="AG60" i="3"/>
  <c r="AG64" i="3"/>
  <c r="AG68" i="3"/>
  <c r="AG72" i="3"/>
  <c r="AG76" i="3"/>
  <c r="AG80" i="3"/>
  <c r="AG84" i="3"/>
  <c r="AG88" i="3"/>
  <c r="AG92" i="3"/>
  <c r="AG96" i="3"/>
  <c r="AG100" i="3"/>
  <c r="AG104" i="3"/>
  <c r="AG108" i="3"/>
  <c r="AG112" i="3"/>
  <c r="AG116" i="3"/>
  <c r="AG120" i="3"/>
  <c r="AG124" i="3"/>
  <c r="AG128" i="3"/>
  <c r="AG132" i="3"/>
  <c r="AG136" i="3"/>
  <c r="AG140" i="3"/>
  <c r="AG144" i="3"/>
  <c r="AG148" i="3"/>
  <c r="AG152" i="3"/>
  <c r="AG156" i="3"/>
  <c r="AG160" i="3"/>
  <c r="AG164" i="3"/>
  <c r="AG168" i="3"/>
  <c r="AG212" i="3"/>
  <c r="AG216" i="3"/>
  <c r="AG220" i="3"/>
  <c r="AG224" i="3"/>
  <c r="AG228" i="3"/>
  <c r="AG232" i="3"/>
  <c r="AG236" i="3"/>
  <c r="AG240" i="3"/>
  <c r="AG244" i="3"/>
  <c r="AG248" i="3"/>
  <c r="AG252" i="3"/>
  <c r="AG256" i="3"/>
  <c r="AG260" i="3"/>
  <c r="AG264" i="3"/>
  <c r="AG268" i="3"/>
  <c r="AG272" i="3"/>
  <c r="AG276" i="3"/>
  <c r="AG280" i="3"/>
  <c r="AG284" i="3"/>
  <c r="AG288" i="3"/>
  <c r="AG292" i="3"/>
  <c r="AJ38" i="3"/>
  <c r="AJ170" i="3"/>
  <c r="AJ174" i="3"/>
  <c r="AJ178" i="3"/>
  <c r="AJ182" i="3"/>
  <c r="AJ186" i="3"/>
  <c r="AJ190" i="3"/>
  <c r="AJ194" i="3"/>
  <c r="AJ198" i="3"/>
  <c r="AJ202" i="3"/>
  <c r="AJ206" i="3"/>
  <c r="AJ210" i="3"/>
  <c r="AJ214" i="3"/>
  <c r="AJ218" i="3"/>
  <c r="AJ222" i="3"/>
  <c r="AJ226" i="3"/>
  <c r="AJ230" i="3"/>
  <c r="AJ234" i="3"/>
  <c r="AJ238" i="3"/>
  <c r="AJ242" i="3"/>
  <c r="AJ246" i="3"/>
  <c r="AJ250" i="3"/>
  <c r="AJ254" i="3"/>
  <c r="AJ258" i="3"/>
  <c r="AJ262" i="3"/>
  <c r="AJ266" i="3"/>
  <c r="AJ270" i="3"/>
  <c r="AJ274" i="3"/>
  <c r="AJ278" i="3"/>
  <c r="AJ282" i="3"/>
  <c r="AJ286" i="3"/>
  <c r="AJ290" i="3"/>
  <c r="AI3" i="3"/>
  <c r="AI7" i="3"/>
  <c r="AI11" i="3"/>
  <c r="AI15" i="3"/>
  <c r="AI19" i="3"/>
  <c r="AI23" i="3"/>
  <c r="AI27" i="3"/>
  <c r="AI31" i="3"/>
  <c r="AI35" i="3"/>
  <c r="AI39" i="3"/>
  <c r="AI43" i="3"/>
  <c r="AI47" i="3"/>
  <c r="AI51" i="3"/>
  <c r="AI55" i="3"/>
  <c r="AI59" i="3"/>
  <c r="AI63" i="3"/>
  <c r="AI67" i="3"/>
  <c r="AI71" i="3"/>
  <c r="AI75" i="3"/>
  <c r="AI79" i="3"/>
  <c r="AI83" i="3"/>
  <c r="AI87" i="3"/>
  <c r="AI91" i="3"/>
  <c r="AI95" i="3"/>
  <c r="AI99" i="3"/>
  <c r="AI103" i="3"/>
  <c r="AI107" i="3"/>
  <c r="AI111" i="3"/>
  <c r="AI115" i="3"/>
  <c r="AI119" i="3"/>
  <c r="AI123" i="3"/>
  <c r="AI127" i="3"/>
  <c r="AI131" i="3"/>
  <c r="AI135" i="3"/>
  <c r="AI139" i="3"/>
  <c r="AI143" i="3"/>
  <c r="AI147" i="3"/>
  <c r="AI151" i="3"/>
  <c r="AI155" i="3"/>
  <c r="AI159" i="3"/>
  <c r="AI163" i="3"/>
  <c r="AI167" i="3"/>
  <c r="AI171" i="3"/>
  <c r="AI175" i="3"/>
  <c r="AI179" i="3"/>
  <c r="AI183" i="3"/>
  <c r="AI187" i="3"/>
  <c r="AI191" i="3"/>
  <c r="AI195" i="3"/>
  <c r="AI199" i="3"/>
  <c r="AI203" i="3"/>
  <c r="AI207" i="3"/>
  <c r="AI211" i="3"/>
  <c r="AI215" i="3"/>
  <c r="AI219" i="3"/>
  <c r="AI223" i="3"/>
  <c r="AI227" i="3"/>
  <c r="AI231" i="3"/>
  <c r="AI235" i="3"/>
  <c r="AI239" i="3"/>
  <c r="AI243" i="3"/>
  <c r="AI247" i="3"/>
  <c r="AI251" i="3"/>
  <c r="AI255" i="3"/>
  <c r="AI259" i="3"/>
  <c r="AI263" i="3"/>
  <c r="AI267" i="3"/>
  <c r="AI271" i="3"/>
  <c r="AI275" i="3"/>
  <c r="AI279" i="3"/>
  <c r="AI283" i="3"/>
  <c r="AI287" i="3"/>
  <c r="AI291" i="3"/>
  <c r="AH44" i="3"/>
  <c r="AH48" i="3"/>
  <c r="AH52" i="3"/>
  <c r="AH56" i="3"/>
  <c r="AH60" i="3"/>
  <c r="AH64" i="3"/>
  <c r="AH68" i="3"/>
  <c r="AH72" i="3"/>
  <c r="AH76" i="3"/>
  <c r="AH80" i="3"/>
  <c r="AH84" i="3"/>
  <c r="AH88" i="3"/>
  <c r="AH92" i="3"/>
  <c r="AH96" i="3"/>
  <c r="AH100" i="3"/>
  <c r="AH104" i="3"/>
  <c r="AH108" i="3"/>
  <c r="AH112" i="3"/>
  <c r="AH116" i="3"/>
  <c r="AH120" i="3"/>
  <c r="AH124" i="3"/>
  <c r="AH128" i="3"/>
  <c r="AH132" i="3"/>
  <c r="AH136" i="3"/>
  <c r="AH140" i="3"/>
  <c r="AH144" i="3"/>
  <c r="AH148" i="3"/>
  <c r="AH152" i="3"/>
  <c r="AH156" i="3"/>
  <c r="AH160" i="3"/>
  <c r="AH164" i="3"/>
  <c r="AH168" i="3"/>
  <c r="AH176" i="3"/>
  <c r="AH180" i="3"/>
  <c r="AH184" i="3"/>
  <c r="AH188" i="3"/>
  <c r="AH192" i="3"/>
  <c r="AH196" i="3"/>
  <c r="AH200" i="3"/>
  <c r="AH204" i="3"/>
  <c r="AH208" i="3"/>
  <c r="AH212" i="3"/>
  <c r="AH216" i="3"/>
  <c r="AH220" i="3"/>
  <c r="AH224" i="3"/>
  <c r="AH228" i="3"/>
  <c r="AH232" i="3"/>
  <c r="AH236" i="3"/>
  <c r="AH240" i="3"/>
  <c r="AH244" i="3"/>
  <c r="AH248" i="3"/>
  <c r="AH252" i="3"/>
  <c r="AH256" i="3"/>
  <c r="AH260" i="3"/>
  <c r="AH264" i="3"/>
  <c r="AH268" i="3"/>
  <c r="AH272" i="3"/>
  <c r="AH276" i="3"/>
  <c r="AH280" i="3"/>
  <c r="AH284" i="3"/>
  <c r="AH288" i="3"/>
  <c r="AH292" i="3"/>
  <c r="AG169" i="3"/>
  <c r="AG173" i="3"/>
  <c r="AG177" i="3"/>
  <c r="AG181" i="3"/>
  <c r="AG185" i="3"/>
  <c r="AG189" i="3"/>
  <c r="AG193" i="3"/>
  <c r="AG197" i="3"/>
  <c r="AG201" i="3"/>
  <c r="AG205" i="3"/>
  <c r="AG209" i="3"/>
  <c r="AG213" i="3"/>
  <c r="AG217" i="3"/>
  <c r="AG221" i="3"/>
  <c r="AG225" i="3"/>
  <c r="AG229" i="3"/>
  <c r="AG233" i="3"/>
  <c r="AG237" i="3"/>
  <c r="AG241" i="3"/>
  <c r="AG245" i="3"/>
  <c r="AG249" i="3"/>
  <c r="AG253" i="3"/>
  <c r="AG257" i="3"/>
  <c r="AG261" i="3"/>
  <c r="AG265" i="3"/>
  <c r="AG269" i="3"/>
  <c r="AG273" i="3"/>
  <c r="AG277" i="3"/>
  <c r="AG281" i="3"/>
  <c r="AG285" i="3"/>
  <c r="AG289" i="3"/>
  <c r="AG293" i="3"/>
  <c r="AE236" i="3"/>
  <c r="AD236" i="3"/>
  <c r="AC236" i="3"/>
  <c r="AB236" i="3"/>
  <c r="K287" i="3"/>
  <c r="K282" i="3"/>
  <c r="K291" i="3"/>
  <c r="K283" i="3"/>
  <c r="K281" i="3"/>
  <c r="K285" i="3"/>
  <c r="K280" i="3"/>
  <c r="AD280" i="3" s="1"/>
  <c r="K292" i="3"/>
  <c r="K277" i="3"/>
  <c r="K279" i="3"/>
  <c r="AC279" i="3" s="1"/>
  <c r="K284" i="3"/>
  <c r="K278" i="3"/>
  <c r="K286" i="3"/>
  <c r="K289" i="3"/>
  <c r="K290" i="3"/>
  <c r="K288" i="3"/>
  <c r="K293" i="3"/>
  <c r="K276" i="3"/>
  <c r="AC276" i="3" s="1"/>
  <c r="K274" i="3"/>
  <c r="AD274" i="3" s="1"/>
  <c r="K275" i="3"/>
  <c r="K241" i="3"/>
  <c r="K264" i="3"/>
  <c r="AB264" i="3" s="1"/>
  <c r="K257" i="3"/>
  <c r="AD257" i="3" s="1"/>
  <c r="K268" i="3"/>
  <c r="AC268" i="3" s="1"/>
  <c r="K250" i="3"/>
  <c r="K270" i="3"/>
  <c r="K266" i="3"/>
  <c r="K238" i="3"/>
  <c r="K261" i="3"/>
  <c r="K255" i="3"/>
  <c r="AB255" i="3" s="1"/>
  <c r="K249" i="3"/>
  <c r="K247" i="3"/>
  <c r="AB247" i="3" s="1"/>
  <c r="K240" i="3"/>
  <c r="K272" i="3"/>
  <c r="K245" i="3"/>
  <c r="K246" i="3"/>
  <c r="K248" i="3"/>
  <c r="K253" i="3"/>
  <c r="AC253" i="3" s="1"/>
  <c r="K252" i="3"/>
  <c r="AC252" i="3" s="1"/>
  <c r="K273" i="3"/>
  <c r="AD273" i="3" s="1"/>
  <c r="K242" i="3"/>
  <c r="K263" i="3"/>
  <c r="AB263" i="3" s="1"/>
  <c r="K256" i="3"/>
  <c r="K259" i="3"/>
  <c r="K258" i="3"/>
  <c r="K243" i="3"/>
  <c r="K265" i="3"/>
  <c r="K244" i="3"/>
  <c r="K237" i="3"/>
  <c r="K251" i="3"/>
  <c r="K239" i="3"/>
  <c r="K260" i="3"/>
  <c r="K267" i="3"/>
  <c r="K271" i="3"/>
  <c r="AB271" i="3" s="1"/>
  <c r="K262" i="3"/>
  <c r="K269" i="3"/>
  <c r="K254" i="3"/>
  <c r="K233" i="3"/>
  <c r="K231" i="3"/>
  <c r="K220" i="3"/>
  <c r="K235" i="3"/>
  <c r="K232" i="3"/>
  <c r="AB232" i="3" s="1"/>
  <c r="K234" i="3"/>
  <c r="AE234" i="3" s="1"/>
  <c r="K228" i="3"/>
  <c r="K223" i="3"/>
  <c r="K221" i="3"/>
  <c r="AC221" i="3" s="1"/>
  <c r="K219" i="3"/>
  <c r="AB219" i="3" s="1"/>
  <c r="K226" i="3"/>
  <c r="K229" i="3"/>
  <c r="K218" i="3"/>
  <c r="AE218" i="3" s="1"/>
  <c r="K227" i="3"/>
  <c r="K225" i="3"/>
  <c r="K230" i="3"/>
  <c r="K222" i="3"/>
  <c r="K224" i="3"/>
  <c r="AD224" i="3" s="1"/>
  <c r="K147" i="3"/>
  <c r="K159" i="3"/>
  <c r="K162" i="3"/>
  <c r="AD162" i="3" s="1"/>
  <c r="K216" i="3"/>
  <c r="K195" i="3"/>
  <c r="K178" i="3"/>
  <c r="K188" i="3"/>
  <c r="AB188" i="3" s="1"/>
  <c r="K158" i="3"/>
  <c r="AD158" i="3" s="1"/>
  <c r="K209" i="3"/>
  <c r="K155" i="3"/>
  <c r="K179" i="3"/>
  <c r="K200" i="3"/>
  <c r="K157" i="3"/>
  <c r="K168" i="3"/>
  <c r="K191" i="3"/>
  <c r="AB191" i="3" s="1"/>
  <c r="K160" i="3"/>
  <c r="AD160" i="3" s="1"/>
  <c r="K192" i="3"/>
  <c r="AD192" i="3" s="1"/>
  <c r="K217" i="3"/>
  <c r="K139" i="3"/>
  <c r="K172" i="3"/>
  <c r="AC172" i="3" s="1"/>
  <c r="K170" i="3"/>
  <c r="AE170" i="3" s="1"/>
  <c r="K146" i="3"/>
  <c r="K213" i="3"/>
  <c r="K212" i="3"/>
  <c r="K152" i="3"/>
  <c r="K145" i="3"/>
  <c r="K167" i="3"/>
  <c r="AB167" i="3" s="1"/>
  <c r="K198" i="3"/>
  <c r="AD198" i="3" s="1"/>
  <c r="K190" i="3"/>
  <c r="AD190" i="3" s="1"/>
  <c r="K138" i="3"/>
  <c r="K151" i="3"/>
  <c r="AB151" i="3" s="1"/>
  <c r="K201" i="3"/>
  <c r="AD201" i="3" s="1"/>
  <c r="K193" i="3"/>
  <c r="AC193" i="3" s="1"/>
  <c r="K196" i="3"/>
  <c r="K199" i="3"/>
  <c r="AB199" i="3" s="1"/>
  <c r="K185" i="3"/>
  <c r="AD185" i="3" s="1"/>
  <c r="K183" i="3"/>
  <c r="K184" i="3"/>
  <c r="K194" i="3"/>
  <c r="AD194" i="3" s="1"/>
  <c r="K186" i="3"/>
  <c r="K137" i="3"/>
  <c r="AC137" i="3" s="1"/>
  <c r="K169" i="3"/>
  <c r="K154" i="3"/>
  <c r="AE154" i="3" s="1"/>
  <c r="K165" i="3"/>
  <c r="K210" i="3"/>
  <c r="AD210" i="3" s="1"/>
  <c r="K166" i="3"/>
  <c r="K148" i="3"/>
  <c r="AC148" i="3" s="1"/>
  <c r="K136" i="3"/>
  <c r="K161" i="3"/>
  <c r="AC161" i="3" s="1"/>
  <c r="K144" i="3"/>
  <c r="K156" i="3"/>
  <c r="AC156" i="3" s="1"/>
  <c r="K197" i="3"/>
  <c r="K211" i="3"/>
  <c r="K215" i="3"/>
  <c r="K208" i="3"/>
  <c r="AD208" i="3" s="1"/>
  <c r="K135" i="3"/>
  <c r="AB135" i="3" s="1"/>
  <c r="K143" i="3"/>
  <c r="K142" i="3"/>
  <c r="K133" i="3"/>
  <c r="AC133" i="3" s="1"/>
  <c r="K187" i="3"/>
  <c r="K182" i="3"/>
  <c r="AD182" i="3" s="1"/>
  <c r="K149" i="3"/>
  <c r="K173" i="3"/>
  <c r="AC173" i="3" s="1"/>
  <c r="K177" i="3"/>
  <c r="AD177" i="3" s="1"/>
  <c r="K189" i="3"/>
  <c r="K214" i="3"/>
  <c r="K203" i="3"/>
  <c r="K164" i="3"/>
  <c r="AC164" i="3" s="1"/>
  <c r="K153" i="3"/>
  <c r="AC153" i="3" s="1"/>
  <c r="K174" i="3"/>
  <c r="K181" i="3"/>
  <c r="AC181" i="3" s="1"/>
  <c r="K150" i="3"/>
  <c r="AD150" i="3" s="1"/>
  <c r="K175" i="3"/>
  <c r="K207" i="3"/>
  <c r="K202" i="3"/>
  <c r="AD202" i="3" s="1"/>
  <c r="K206" i="3"/>
  <c r="K171" i="3"/>
  <c r="K204" i="3"/>
  <c r="K205" i="3"/>
  <c r="AC205" i="3" s="1"/>
  <c r="K134" i="3"/>
  <c r="AD134" i="3" s="1"/>
  <c r="K176" i="3"/>
  <c r="AD176" i="3" s="1"/>
  <c r="K180" i="3"/>
  <c r="AB180" i="3" s="1"/>
  <c r="K141" i="3"/>
  <c r="AC141" i="3" s="1"/>
  <c r="K140" i="3"/>
  <c r="AC140" i="3" s="1"/>
  <c r="K163" i="3"/>
  <c r="K130" i="3"/>
  <c r="K109" i="3"/>
  <c r="AC109" i="3" s="1"/>
  <c r="K128" i="3"/>
  <c r="AD128" i="3" s="1"/>
  <c r="K111" i="3"/>
  <c r="K106" i="3"/>
  <c r="AE106" i="3" s="1"/>
  <c r="K98" i="3"/>
  <c r="AD98" i="3" s="1"/>
  <c r="K105" i="3"/>
  <c r="AD105" i="3" s="1"/>
  <c r="K126" i="3"/>
  <c r="AD126" i="3" s="1"/>
  <c r="K114" i="3"/>
  <c r="K127" i="3"/>
  <c r="AB127" i="3" s="1"/>
  <c r="K115" i="3"/>
  <c r="K131" i="3"/>
  <c r="K120" i="3"/>
  <c r="K112" i="3"/>
  <c r="AD112" i="3" s="1"/>
  <c r="K113" i="3"/>
  <c r="AD113" i="3" s="1"/>
  <c r="K104" i="3"/>
  <c r="K119" i="3"/>
  <c r="K125" i="3"/>
  <c r="AC125" i="3" s="1"/>
  <c r="K103" i="3"/>
  <c r="AB103" i="3" s="1"/>
  <c r="K107" i="3"/>
  <c r="K99" i="3"/>
  <c r="K110" i="3"/>
  <c r="AD110" i="3" s="1"/>
  <c r="K102" i="3"/>
  <c r="AD102" i="3" s="1"/>
  <c r="K124" i="3"/>
  <c r="AB124" i="3" s="1"/>
  <c r="K122" i="3"/>
  <c r="K123" i="3"/>
  <c r="K118" i="3"/>
  <c r="AD118" i="3" s="1"/>
  <c r="K108" i="3"/>
  <c r="AB108" i="3" s="1"/>
  <c r="K132" i="3"/>
  <c r="K116" i="3"/>
  <c r="AC116" i="3" s="1"/>
  <c r="K97" i="3"/>
  <c r="AD97" i="3" s="1"/>
  <c r="K117" i="3"/>
  <c r="K101" i="3"/>
  <c r="K100" i="3"/>
  <c r="AC100" i="3" s="1"/>
  <c r="K121" i="3"/>
  <c r="AD121" i="3" s="1"/>
  <c r="K129" i="3"/>
  <c r="AC129" i="3" s="1"/>
  <c r="K96" i="3"/>
  <c r="K91" i="3"/>
  <c r="K94" i="3"/>
  <c r="AD94" i="3" s="1"/>
  <c r="K92" i="3"/>
  <c r="AB92" i="3" s="1"/>
  <c r="K90" i="3"/>
  <c r="K93" i="3"/>
  <c r="AC93" i="3" s="1"/>
  <c r="K95" i="3"/>
  <c r="AB95" i="3" s="1"/>
  <c r="K88" i="3"/>
  <c r="K76" i="3"/>
  <c r="K77" i="3"/>
  <c r="AC77" i="3" s="1"/>
  <c r="K81" i="3"/>
  <c r="AD81" i="3" s="1"/>
  <c r="K75" i="3"/>
  <c r="K80" i="3"/>
  <c r="K83" i="3"/>
  <c r="K89" i="3"/>
  <c r="AD89" i="3" s="1"/>
  <c r="K74" i="3"/>
  <c r="AE74" i="3" s="1"/>
  <c r="K73" i="3"/>
  <c r="K79" i="3"/>
  <c r="AB79" i="3" s="1"/>
  <c r="K87" i="3"/>
  <c r="AB87" i="3" s="1"/>
  <c r="K78" i="3"/>
  <c r="AD78" i="3" s="1"/>
  <c r="K86" i="3"/>
  <c r="K85" i="3"/>
  <c r="AC85" i="3" s="1"/>
  <c r="K72" i="3"/>
  <c r="K84" i="3"/>
  <c r="AB84" i="3" s="1"/>
  <c r="K82" i="3"/>
  <c r="K48" i="3"/>
  <c r="AD48" i="3" s="1"/>
  <c r="K47" i="3"/>
  <c r="AC47" i="3" s="1"/>
  <c r="K50" i="3"/>
  <c r="K60" i="3"/>
  <c r="AB60" i="3" s="1"/>
  <c r="K52" i="3"/>
  <c r="AB52" i="3" s="1"/>
  <c r="K70" i="3"/>
  <c r="AD70" i="3" s="1"/>
  <c r="K49" i="3"/>
  <c r="AC49" i="3" s="1"/>
  <c r="K58" i="3"/>
  <c r="K41" i="3"/>
  <c r="AE41" i="3" s="1"/>
  <c r="K65" i="3"/>
  <c r="AD65" i="3" s="1"/>
  <c r="K61" i="3"/>
  <c r="K42" i="3"/>
  <c r="K62" i="3"/>
  <c r="AD62" i="3" s="1"/>
  <c r="K54" i="3"/>
  <c r="AD54" i="3" s="1"/>
  <c r="K56" i="3"/>
  <c r="K71" i="3"/>
  <c r="K44" i="3"/>
  <c r="AE44" i="3" s="1"/>
  <c r="K53" i="3"/>
  <c r="K40" i="3"/>
  <c r="AE40" i="3" s="1"/>
  <c r="K68" i="3"/>
  <c r="K69" i="3"/>
  <c r="AC69" i="3" s="1"/>
  <c r="K46" i="3"/>
  <c r="AB46" i="3" s="1"/>
  <c r="K63" i="3"/>
  <c r="K57" i="3"/>
  <c r="K59" i="3"/>
  <c r="K51" i="3"/>
  <c r="K45" i="3"/>
  <c r="AD45" i="3" s="1"/>
  <c r="K43" i="3"/>
  <c r="K64" i="3"/>
  <c r="AD64" i="3" s="1"/>
  <c r="K55" i="3"/>
  <c r="AB55" i="3" s="1"/>
  <c r="K67" i="3"/>
  <c r="K66" i="3"/>
  <c r="K32" i="3"/>
  <c r="AE32" i="3" s="1"/>
  <c r="K36" i="3"/>
  <c r="AE36" i="3" s="1"/>
  <c r="K35" i="3"/>
  <c r="AE35" i="3" s="1"/>
  <c r="K33" i="3"/>
  <c r="K31" i="3"/>
  <c r="AE31" i="3" s="1"/>
  <c r="K34" i="3"/>
  <c r="AE34" i="3" s="1"/>
  <c r="K39" i="3"/>
  <c r="AE39" i="3" s="1"/>
  <c r="K37" i="3"/>
  <c r="K30" i="3"/>
  <c r="AE30" i="3" s="1"/>
  <c r="K38" i="3"/>
  <c r="AE38" i="3" s="1"/>
  <c r="K29" i="3"/>
  <c r="AE29" i="3" s="1"/>
  <c r="K28" i="3"/>
  <c r="AB28" i="3" s="1"/>
  <c r="K25" i="3"/>
  <c r="AE25" i="3" s="1"/>
  <c r="K26" i="3"/>
  <c r="AC26" i="3" s="1"/>
  <c r="K23" i="3"/>
  <c r="AE23" i="3" s="1"/>
  <c r="K7" i="3"/>
  <c r="K11" i="3"/>
  <c r="AE11" i="3" s="1"/>
  <c r="K10" i="3"/>
  <c r="AC10" i="3" s="1"/>
  <c r="K19" i="3"/>
  <c r="AE19" i="3" s="1"/>
  <c r="K13" i="3"/>
  <c r="K14" i="3"/>
  <c r="AE14" i="3" s="1"/>
  <c r="K6" i="3"/>
  <c r="AE6" i="3" s="1"/>
  <c r="K21" i="3"/>
  <c r="AE21" i="3" s="1"/>
  <c r="K9" i="3"/>
  <c r="AC9" i="3" s="1"/>
  <c r="K22" i="3"/>
  <c r="AE22" i="3" s="1"/>
  <c r="K27" i="3"/>
  <c r="AE27" i="3" s="1"/>
  <c r="K8" i="3"/>
  <c r="AE8" i="3" s="1"/>
  <c r="K18" i="3"/>
  <c r="K5" i="3"/>
  <c r="AE5" i="3" s="1"/>
  <c r="K4" i="3"/>
  <c r="AE4" i="3" s="1"/>
  <c r="K17" i="3"/>
  <c r="AE17" i="3" s="1"/>
  <c r="K24" i="3"/>
  <c r="K12" i="3"/>
  <c r="AE12" i="3" s="1"/>
  <c r="K20" i="3"/>
  <c r="AE20" i="3" s="1"/>
  <c r="K3" i="3"/>
  <c r="AE3" i="3" s="1"/>
  <c r="K16" i="3"/>
  <c r="AB16" i="3" s="1"/>
  <c r="K15" i="3"/>
  <c r="AE15" i="3" s="1"/>
  <c r="X874" i="1"/>
  <c r="Z874" i="1" s="1"/>
  <c r="X873" i="1"/>
  <c r="X872" i="1"/>
  <c r="Z872" i="1" s="1"/>
  <c r="X871" i="1"/>
  <c r="X870" i="1"/>
  <c r="Z870" i="1" s="1"/>
  <c r="X869" i="1"/>
  <c r="Y869" i="1" s="1"/>
  <c r="X868" i="1"/>
  <c r="Y868" i="1" s="1"/>
  <c r="X867" i="1"/>
  <c r="X866" i="1"/>
  <c r="Z866" i="1" s="1"/>
  <c r="X865" i="1"/>
  <c r="Z865" i="1" s="1"/>
  <c r="X864" i="1"/>
  <c r="Y864" i="1" s="1"/>
  <c r="X863" i="1"/>
  <c r="X862" i="1"/>
  <c r="Z862" i="1" s="1"/>
  <c r="X861" i="1"/>
  <c r="Z861" i="1" s="1"/>
  <c r="X860" i="1"/>
  <c r="Y860" i="1" s="1"/>
  <c r="X859" i="1"/>
  <c r="X858" i="1"/>
  <c r="Z858" i="1" s="1"/>
  <c r="X857" i="1"/>
  <c r="Z857" i="1" s="1"/>
  <c r="X856" i="1"/>
  <c r="Y856" i="1" s="1"/>
  <c r="X855" i="1"/>
  <c r="X854" i="1"/>
  <c r="Z854" i="1" s="1"/>
  <c r="X853" i="1"/>
  <c r="Z853" i="1" s="1"/>
  <c r="X852" i="1"/>
  <c r="Y852" i="1" s="1"/>
  <c r="X851" i="1"/>
  <c r="X850" i="1"/>
  <c r="Z850" i="1" s="1"/>
  <c r="X849" i="1"/>
  <c r="Z849" i="1" s="1"/>
  <c r="X848" i="1"/>
  <c r="Y848" i="1" s="1"/>
  <c r="X847" i="1"/>
  <c r="X846" i="1"/>
  <c r="Z846" i="1" s="1"/>
  <c r="X845" i="1"/>
  <c r="Z845" i="1" s="1"/>
  <c r="X844" i="1"/>
  <c r="Y844" i="1" s="1"/>
  <c r="X843" i="1"/>
  <c r="X842" i="1"/>
  <c r="Z842" i="1" s="1"/>
  <c r="X841" i="1"/>
  <c r="Z841" i="1" s="1"/>
  <c r="X840" i="1"/>
  <c r="Y840" i="1" s="1"/>
  <c r="X839" i="1"/>
  <c r="X838" i="1"/>
  <c r="Z838" i="1" s="1"/>
  <c r="X837" i="1"/>
  <c r="Z837" i="1" s="1"/>
  <c r="X836" i="1"/>
  <c r="Y836" i="1" s="1"/>
  <c r="X835" i="1"/>
  <c r="X834" i="1"/>
  <c r="Z834" i="1" s="1"/>
  <c r="X833" i="1"/>
  <c r="Z833" i="1" s="1"/>
  <c r="X832" i="1"/>
  <c r="Y832" i="1" s="1"/>
  <c r="X831" i="1"/>
  <c r="X830" i="1"/>
  <c r="Z830" i="1" s="1"/>
  <c r="X829" i="1"/>
  <c r="Z829" i="1" s="1"/>
  <c r="X828" i="1"/>
  <c r="Y828" i="1" s="1"/>
  <c r="X827" i="1"/>
  <c r="X826" i="1"/>
  <c r="Z826" i="1" s="1"/>
  <c r="X825" i="1"/>
  <c r="Z825" i="1" s="1"/>
  <c r="X824" i="1"/>
  <c r="Y824" i="1" s="1"/>
  <c r="X823" i="1"/>
  <c r="X822" i="1"/>
  <c r="Z822" i="1" s="1"/>
  <c r="X821" i="1"/>
  <c r="Z821" i="1" s="1"/>
  <c r="X820" i="1"/>
  <c r="Y820" i="1" s="1"/>
  <c r="X819" i="1"/>
  <c r="X818" i="1"/>
  <c r="Z818" i="1" s="1"/>
  <c r="X817" i="1"/>
  <c r="Z817" i="1" s="1"/>
  <c r="X816" i="1"/>
  <c r="Y816" i="1" s="1"/>
  <c r="X815" i="1"/>
  <c r="X814" i="1"/>
  <c r="Z814" i="1" s="1"/>
  <c r="X813" i="1"/>
  <c r="X812" i="1"/>
  <c r="Z812" i="1" s="1"/>
  <c r="X811" i="1"/>
  <c r="X810" i="1"/>
  <c r="Z810" i="1" s="1"/>
  <c r="X809" i="1"/>
  <c r="Y809" i="1" s="1"/>
  <c r="X808" i="1"/>
  <c r="Y808" i="1" s="1"/>
  <c r="X807" i="1"/>
  <c r="X806" i="1"/>
  <c r="Z806" i="1" s="1"/>
  <c r="X805" i="1"/>
  <c r="Y805" i="1" s="1"/>
  <c r="X804" i="1"/>
  <c r="Z804" i="1" s="1"/>
  <c r="X803" i="1"/>
  <c r="X802" i="1"/>
  <c r="Z802" i="1" s="1"/>
  <c r="X801" i="1"/>
  <c r="Y801" i="1" s="1"/>
  <c r="X800" i="1"/>
  <c r="Y800" i="1" s="1"/>
  <c r="X799" i="1"/>
  <c r="X798" i="1"/>
  <c r="Z798" i="1" s="1"/>
  <c r="X797" i="1"/>
  <c r="X796" i="1"/>
  <c r="Z796" i="1" s="1"/>
  <c r="X795" i="1"/>
  <c r="X794" i="1"/>
  <c r="Z794" i="1" s="1"/>
  <c r="X793" i="1"/>
  <c r="Y793" i="1" s="1"/>
  <c r="X792" i="1"/>
  <c r="X791" i="1"/>
  <c r="X790" i="1"/>
  <c r="Z790" i="1" s="1"/>
  <c r="X789" i="1"/>
  <c r="X788" i="1"/>
  <c r="Z788" i="1" s="1"/>
  <c r="X787" i="1"/>
  <c r="X786" i="1"/>
  <c r="Z786" i="1" s="1"/>
  <c r="X785" i="1"/>
  <c r="Y785" i="1" s="1"/>
  <c r="X784" i="1"/>
  <c r="X783" i="1"/>
  <c r="X782" i="1"/>
  <c r="Z782" i="1" s="1"/>
  <c r="X781" i="1"/>
  <c r="X780" i="1"/>
  <c r="Z780" i="1" s="1"/>
  <c r="X779" i="1"/>
  <c r="X778" i="1"/>
  <c r="Z778" i="1" s="1"/>
  <c r="X777" i="1"/>
  <c r="Y777" i="1" s="1"/>
  <c r="X776" i="1"/>
  <c r="X775" i="1"/>
  <c r="X774" i="1"/>
  <c r="Z774" i="1" s="1"/>
  <c r="X773" i="1"/>
  <c r="X772" i="1"/>
  <c r="Z772" i="1" s="1"/>
  <c r="X771" i="1"/>
  <c r="X770" i="1"/>
  <c r="Z770" i="1" s="1"/>
  <c r="X769" i="1"/>
  <c r="Y769" i="1" s="1"/>
  <c r="X768" i="1"/>
  <c r="X767" i="1"/>
  <c r="X766" i="1"/>
  <c r="Z766" i="1" s="1"/>
  <c r="X765" i="1"/>
  <c r="X764" i="1"/>
  <c r="Z764" i="1" s="1"/>
  <c r="X763" i="1"/>
  <c r="X762" i="1"/>
  <c r="Z762" i="1" s="1"/>
  <c r="X761" i="1"/>
  <c r="Y761" i="1" s="1"/>
  <c r="X760" i="1"/>
  <c r="Z760" i="1" s="1"/>
  <c r="X759" i="1"/>
  <c r="X758" i="1"/>
  <c r="Z758" i="1" s="1"/>
  <c r="X757" i="1"/>
  <c r="Y757" i="1" s="1"/>
  <c r="X756" i="1"/>
  <c r="Z756" i="1" s="1"/>
  <c r="X755" i="1"/>
  <c r="X754" i="1"/>
  <c r="Z754" i="1" s="1"/>
  <c r="X753" i="1"/>
  <c r="Y753" i="1" s="1"/>
  <c r="X752" i="1"/>
  <c r="Z752" i="1" s="1"/>
  <c r="X751" i="1"/>
  <c r="X750" i="1"/>
  <c r="Z750" i="1" s="1"/>
  <c r="X749" i="1"/>
  <c r="Y749" i="1" s="1"/>
  <c r="X748" i="1"/>
  <c r="Z748" i="1" s="1"/>
  <c r="X747" i="1"/>
  <c r="X746" i="1"/>
  <c r="Z746" i="1" s="1"/>
  <c r="X745" i="1"/>
  <c r="Y745" i="1" s="1"/>
  <c r="X744" i="1"/>
  <c r="Z744" i="1" s="1"/>
  <c r="X743" i="1"/>
  <c r="X742" i="1"/>
  <c r="Z742" i="1" s="1"/>
  <c r="X741" i="1"/>
  <c r="Y741" i="1" s="1"/>
  <c r="X740" i="1"/>
  <c r="Z740" i="1" s="1"/>
  <c r="X739" i="1"/>
  <c r="X738" i="1"/>
  <c r="Z738" i="1" s="1"/>
  <c r="X737" i="1"/>
  <c r="Y737" i="1" s="1"/>
  <c r="X736" i="1"/>
  <c r="Z736" i="1" s="1"/>
  <c r="X735" i="1"/>
  <c r="X734" i="1"/>
  <c r="Z734" i="1" s="1"/>
  <c r="X733" i="1"/>
  <c r="Y733" i="1" s="1"/>
  <c r="X732" i="1"/>
  <c r="Z732" i="1" s="1"/>
  <c r="X731" i="1"/>
  <c r="X730" i="1"/>
  <c r="Z730" i="1" s="1"/>
  <c r="X729" i="1"/>
  <c r="Y729" i="1" s="1"/>
  <c r="X728" i="1"/>
  <c r="Z728" i="1" s="1"/>
  <c r="X727" i="1"/>
  <c r="X726" i="1"/>
  <c r="Z726" i="1" s="1"/>
  <c r="X725" i="1"/>
  <c r="Y725" i="1" s="1"/>
  <c r="X724" i="1"/>
  <c r="Z724" i="1" s="1"/>
  <c r="X723" i="1"/>
  <c r="X722" i="1"/>
  <c r="Z722" i="1" s="1"/>
  <c r="X721" i="1"/>
  <c r="Y721" i="1" s="1"/>
  <c r="X720" i="1"/>
  <c r="Z720" i="1" s="1"/>
  <c r="X719" i="1"/>
  <c r="X718" i="1"/>
  <c r="Z718" i="1" s="1"/>
  <c r="X717" i="1"/>
  <c r="Y717" i="1" s="1"/>
  <c r="X716" i="1"/>
  <c r="Z716" i="1" s="1"/>
  <c r="X715" i="1"/>
  <c r="X714" i="1"/>
  <c r="Z714" i="1" s="1"/>
  <c r="X713" i="1"/>
  <c r="Y713" i="1" s="1"/>
  <c r="X712" i="1"/>
  <c r="Z712" i="1" s="1"/>
  <c r="X711" i="1"/>
  <c r="X710" i="1"/>
  <c r="Z710" i="1" s="1"/>
  <c r="X709" i="1"/>
  <c r="Y709" i="1" s="1"/>
  <c r="X708" i="1"/>
  <c r="Y708" i="1" s="1"/>
  <c r="X707" i="1"/>
  <c r="X706" i="1"/>
  <c r="X705" i="1"/>
  <c r="Y705" i="1" s="1"/>
  <c r="X704" i="1"/>
  <c r="X703" i="1"/>
  <c r="X702" i="1"/>
  <c r="Y702" i="1" s="1"/>
  <c r="X701" i="1"/>
  <c r="Y701" i="1" s="1"/>
  <c r="X700" i="1"/>
  <c r="Z700" i="1" s="1"/>
  <c r="X699" i="1"/>
  <c r="X698" i="1"/>
  <c r="Y698" i="1" s="1"/>
  <c r="X697" i="1"/>
  <c r="Z697" i="1" s="1"/>
  <c r="X696" i="1"/>
  <c r="X695" i="1"/>
  <c r="X694" i="1"/>
  <c r="X693" i="1"/>
  <c r="Y693" i="1" s="1"/>
  <c r="X692" i="1"/>
  <c r="X691" i="1"/>
  <c r="X690" i="1"/>
  <c r="X689" i="1"/>
  <c r="Y689" i="1" s="1"/>
  <c r="X688" i="1"/>
  <c r="Z688" i="1" s="1"/>
  <c r="X687" i="1"/>
  <c r="X686" i="1"/>
  <c r="X685" i="1"/>
  <c r="Y685" i="1" s="1"/>
  <c r="X684" i="1"/>
  <c r="X683" i="1"/>
  <c r="X682" i="1"/>
  <c r="X681" i="1"/>
  <c r="Y681" i="1" s="1"/>
  <c r="X680" i="1"/>
  <c r="Z680" i="1" s="1"/>
  <c r="X679" i="1"/>
  <c r="X678" i="1"/>
  <c r="Z678" i="1" s="1"/>
  <c r="X677" i="1"/>
  <c r="X676" i="1"/>
  <c r="X675" i="1"/>
  <c r="X674" i="1"/>
  <c r="Z674" i="1" s="1"/>
  <c r="X673" i="1"/>
  <c r="X672" i="1"/>
  <c r="Z672" i="1" s="1"/>
  <c r="X671" i="1"/>
  <c r="X670" i="1"/>
  <c r="Z670" i="1" s="1"/>
  <c r="X669" i="1"/>
  <c r="Z669" i="1" s="1"/>
  <c r="X668" i="1"/>
  <c r="Z668" i="1" s="1"/>
  <c r="X667" i="1"/>
  <c r="X666" i="1"/>
  <c r="Y666" i="1" s="1"/>
  <c r="X665" i="1"/>
  <c r="Z665" i="1" s="1"/>
  <c r="X664" i="1"/>
  <c r="Z664" i="1" s="1"/>
  <c r="X663" i="1"/>
  <c r="X662" i="1"/>
  <c r="Y662" i="1" s="1"/>
  <c r="X661" i="1"/>
  <c r="Z661" i="1" s="1"/>
  <c r="X660" i="1"/>
  <c r="X659" i="1"/>
  <c r="X658" i="1"/>
  <c r="Y658" i="1" s="1"/>
  <c r="X657" i="1"/>
  <c r="Y657" i="1" s="1"/>
  <c r="X656" i="1"/>
  <c r="Z656" i="1" s="1"/>
  <c r="X655" i="1"/>
  <c r="X654" i="1"/>
  <c r="Y654" i="1" s="1"/>
  <c r="X653" i="1"/>
  <c r="Z653" i="1" s="1"/>
  <c r="X652" i="1"/>
  <c r="X651" i="1"/>
  <c r="X650" i="1"/>
  <c r="X649" i="1"/>
  <c r="Y649" i="1" s="1"/>
  <c r="X648" i="1"/>
  <c r="Z648" i="1" s="1"/>
  <c r="X647" i="1"/>
  <c r="X646" i="1"/>
  <c r="Z646" i="1" s="1"/>
  <c r="X645" i="1"/>
  <c r="X644" i="1"/>
  <c r="X643" i="1"/>
  <c r="X642" i="1"/>
  <c r="Z642" i="1" s="1"/>
  <c r="X641" i="1"/>
  <c r="X640" i="1"/>
  <c r="X639" i="1"/>
  <c r="X638" i="1"/>
  <c r="Z638" i="1" s="1"/>
  <c r="X637" i="1"/>
  <c r="X636" i="1"/>
  <c r="Z636" i="1" s="1"/>
  <c r="X635" i="1"/>
  <c r="X634" i="1"/>
  <c r="Z634" i="1" s="1"/>
  <c r="X633" i="1"/>
  <c r="X632" i="1"/>
  <c r="Z632" i="1" s="1"/>
  <c r="X631" i="1"/>
  <c r="X630" i="1"/>
  <c r="Y630" i="1" s="1"/>
  <c r="X629" i="1"/>
  <c r="Z629" i="1" s="1"/>
  <c r="X628" i="1"/>
  <c r="X627" i="1"/>
  <c r="X626" i="1"/>
  <c r="Z626" i="1" s="1"/>
  <c r="X625" i="1"/>
  <c r="Z625" i="1" s="1"/>
  <c r="X624" i="1"/>
  <c r="Z624" i="1" s="1"/>
  <c r="X623" i="1"/>
  <c r="X622" i="1"/>
  <c r="Y622" i="1" s="1"/>
  <c r="X621" i="1"/>
  <c r="Z621" i="1" s="1"/>
  <c r="X620" i="1"/>
  <c r="X619" i="1"/>
  <c r="X618" i="1"/>
  <c r="Z618" i="1" s="1"/>
  <c r="X617" i="1"/>
  <c r="Z617" i="1" s="1"/>
  <c r="X616" i="1"/>
  <c r="Z616" i="1" s="1"/>
  <c r="X615" i="1"/>
  <c r="X614" i="1"/>
  <c r="Y614" i="1" s="1"/>
  <c r="X613" i="1"/>
  <c r="Z613" i="1" s="1"/>
  <c r="X612" i="1"/>
  <c r="X611" i="1"/>
  <c r="X610" i="1"/>
  <c r="Y610" i="1" s="1"/>
  <c r="X609" i="1"/>
  <c r="Z609" i="1" s="1"/>
  <c r="X608" i="1"/>
  <c r="X607" i="1"/>
  <c r="X606" i="1"/>
  <c r="X605" i="1"/>
  <c r="Y605" i="1" s="1"/>
  <c r="X604" i="1"/>
  <c r="Z604" i="1" s="1"/>
  <c r="X603" i="1"/>
  <c r="X602" i="1"/>
  <c r="X601" i="1"/>
  <c r="Y601" i="1" s="1"/>
  <c r="X600" i="1"/>
  <c r="Z600" i="1" s="1"/>
  <c r="X599" i="1"/>
  <c r="X598" i="1"/>
  <c r="Z598" i="1" s="1"/>
  <c r="X597" i="1"/>
  <c r="X596" i="1"/>
  <c r="X595" i="1"/>
  <c r="X594" i="1"/>
  <c r="Z594" i="1" s="1"/>
  <c r="X593" i="1"/>
  <c r="X592" i="1"/>
  <c r="Z592" i="1" s="1"/>
  <c r="X591" i="1"/>
  <c r="X590" i="1"/>
  <c r="Z590" i="1" s="1"/>
  <c r="X589" i="1"/>
  <c r="X588" i="1"/>
  <c r="Z588" i="1" s="1"/>
  <c r="X587" i="1"/>
  <c r="X586" i="1"/>
  <c r="Z586" i="1" s="1"/>
  <c r="X585" i="1"/>
  <c r="Z585" i="1" s="1"/>
  <c r="X584" i="1"/>
  <c r="Z584" i="1" s="1"/>
  <c r="X583" i="1"/>
  <c r="X582" i="1"/>
  <c r="Y582" i="1" s="1"/>
  <c r="X581" i="1"/>
  <c r="Z581" i="1" s="1"/>
  <c r="X580" i="1"/>
  <c r="X579" i="1"/>
  <c r="X578" i="1"/>
  <c r="Y578" i="1" s="1"/>
  <c r="X577" i="1"/>
  <c r="Z577" i="1" s="1"/>
  <c r="X576" i="1"/>
  <c r="X575" i="1"/>
  <c r="X574" i="1"/>
  <c r="Y574" i="1" s="1"/>
  <c r="X573" i="1"/>
  <c r="Z573" i="1" s="1"/>
  <c r="X572" i="1"/>
  <c r="Z572" i="1" s="1"/>
  <c r="X571" i="1"/>
  <c r="X570" i="1"/>
  <c r="Y570" i="1" s="1"/>
  <c r="X569" i="1"/>
  <c r="Y569" i="1" s="1"/>
  <c r="X568" i="1"/>
  <c r="X567" i="1"/>
  <c r="X566" i="1"/>
  <c r="X565" i="1"/>
  <c r="Y565" i="1" s="1"/>
  <c r="X564" i="1"/>
  <c r="X563" i="1"/>
  <c r="X562" i="1"/>
  <c r="X561" i="1"/>
  <c r="Y561" i="1" s="1"/>
  <c r="X560" i="1"/>
  <c r="Z560" i="1" s="1"/>
  <c r="X559" i="1"/>
  <c r="X558" i="1"/>
  <c r="X557" i="1"/>
  <c r="Y557" i="1" s="1"/>
  <c r="X556" i="1"/>
  <c r="X555" i="1"/>
  <c r="X554" i="1"/>
  <c r="X553" i="1"/>
  <c r="Y553" i="1" s="1"/>
  <c r="X552" i="1"/>
  <c r="Z552" i="1" s="1"/>
  <c r="X551" i="1"/>
  <c r="X550" i="1"/>
  <c r="Z550" i="1" s="1"/>
  <c r="X549" i="1"/>
  <c r="X548" i="1"/>
  <c r="X547" i="1"/>
  <c r="X546" i="1"/>
  <c r="Z546" i="1" s="1"/>
  <c r="X545" i="1"/>
  <c r="X544" i="1"/>
  <c r="Z544" i="1" s="1"/>
  <c r="X543" i="1"/>
  <c r="X542" i="1"/>
  <c r="Z542" i="1" s="1"/>
  <c r="X541" i="1"/>
  <c r="Z541" i="1" s="1"/>
  <c r="X540" i="1"/>
  <c r="Z540" i="1" s="1"/>
  <c r="X539" i="1"/>
  <c r="X538" i="1"/>
  <c r="Y538" i="1" s="1"/>
  <c r="X537" i="1"/>
  <c r="Z537" i="1" s="1"/>
  <c r="X536" i="1"/>
  <c r="Z536" i="1" s="1"/>
  <c r="X535" i="1"/>
  <c r="X534" i="1"/>
  <c r="Y534" i="1" s="1"/>
  <c r="X533" i="1"/>
  <c r="Y533" i="1" s="1"/>
  <c r="X532" i="1"/>
  <c r="X531" i="1"/>
  <c r="X530" i="1"/>
  <c r="Y530" i="1" s="1"/>
  <c r="X529" i="1"/>
  <c r="Z529" i="1" s="1"/>
  <c r="X528" i="1"/>
  <c r="Z528" i="1" s="1"/>
  <c r="X527" i="1"/>
  <c r="X526" i="1"/>
  <c r="Y526" i="1" s="1"/>
  <c r="X525" i="1"/>
  <c r="Z525" i="1" s="1"/>
  <c r="X524" i="1"/>
  <c r="X523" i="1"/>
  <c r="X522" i="1"/>
  <c r="X521" i="1"/>
  <c r="Y521" i="1" s="1"/>
  <c r="X520" i="1"/>
  <c r="Z520" i="1" s="1"/>
  <c r="X519" i="1"/>
  <c r="X518" i="1"/>
  <c r="Z518" i="1" s="1"/>
  <c r="X517" i="1"/>
  <c r="X516" i="1"/>
  <c r="X515" i="1"/>
  <c r="X514" i="1"/>
  <c r="Z514" i="1" s="1"/>
  <c r="X513" i="1"/>
  <c r="X512" i="1"/>
  <c r="X511" i="1"/>
  <c r="X510" i="1"/>
  <c r="Z510" i="1" s="1"/>
  <c r="X509" i="1"/>
  <c r="X508" i="1"/>
  <c r="Z508" i="1" s="1"/>
  <c r="X507" i="1"/>
  <c r="X506" i="1"/>
  <c r="Z506" i="1" s="1"/>
  <c r="X505" i="1"/>
  <c r="X504" i="1"/>
  <c r="Z504" i="1" s="1"/>
  <c r="X503" i="1"/>
  <c r="X502" i="1"/>
  <c r="Z502" i="1" s="1"/>
  <c r="X501" i="1"/>
  <c r="Z501" i="1" s="1"/>
  <c r="X500" i="1"/>
  <c r="X499" i="1"/>
  <c r="X498" i="1"/>
  <c r="Y498" i="1" s="1"/>
  <c r="X497" i="1"/>
  <c r="Z497" i="1" s="1"/>
  <c r="X496" i="1"/>
  <c r="Z496" i="1" s="1"/>
  <c r="X495" i="1"/>
  <c r="X494" i="1"/>
  <c r="Z494" i="1" s="1"/>
  <c r="X493" i="1"/>
  <c r="Z493" i="1" s="1"/>
  <c r="X492" i="1"/>
  <c r="X491" i="1"/>
  <c r="X490" i="1"/>
  <c r="Y490" i="1" s="1"/>
  <c r="X489" i="1"/>
  <c r="Z489" i="1" s="1"/>
  <c r="X488" i="1"/>
  <c r="Z488" i="1" s="1"/>
  <c r="X487" i="1"/>
  <c r="X486" i="1"/>
  <c r="Y486" i="1" s="1"/>
  <c r="X485" i="1"/>
  <c r="Z485" i="1" s="1"/>
  <c r="X484" i="1"/>
  <c r="X483" i="1"/>
  <c r="X482" i="1"/>
  <c r="Y482" i="1" s="1"/>
  <c r="X481" i="1"/>
  <c r="Z481" i="1" s="1"/>
  <c r="X480" i="1"/>
  <c r="X479" i="1"/>
  <c r="X478" i="1"/>
  <c r="X477" i="1"/>
  <c r="Y477" i="1" s="1"/>
  <c r="X476" i="1"/>
  <c r="Z476" i="1" s="1"/>
  <c r="X475" i="1"/>
  <c r="X474" i="1"/>
  <c r="X473" i="1"/>
  <c r="Y473" i="1" s="1"/>
  <c r="X472" i="1"/>
  <c r="Z472" i="1" s="1"/>
  <c r="X471" i="1"/>
  <c r="X470" i="1"/>
  <c r="Z470" i="1" s="1"/>
  <c r="X469" i="1"/>
  <c r="X468" i="1"/>
  <c r="X467" i="1"/>
  <c r="X466" i="1"/>
  <c r="Z466" i="1" s="1"/>
  <c r="X465" i="1"/>
  <c r="X464" i="1"/>
  <c r="Z464" i="1" s="1"/>
  <c r="X463" i="1"/>
  <c r="X462" i="1"/>
  <c r="Z462" i="1" s="1"/>
  <c r="X461" i="1"/>
  <c r="X460" i="1"/>
  <c r="Z460" i="1" s="1"/>
  <c r="X459" i="1"/>
  <c r="X458" i="1"/>
  <c r="Z458" i="1" s="1"/>
  <c r="X457" i="1"/>
  <c r="Z457" i="1" s="1"/>
  <c r="X456" i="1"/>
  <c r="Z456" i="1" s="1"/>
  <c r="X455" i="1"/>
  <c r="X454" i="1"/>
  <c r="Y454" i="1" s="1"/>
  <c r="X453" i="1"/>
  <c r="Z453" i="1" s="1"/>
  <c r="X452" i="1"/>
  <c r="X451" i="1"/>
  <c r="X450" i="1"/>
  <c r="Y450" i="1" s="1"/>
  <c r="X449" i="1"/>
  <c r="Z449" i="1" s="1"/>
  <c r="X448" i="1"/>
  <c r="X447" i="1"/>
  <c r="X446" i="1"/>
  <c r="Y446" i="1" s="1"/>
  <c r="X445" i="1"/>
  <c r="Z445" i="1" s="1"/>
  <c r="X444" i="1"/>
  <c r="Z444" i="1" s="1"/>
  <c r="X443" i="1"/>
  <c r="X442" i="1"/>
  <c r="Y442" i="1" s="1"/>
  <c r="X441" i="1"/>
  <c r="Z441" i="1" s="1"/>
  <c r="X440" i="1"/>
  <c r="X439" i="1"/>
  <c r="X438" i="1"/>
  <c r="X437" i="1"/>
  <c r="Y437" i="1" s="1"/>
  <c r="X436" i="1"/>
  <c r="X435" i="1"/>
  <c r="X434" i="1"/>
  <c r="X433" i="1"/>
  <c r="Y433" i="1" s="1"/>
  <c r="X432" i="1"/>
  <c r="Z432" i="1" s="1"/>
  <c r="X431" i="1"/>
  <c r="X430" i="1"/>
  <c r="X429" i="1"/>
  <c r="Y429" i="1" s="1"/>
  <c r="X428" i="1"/>
  <c r="X427" i="1"/>
  <c r="X426" i="1"/>
  <c r="X425" i="1"/>
  <c r="Y425" i="1" s="1"/>
  <c r="X424" i="1"/>
  <c r="Z424" i="1" s="1"/>
  <c r="X423" i="1"/>
  <c r="X422" i="1"/>
  <c r="Z422" i="1" s="1"/>
  <c r="X421" i="1"/>
  <c r="X420" i="1"/>
  <c r="X419" i="1"/>
  <c r="X418" i="1"/>
  <c r="Z418" i="1" s="1"/>
  <c r="X417" i="1"/>
  <c r="X416" i="1"/>
  <c r="Z416" i="1" s="1"/>
  <c r="X415" i="1"/>
  <c r="X414" i="1"/>
  <c r="Z414" i="1" s="1"/>
  <c r="X413" i="1"/>
  <c r="Z413" i="1" s="1"/>
  <c r="X412" i="1"/>
  <c r="Z412" i="1" s="1"/>
  <c r="X411" i="1"/>
  <c r="X410" i="1"/>
  <c r="Z410" i="1" s="1"/>
  <c r="X409" i="1"/>
  <c r="Z409" i="1" s="1"/>
  <c r="X408" i="1"/>
  <c r="X407" i="1"/>
  <c r="Y407" i="1" s="1"/>
  <c r="X406" i="1"/>
  <c r="Z406" i="1" s="1"/>
  <c r="X405" i="1"/>
  <c r="X404" i="1"/>
  <c r="X403" i="1"/>
  <c r="X402" i="1"/>
  <c r="Z402" i="1" s="1"/>
  <c r="X401" i="1"/>
  <c r="Y401" i="1" s="1"/>
  <c r="X400" i="1"/>
  <c r="X399" i="1"/>
  <c r="Y399" i="1" s="1"/>
  <c r="X398" i="1"/>
  <c r="Z398" i="1" s="1"/>
  <c r="X397" i="1"/>
  <c r="Y397" i="1" s="1"/>
  <c r="X396" i="1"/>
  <c r="X395" i="1"/>
  <c r="X394" i="1"/>
  <c r="X393" i="1"/>
  <c r="X392" i="1"/>
  <c r="X391" i="1"/>
  <c r="Y391" i="1" s="1"/>
  <c r="X390" i="1"/>
  <c r="Z390" i="1" s="1"/>
  <c r="X389" i="1"/>
  <c r="X388" i="1"/>
  <c r="Z388" i="1" s="1"/>
  <c r="X387" i="1"/>
  <c r="X386" i="1"/>
  <c r="Z386" i="1" s="1"/>
  <c r="X385" i="1"/>
  <c r="Z385" i="1" s="1"/>
  <c r="X384" i="1"/>
  <c r="X383" i="1"/>
  <c r="X382" i="1"/>
  <c r="Y382" i="1" s="1"/>
  <c r="X381" i="1"/>
  <c r="Y381" i="1" s="1"/>
  <c r="X380" i="1"/>
  <c r="Z380" i="1" s="1"/>
  <c r="X379" i="1"/>
  <c r="X378" i="1"/>
  <c r="Z378" i="1" s="1"/>
  <c r="X377" i="1"/>
  <c r="X376" i="1"/>
  <c r="X375" i="1"/>
  <c r="Y375" i="1" s="1"/>
  <c r="X374" i="1"/>
  <c r="Z374" i="1" s="1"/>
  <c r="X373" i="1"/>
  <c r="X372" i="1"/>
  <c r="Z372" i="1" s="1"/>
  <c r="X371" i="1"/>
  <c r="X370" i="1"/>
  <c r="Z370" i="1" s="1"/>
  <c r="X369" i="1"/>
  <c r="X368" i="1"/>
  <c r="X367" i="1"/>
  <c r="Y367" i="1" s="1"/>
  <c r="X366" i="1"/>
  <c r="Z366" i="1" s="1"/>
  <c r="X365" i="1"/>
  <c r="X364" i="1"/>
  <c r="Z364" i="1" s="1"/>
  <c r="X363" i="1"/>
  <c r="X362" i="1"/>
  <c r="Z362" i="1" s="1"/>
  <c r="X361" i="1"/>
  <c r="X360" i="1"/>
  <c r="X359" i="1"/>
  <c r="Y359" i="1" s="1"/>
  <c r="X358" i="1"/>
  <c r="Z358" i="1" s="1"/>
  <c r="X357" i="1"/>
  <c r="X356" i="1"/>
  <c r="Z356" i="1" s="1"/>
  <c r="X355" i="1"/>
  <c r="X354" i="1"/>
  <c r="Z354" i="1" s="1"/>
  <c r="X353" i="1"/>
  <c r="X352" i="1"/>
  <c r="X351" i="1"/>
  <c r="Y351" i="1" s="1"/>
  <c r="X350" i="1"/>
  <c r="Z350" i="1" s="1"/>
  <c r="X349" i="1"/>
  <c r="X348" i="1"/>
  <c r="Z348" i="1" s="1"/>
  <c r="X347" i="1"/>
  <c r="X346" i="1"/>
  <c r="Z346" i="1" s="1"/>
  <c r="X345" i="1"/>
  <c r="X344" i="1"/>
  <c r="X343" i="1"/>
  <c r="Y343" i="1" s="1"/>
  <c r="X342" i="1"/>
  <c r="Z342" i="1" s="1"/>
  <c r="X341" i="1"/>
  <c r="X340" i="1"/>
  <c r="Z340" i="1" s="1"/>
  <c r="X339" i="1"/>
  <c r="X338" i="1"/>
  <c r="Z338" i="1" s="1"/>
  <c r="X337" i="1"/>
  <c r="X336" i="1"/>
  <c r="X335" i="1"/>
  <c r="Y335" i="1" s="1"/>
  <c r="X334" i="1"/>
  <c r="Z334" i="1" s="1"/>
  <c r="X333" i="1"/>
  <c r="X332" i="1"/>
  <c r="Z332" i="1" s="1"/>
  <c r="X331" i="1"/>
  <c r="X330" i="1"/>
  <c r="Z330" i="1" s="1"/>
  <c r="X329" i="1"/>
  <c r="X328" i="1"/>
  <c r="X327" i="1"/>
  <c r="Y327" i="1" s="1"/>
  <c r="X326" i="1"/>
  <c r="Z326" i="1" s="1"/>
  <c r="X325" i="1"/>
  <c r="X324" i="1"/>
  <c r="Z324" i="1" s="1"/>
  <c r="X323" i="1"/>
  <c r="X322" i="1"/>
  <c r="Z322" i="1" s="1"/>
  <c r="X321" i="1"/>
  <c r="X320" i="1"/>
  <c r="X319" i="1"/>
  <c r="Y319" i="1" s="1"/>
  <c r="X318" i="1"/>
  <c r="Z318" i="1" s="1"/>
  <c r="X317" i="1"/>
  <c r="X316" i="1"/>
  <c r="Z316" i="1" s="1"/>
  <c r="X315" i="1"/>
  <c r="X314" i="1"/>
  <c r="Z314" i="1" s="1"/>
  <c r="X313" i="1"/>
  <c r="X312" i="1"/>
  <c r="X311" i="1"/>
  <c r="Y311" i="1" s="1"/>
  <c r="X310" i="1"/>
  <c r="Y310" i="1" s="1"/>
  <c r="X309" i="1"/>
  <c r="X308" i="1"/>
  <c r="Z308" i="1" s="1"/>
  <c r="X307" i="1"/>
  <c r="X306" i="1"/>
  <c r="Z306" i="1" s="1"/>
  <c r="X305" i="1"/>
  <c r="X304" i="1"/>
  <c r="X303" i="1"/>
  <c r="Y303" i="1" s="1"/>
  <c r="X302" i="1"/>
  <c r="Z302" i="1" s="1"/>
  <c r="X301" i="1"/>
  <c r="X300" i="1"/>
  <c r="Z300" i="1" s="1"/>
  <c r="X299" i="1"/>
  <c r="X298" i="1"/>
  <c r="Z298" i="1" s="1"/>
  <c r="X297" i="1"/>
  <c r="X296" i="1"/>
  <c r="X295" i="1"/>
  <c r="Y295" i="1" s="1"/>
  <c r="X294" i="1"/>
  <c r="Z294" i="1" s="1"/>
  <c r="X293" i="1"/>
  <c r="X292" i="1"/>
  <c r="Z292" i="1" s="1"/>
  <c r="X291" i="1"/>
  <c r="X290" i="1"/>
  <c r="Z290" i="1" s="1"/>
  <c r="X289" i="1"/>
  <c r="X288" i="1"/>
  <c r="X287" i="1"/>
  <c r="Y287" i="1" s="1"/>
  <c r="X286" i="1"/>
  <c r="Z286" i="1" s="1"/>
  <c r="X285" i="1"/>
  <c r="X284" i="1"/>
  <c r="Z284" i="1" s="1"/>
  <c r="X283" i="1"/>
  <c r="X282" i="1"/>
  <c r="X281" i="1"/>
  <c r="Y281" i="1" s="1"/>
  <c r="X280" i="1"/>
  <c r="Z280" i="1" s="1"/>
  <c r="X279" i="1"/>
  <c r="X278" i="1"/>
  <c r="Y278" i="1" s="1"/>
  <c r="X277" i="1"/>
  <c r="Z277" i="1" s="1"/>
  <c r="X276" i="1"/>
  <c r="Z276" i="1" s="1"/>
  <c r="X275" i="1"/>
  <c r="X274" i="1"/>
  <c r="Y274" i="1" s="1"/>
  <c r="X273" i="1"/>
  <c r="Z273" i="1" s="1"/>
  <c r="X272" i="1"/>
  <c r="Z272" i="1" s="1"/>
  <c r="X271" i="1"/>
  <c r="X270" i="1"/>
  <c r="Y270" i="1" s="1"/>
  <c r="X269" i="1"/>
  <c r="X268" i="1"/>
  <c r="Z268" i="1" s="1"/>
  <c r="X267" i="1"/>
  <c r="X266" i="1"/>
  <c r="X265" i="1"/>
  <c r="Y265" i="1" s="1"/>
  <c r="X264" i="1"/>
  <c r="Z264" i="1" s="1"/>
  <c r="X263" i="1"/>
  <c r="X262" i="1"/>
  <c r="Y262" i="1" s="1"/>
  <c r="X261" i="1"/>
  <c r="Z261" i="1" s="1"/>
  <c r="X260" i="1"/>
  <c r="Z260" i="1" s="1"/>
  <c r="X259" i="1"/>
  <c r="X258" i="1"/>
  <c r="Y258" i="1" s="1"/>
  <c r="X257" i="1"/>
  <c r="Z257" i="1" s="1"/>
  <c r="X256" i="1"/>
  <c r="Z256" i="1" s="1"/>
  <c r="X255" i="1"/>
  <c r="X254" i="1"/>
  <c r="Y254" i="1" s="1"/>
  <c r="X253" i="1"/>
  <c r="X252" i="1"/>
  <c r="Z252" i="1" s="1"/>
  <c r="X251" i="1"/>
  <c r="X250" i="1"/>
  <c r="X249" i="1"/>
  <c r="Z249" i="1" s="1"/>
  <c r="X248" i="1"/>
  <c r="Z248" i="1" s="1"/>
  <c r="X247" i="1"/>
  <c r="X246" i="1"/>
  <c r="Y246" i="1" s="1"/>
  <c r="X245" i="1"/>
  <c r="Z245" i="1" s="1"/>
  <c r="X244" i="1"/>
  <c r="Z244" i="1" s="1"/>
  <c r="X243" i="1"/>
  <c r="X242" i="1"/>
  <c r="Y242" i="1" s="1"/>
  <c r="X241" i="1"/>
  <c r="Z241" i="1" s="1"/>
  <c r="X240" i="1"/>
  <c r="Z240" i="1" s="1"/>
  <c r="X239" i="1"/>
  <c r="X238" i="1"/>
  <c r="Y238" i="1" s="1"/>
  <c r="X237" i="1"/>
  <c r="Y237" i="1" s="1"/>
  <c r="X236" i="1"/>
  <c r="Z236" i="1" s="1"/>
  <c r="X235" i="1"/>
  <c r="X234" i="1"/>
  <c r="X233" i="1"/>
  <c r="Z233" i="1" s="1"/>
  <c r="X232" i="1"/>
  <c r="Z232" i="1" s="1"/>
  <c r="X231" i="1"/>
  <c r="X230" i="1"/>
  <c r="Y230" i="1" s="1"/>
  <c r="X229" i="1"/>
  <c r="Z229" i="1" s="1"/>
  <c r="X228" i="1"/>
  <c r="Z228" i="1" s="1"/>
  <c r="X227" i="1"/>
  <c r="X226" i="1"/>
  <c r="Y226" i="1" s="1"/>
  <c r="X225" i="1"/>
  <c r="Z225" i="1" s="1"/>
  <c r="X224" i="1"/>
  <c r="Z224" i="1" s="1"/>
  <c r="X223" i="1"/>
  <c r="X222" i="1"/>
  <c r="Y222" i="1" s="1"/>
  <c r="X221" i="1"/>
  <c r="Y221" i="1" s="1"/>
  <c r="X220" i="1"/>
  <c r="Z220" i="1" s="1"/>
  <c r="X219" i="1"/>
  <c r="X218" i="1"/>
  <c r="X217" i="1"/>
  <c r="Z217" i="1" s="1"/>
  <c r="X216" i="1"/>
  <c r="Z216" i="1" s="1"/>
  <c r="X215" i="1"/>
  <c r="X214" i="1"/>
  <c r="Y214" i="1" s="1"/>
  <c r="X213" i="1"/>
  <c r="Y213" i="1" s="1"/>
  <c r="X212" i="1"/>
  <c r="Z212" i="1" s="1"/>
  <c r="X211" i="1"/>
  <c r="X210" i="1"/>
  <c r="Y210" i="1" s="1"/>
  <c r="X209" i="1"/>
  <c r="Z209" i="1" s="1"/>
  <c r="X208" i="1"/>
  <c r="Z208" i="1" s="1"/>
  <c r="X207" i="1"/>
  <c r="X206" i="1"/>
  <c r="Y206" i="1" s="1"/>
  <c r="X205" i="1"/>
  <c r="Y205" i="1" s="1"/>
  <c r="X204" i="1"/>
  <c r="Z204" i="1" s="1"/>
  <c r="X203" i="1"/>
  <c r="X202" i="1"/>
  <c r="X201" i="1"/>
  <c r="Y201" i="1" s="1"/>
  <c r="X200" i="1"/>
  <c r="Z200" i="1" s="1"/>
  <c r="X199" i="1"/>
  <c r="X198" i="1"/>
  <c r="Y198" i="1" s="1"/>
  <c r="X197" i="1"/>
  <c r="Y197" i="1" s="1"/>
  <c r="X196" i="1"/>
  <c r="Z196" i="1" s="1"/>
  <c r="X195" i="1"/>
  <c r="X194" i="1"/>
  <c r="Y194" i="1" s="1"/>
  <c r="X193" i="1"/>
  <c r="Z193" i="1" s="1"/>
  <c r="X192" i="1"/>
  <c r="Z192" i="1" s="1"/>
  <c r="X191" i="1"/>
  <c r="X190" i="1"/>
  <c r="Y190" i="1" s="1"/>
  <c r="X189" i="1"/>
  <c r="Y189" i="1" s="1"/>
  <c r="X188" i="1"/>
  <c r="Z188" i="1" s="1"/>
  <c r="X187" i="1"/>
  <c r="X186" i="1"/>
  <c r="X185" i="1"/>
  <c r="Z185" i="1" s="1"/>
  <c r="X184" i="1"/>
  <c r="Z184" i="1" s="1"/>
  <c r="X183" i="1"/>
  <c r="X182" i="1"/>
  <c r="Y182" i="1" s="1"/>
  <c r="X181" i="1"/>
  <c r="Z181" i="1" s="1"/>
  <c r="X180" i="1"/>
  <c r="Z180" i="1" s="1"/>
  <c r="X179" i="1"/>
  <c r="X178" i="1"/>
  <c r="Y178" i="1" s="1"/>
  <c r="X177" i="1"/>
  <c r="Z177" i="1" s="1"/>
  <c r="X176" i="1"/>
  <c r="Z176" i="1" s="1"/>
  <c r="X175" i="1"/>
  <c r="X174" i="1"/>
  <c r="Y174" i="1" s="1"/>
  <c r="X173" i="1"/>
  <c r="Y173" i="1" s="1"/>
  <c r="X172" i="1"/>
  <c r="Z172" i="1" s="1"/>
  <c r="X171" i="1"/>
  <c r="X170" i="1"/>
  <c r="X169" i="1"/>
  <c r="Z169" i="1" s="1"/>
  <c r="X168" i="1"/>
  <c r="Z168" i="1" s="1"/>
  <c r="X167" i="1"/>
  <c r="X166" i="1"/>
  <c r="Y166" i="1" s="1"/>
  <c r="X165" i="1"/>
  <c r="Z165" i="1" s="1"/>
  <c r="X164" i="1"/>
  <c r="Z164" i="1" s="1"/>
  <c r="X163" i="1"/>
  <c r="X162" i="1"/>
  <c r="Y162" i="1" s="1"/>
  <c r="X161" i="1"/>
  <c r="Z161" i="1" s="1"/>
  <c r="X160" i="1"/>
  <c r="Z160" i="1" s="1"/>
  <c r="X159" i="1"/>
  <c r="X158" i="1"/>
  <c r="Y158" i="1" s="1"/>
  <c r="X157" i="1"/>
  <c r="Y157" i="1" s="1"/>
  <c r="X156" i="1"/>
  <c r="Z156" i="1" s="1"/>
  <c r="X155" i="1"/>
  <c r="X154" i="1"/>
  <c r="X153" i="1"/>
  <c r="Z153" i="1" s="1"/>
  <c r="X152" i="1"/>
  <c r="Z152" i="1" s="1"/>
  <c r="X151" i="1"/>
  <c r="X150" i="1"/>
  <c r="Y150" i="1" s="1"/>
  <c r="X149" i="1"/>
  <c r="Z149" i="1" s="1"/>
  <c r="X148" i="1"/>
  <c r="Z148" i="1" s="1"/>
  <c r="X147" i="1"/>
  <c r="X146" i="1"/>
  <c r="Y146" i="1" s="1"/>
  <c r="X145" i="1"/>
  <c r="Z145" i="1" s="1"/>
  <c r="X144" i="1"/>
  <c r="Z144" i="1" s="1"/>
  <c r="X143" i="1"/>
  <c r="X142" i="1"/>
  <c r="Y142" i="1" s="1"/>
  <c r="X141" i="1"/>
  <c r="Y141" i="1" s="1"/>
  <c r="X140" i="1"/>
  <c r="Z140" i="1" s="1"/>
  <c r="X139" i="1"/>
  <c r="X138" i="1"/>
  <c r="X137" i="1"/>
  <c r="Z137" i="1" s="1"/>
  <c r="X136" i="1"/>
  <c r="Z136" i="1" s="1"/>
  <c r="X135" i="1"/>
  <c r="X134" i="1"/>
  <c r="Y134" i="1" s="1"/>
  <c r="X133" i="1"/>
  <c r="Y133" i="1" s="1"/>
  <c r="X132" i="1"/>
  <c r="Z132" i="1" s="1"/>
  <c r="X131" i="1"/>
  <c r="X130" i="1"/>
  <c r="Y130" i="1" s="1"/>
  <c r="X129" i="1"/>
  <c r="Z129" i="1" s="1"/>
  <c r="X128" i="1"/>
  <c r="Z128" i="1" s="1"/>
  <c r="X127" i="1"/>
  <c r="X126" i="1"/>
  <c r="Y126" i="1" s="1"/>
  <c r="X125" i="1"/>
  <c r="Y125" i="1" s="1"/>
  <c r="X124" i="1"/>
  <c r="Z124" i="1" s="1"/>
  <c r="X123" i="1"/>
  <c r="X122" i="1"/>
  <c r="X121" i="1"/>
  <c r="Z121" i="1" s="1"/>
  <c r="X120" i="1"/>
  <c r="Z120" i="1" s="1"/>
  <c r="X119" i="1"/>
  <c r="X118" i="1"/>
  <c r="Y118" i="1" s="1"/>
  <c r="X117" i="1"/>
  <c r="Z117" i="1" s="1"/>
  <c r="X116" i="1"/>
  <c r="Z116" i="1" s="1"/>
  <c r="X115" i="1"/>
  <c r="X114" i="1"/>
  <c r="Y114" i="1" s="1"/>
  <c r="X113" i="1"/>
  <c r="Z113" i="1" s="1"/>
  <c r="X112" i="1"/>
  <c r="Z112" i="1" s="1"/>
  <c r="X111" i="1"/>
  <c r="X110" i="1"/>
  <c r="Y110" i="1" s="1"/>
  <c r="X109" i="1"/>
  <c r="Y109" i="1" s="1"/>
  <c r="X108" i="1"/>
  <c r="Z108" i="1" s="1"/>
  <c r="X107" i="1"/>
  <c r="X106" i="1"/>
  <c r="X105" i="1"/>
  <c r="Y105" i="1" s="1"/>
  <c r="X104" i="1"/>
  <c r="Z104" i="1" s="1"/>
  <c r="X103" i="1"/>
  <c r="X102" i="1"/>
  <c r="Y102" i="1" s="1"/>
  <c r="X101" i="1"/>
  <c r="Y101" i="1" s="1"/>
  <c r="X100" i="1"/>
  <c r="Z100" i="1" s="1"/>
  <c r="X99" i="1"/>
  <c r="X98" i="1"/>
  <c r="Y98" i="1" s="1"/>
  <c r="X97" i="1"/>
  <c r="Z97" i="1" s="1"/>
  <c r="X96" i="1"/>
  <c r="Z96" i="1" s="1"/>
  <c r="X95" i="1"/>
  <c r="X94" i="1"/>
  <c r="Y94" i="1" s="1"/>
  <c r="X93" i="1"/>
  <c r="Y93" i="1" s="1"/>
  <c r="X92" i="1"/>
  <c r="Z92" i="1" s="1"/>
  <c r="X91" i="1"/>
  <c r="X90" i="1"/>
  <c r="X89" i="1"/>
  <c r="Z89" i="1" s="1"/>
  <c r="X88" i="1"/>
  <c r="Z88" i="1" s="1"/>
  <c r="X87" i="1"/>
  <c r="X86" i="1"/>
  <c r="Y86" i="1" s="1"/>
  <c r="X85" i="1"/>
  <c r="Z85" i="1" s="1"/>
  <c r="X84" i="1"/>
  <c r="Z84" i="1" s="1"/>
  <c r="X83" i="1"/>
  <c r="X82" i="1"/>
  <c r="Y82" i="1" s="1"/>
  <c r="X81" i="1"/>
  <c r="Z81" i="1" s="1"/>
  <c r="X80" i="1"/>
  <c r="Z80" i="1" s="1"/>
  <c r="X79" i="1"/>
  <c r="X78" i="1"/>
  <c r="Y78" i="1" s="1"/>
  <c r="X77" i="1"/>
  <c r="Y77" i="1" s="1"/>
  <c r="X76" i="1"/>
  <c r="Z76" i="1" s="1"/>
  <c r="X75" i="1"/>
  <c r="X74" i="1"/>
  <c r="X73" i="1"/>
  <c r="Z73" i="1" s="1"/>
  <c r="X72" i="1"/>
  <c r="Z72" i="1" s="1"/>
  <c r="X71" i="1"/>
  <c r="X70" i="1"/>
  <c r="Y70" i="1" s="1"/>
  <c r="X69" i="1"/>
  <c r="Y69" i="1" s="1"/>
  <c r="X68" i="1"/>
  <c r="Z68" i="1" s="1"/>
  <c r="X67" i="1"/>
  <c r="X66" i="1"/>
  <c r="Y66" i="1" s="1"/>
  <c r="X65" i="1"/>
  <c r="Z65" i="1" s="1"/>
  <c r="X64" i="1"/>
  <c r="Z64" i="1" s="1"/>
  <c r="X63" i="1"/>
  <c r="X62" i="1"/>
  <c r="Z62" i="1" s="1"/>
  <c r="X61" i="1"/>
  <c r="Z61" i="1" s="1"/>
  <c r="X60" i="1"/>
  <c r="Z60" i="1" s="1"/>
  <c r="X59" i="1"/>
  <c r="X58" i="1"/>
  <c r="Y58" i="1" s="1"/>
  <c r="X57" i="1"/>
  <c r="Z57" i="1" s="1"/>
  <c r="X56" i="1"/>
  <c r="Z56" i="1" s="1"/>
  <c r="X55" i="1"/>
  <c r="X54" i="1"/>
  <c r="Y54" i="1" s="1"/>
  <c r="X53" i="1"/>
  <c r="Y53" i="1" s="1"/>
  <c r="X52" i="1"/>
  <c r="Z52" i="1" s="1"/>
  <c r="X51" i="1"/>
  <c r="X50" i="1"/>
  <c r="Y50" i="1" s="1"/>
  <c r="X49" i="1"/>
  <c r="Z49" i="1" s="1"/>
  <c r="X48" i="1"/>
  <c r="Z48" i="1" s="1"/>
  <c r="X47" i="1"/>
  <c r="X46" i="1"/>
  <c r="Y46" i="1" s="1"/>
  <c r="X45" i="1"/>
  <c r="Z45" i="1" s="1"/>
  <c r="X44" i="1"/>
  <c r="Z44" i="1" s="1"/>
  <c r="X43" i="1"/>
  <c r="X42" i="1"/>
  <c r="Y42" i="1" s="1"/>
  <c r="X41" i="1"/>
  <c r="Y41" i="1" s="1"/>
  <c r="X40" i="1"/>
  <c r="Z40" i="1" s="1"/>
  <c r="X39" i="1"/>
  <c r="X38" i="1"/>
  <c r="Y38" i="1" s="1"/>
  <c r="X37" i="1"/>
  <c r="Z37" i="1" s="1"/>
  <c r="X36" i="1"/>
  <c r="Z36" i="1" s="1"/>
  <c r="X35" i="1"/>
  <c r="X34" i="1"/>
  <c r="Y34" i="1" s="1"/>
  <c r="X33" i="1"/>
  <c r="Z33" i="1" s="1"/>
  <c r="X32" i="1"/>
  <c r="Z32" i="1" s="1"/>
  <c r="X31" i="1"/>
  <c r="X30" i="1"/>
  <c r="Y30" i="1" s="1"/>
  <c r="X29" i="1"/>
  <c r="Z29" i="1" s="1"/>
  <c r="X28" i="1"/>
  <c r="Z28" i="1" s="1"/>
  <c r="X27" i="1"/>
  <c r="X26" i="1"/>
  <c r="Y26" i="1" s="1"/>
  <c r="X25" i="1"/>
  <c r="Z25" i="1" s="1"/>
  <c r="X24" i="1"/>
  <c r="Z24" i="1" s="1"/>
  <c r="X23" i="1"/>
  <c r="X22" i="1"/>
  <c r="Y22" i="1" s="1"/>
  <c r="X21" i="1"/>
  <c r="Y21" i="1" s="1"/>
  <c r="X20" i="1"/>
  <c r="Z20" i="1" s="1"/>
  <c r="X19" i="1"/>
  <c r="X18" i="1"/>
  <c r="Y18" i="1" s="1"/>
  <c r="X17" i="1"/>
  <c r="Z17" i="1" s="1"/>
  <c r="X16" i="1"/>
  <c r="Z16" i="1" s="1"/>
  <c r="X15" i="1"/>
  <c r="X14" i="1"/>
  <c r="Y14" i="1" s="1"/>
  <c r="X13" i="1"/>
  <c r="Y13" i="1" s="1"/>
  <c r="X12" i="1"/>
  <c r="Z12" i="1" s="1"/>
  <c r="X11" i="1"/>
  <c r="X10" i="1"/>
  <c r="Y10" i="1" s="1"/>
  <c r="X9" i="1"/>
  <c r="Z9" i="1" s="1"/>
  <c r="X8" i="1"/>
  <c r="Z8" i="1" s="1"/>
  <c r="X7" i="1"/>
  <c r="X6" i="1"/>
  <c r="Y6" i="1" s="1"/>
  <c r="X5" i="1"/>
  <c r="Y5" i="1" s="1"/>
  <c r="X4" i="1"/>
  <c r="Z3" i="1"/>
  <c r="Y3" i="1"/>
  <c r="Z310" i="1" l="1"/>
  <c r="Y414" i="1"/>
  <c r="Z498" i="1"/>
  <c r="Z86" i="1"/>
  <c r="Y89" i="1"/>
  <c r="Z238" i="1"/>
  <c r="Y241" i="1"/>
  <c r="Z399" i="1"/>
  <c r="Y406" i="1"/>
  <c r="Z450" i="1"/>
  <c r="Y453" i="1"/>
  <c r="Y642" i="1"/>
  <c r="Y653" i="1"/>
  <c r="Y736" i="1"/>
  <c r="Y861" i="1"/>
  <c r="Y137" i="1"/>
  <c r="Z425" i="1"/>
  <c r="Z605" i="1"/>
  <c r="Z761" i="1"/>
  <c r="Y764" i="1"/>
  <c r="Y494" i="1"/>
  <c r="Y812" i="1"/>
  <c r="Y865" i="1"/>
  <c r="Z868" i="1"/>
  <c r="Y374" i="1"/>
  <c r="Z477" i="1"/>
  <c r="Z538" i="1"/>
  <c r="Z557" i="1"/>
  <c r="Y845" i="1"/>
  <c r="Z14" i="1"/>
  <c r="Z110" i="1"/>
  <c r="Y113" i="1"/>
  <c r="Z182" i="1"/>
  <c r="Y185" i="1"/>
  <c r="Z281" i="1"/>
  <c r="Y342" i="1"/>
  <c r="Y441" i="1"/>
  <c r="Z526" i="1"/>
  <c r="Y529" i="1"/>
  <c r="Z569" i="1"/>
  <c r="Z657" i="1"/>
  <c r="Y772" i="1"/>
  <c r="Y837" i="1"/>
  <c r="Z486" i="1"/>
  <c r="Z693" i="1"/>
  <c r="Z134" i="1"/>
  <c r="Z454" i="1"/>
  <c r="Y457" i="1"/>
  <c r="Z809" i="1"/>
  <c r="Y153" i="1"/>
  <c r="Z214" i="1"/>
  <c r="Y217" i="1"/>
  <c r="Y413" i="1"/>
  <c r="Y752" i="1"/>
  <c r="Y849" i="1"/>
  <c r="Z30" i="1"/>
  <c r="Z521" i="1"/>
  <c r="Z666" i="1"/>
  <c r="Z698" i="1"/>
  <c r="Z749" i="1"/>
  <c r="Z5" i="1"/>
  <c r="Z46" i="1"/>
  <c r="Z105" i="1"/>
  <c r="Z118" i="1"/>
  <c r="Y121" i="1"/>
  <c r="Z146" i="1"/>
  <c r="Y149" i="1"/>
  <c r="Z201" i="1"/>
  <c r="Z254" i="1"/>
  <c r="Y257" i="1"/>
  <c r="Y294" i="1"/>
  <c r="Y326" i="1"/>
  <c r="Y358" i="1"/>
  <c r="Y390" i="1"/>
  <c r="Y416" i="1"/>
  <c r="Z433" i="1"/>
  <c r="Z446" i="1"/>
  <c r="Y449" i="1"/>
  <c r="Z482" i="1"/>
  <c r="Y485" i="1"/>
  <c r="Z490" i="1"/>
  <c r="Z578" i="1"/>
  <c r="Y581" i="1"/>
  <c r="Z610" i="1"/>
  <c r="Y613" i="1"/>
  <c r="Z630" i="1"/>
  <c r="Z658" i="1"/>
  <c r="Y661" i="1"/>
  <c r="Y674" i="1"/>
  <c r="Z685" i="1"/>
  <c r="Z701" i="1"/>
  <c r="Z708" i="1"/>
  <c r="Z777" i="1"/>
  <c r="Y780" i="1"/>
  <c r="Y821" i="1"/>
  <c r="Y857" i="1"/>
  <c r="Z150" i="1"/>
  <c r="Z429" i="1"/>
  <c r="Y506" i="1"/>
  <c r="Z533" i="1"/>
  <c r="Z622" i="1"/>
  <c r="Z58" i="1"/>
  <c r="Z213" i="1"/>
  <c r="Z265" i="1"/>
  <c r="Z18" i="1"/>
  <c r="Z34" i="1"/>
  <c r="Z50" i="1"/>
  <c r="Z70" i="1"/>
  <c r="Y73" i="1"/>
  <c r="Z82" i="1"/>
  <c r="Y85" i="1"/>
  <c r="Z174" i="1"/>
  <c r="Y177" i="1"/>
  <c r="Z197" i="1"/>
  <c r="Z205" i="1"/>
  <c r="Z230" i="1"/>
  <c r="Y233" i="1"/>
  <c r="Z246" i="1"/>
  <c r="Y249" i="1"/>
  <c r="Y388" i="1"/>
  <c r="Y410" i="1"/>
  <c r="Z437" i="1"/>
  <c r="Z442" i="1"/>
  <c r="Y445" i="1"/>
  <c r="Y456" i="1"/>
  <c r="Y458" i="1"/>
  <c r="Y460" i="1"/>
  <c r="Y481" i="1"/>
  <c r="Y497" i="1"/>
  <c r="Y502" i="1"/>
  <c r="Y504" i="1"/>
  <c r="Y525" i="1"/>
  <c r="Y542" i="1"/>
  <c r="Y544" i="1"/>
  <c r="Z561" i="1"/>
  <c r="Z574" i="1"/>
  <c r="Y577" i="1"/>
  <c r="Y586" i="1"/>
  <c r="Y588" i="1"/>
  <c r="Y609" i="1"/>
  <c r="Y618" i="1"/>
  <c r="Y626" i="1"/>
  <c r="Y648" i="1"/>
  <c r="Z662" i="1"/>
  <c r="Y665" i="1"/>
  <c r="Y670" i="1"/>
  <c r="Y672" i="1"/>
  <c r="Z681" i="1"/>
  <c r="Y697" i="1"/>
  <c r="Z793" i="1"/>
  <c r="Y796" i="1"/>
  <c r="Y825" i="1"/>
  <c r="Y841" i="1"/>
  <c r="Z844" i="1"/>
  <c r="Y853" i="1"/>
  <c r="Z6" i="1"/>
  <c r="Z22" i="1"/>
  <c r="Z38" i="1"/>
  <c r="Z54" i="1"/>
  <c r="Y62" i="1"/>
  <c r="Z133" i="1"/>
  <c r="Z141" i="1"/>
  <c r="Z166" i="1"/>
  <c r="Y169" i="1"/>
  <c r="Z242" i="1"/>
  <c r="Y245" i="1"/>
  <c r="Z258" i="1"/>
  <c r="Y261" i="1"/>
  <c r="Z274" i="1"/>
  <c r="Y277" i="1"/>
  <c r="Y286" i="1"/>
  <c r="Y302" i="1"/>
  <c r="Y318" i="1"/>
  <c r="Y334" i="1"/>
  <c r="Y350" i="1"/>
  <c r="Y366" i="1"/>
  <c r="Z382" i="1"/>
  <c r="Z534" i="1"/>
  <c r="Z565" i="1"/>
  <c r="Z570" i="1"/>
  <c r="Y573" i="1"/>
  <c r="Z725" i="1"/>
  <c r="Y728" i="1"/>
  <c r="Z741" i="1"/>
  <c r="Y744" i="1"/>
  <c r="Z757" i="1"/>
  <c r="Y760" i="1"/>
  <c r="Z769" i="1"/>
  <c r="Y829" i="1"/>
  <c r="Z10" i="1"/>
  <c r="Z26" i="1"/>
  <c r="Z42" i="1"/>
  <c r="Y60" i="1"/>
  <c r="Z69" i="1"/>
  <c r="Z77" i="1"/>
  <c r="Z102" i="1"/>
  <c r="Z198" i="1"/>
  <c r="Z210" i="1"/>
  <c r="Z473" i="1"/>
  <c r="Y488" i="1"/>
  <c r="Z530" i="1"/>
  <c r="Z553" i="1"/>
  <c r="Z582" i="1"/>
  <c r="Y585" i="1"/>
  <c r="Z601" i="1"/>
  <c r="Z614" i="1"/>
  <c r="Y617" i="1"/>
  <c r="Y632" i="1"/>
  <c r="Z649" i="1"/>
  <c r="Z654" i="1"/>
  <c r="Y680" i="1"/>
  <c r="Z689" i="1"/>
  <c r="Z702" i="1"/>
  <c r="Z705" i="1"/>
  <c r="Z785" i="1"/>
  <c r="Y788" i="1"/>
  <c r="Y817" i="1"/>
  <c r="Y833" i="1"/>
  <c r="AB148" i="3"/>
  <c r="AC29" i="3"/>
  <c r="AC52" i="3"/>
  <c r="AC188" i="3"/>
  <c r="AB20" i="3"/>
  <c r="AD38" i="3"/>
  <c r="AC65" i="3"/>
  <c r="AB100" i="3"/>
  <c r="AE10" i="3"/>
  <c r="AD14" i="3"/>
  <c r="AC32" i="3"/>
  <c r="AD5" i="3"/>
  <c r="AC25" i="3"/>
  <c r="AB44" i="3"/>
  <c r="AC105" i="3"/>
  <c r="AB172" i="3"/>
  <c r="AD10" i="3"/>
  <c r="AC113" i="3"/>
  <c r="AC224" i="3"/>
  <c r="AB4" i="3"/>
  <c r="AD6" i="3"/>
  <c r="AB11" i="3"/>
  <c r="AB15" i="3"/>
  <c r="AC20" i="3"/>
  <c r="AD25" i="3"/>
  <c r="AD30" i="3"/>
  <c r="AD34" i="3"/>
  <c r="AB40" i="3"/>
  <c r="AC44" i="3"/>
  <c r="AB48" i="3"/>
  <c r="AC81" i="3"/>
  <c r="AC89" i="3"/>
  <c r="AC121" i="3"/>
  <c r="AB156" i="3"/>
  <c r="AB164" i="3"/>
  <c r="AC185" i="3"/>
  <c r="AD218" i="3"/>
  <c r="AD234" i="3"/>
  <c r="AE48" i="3"/>
  <c r="AE202" i="3"/>
  <c r="AC4" i="3"/>
  <c r="AB8" i="3"/>
  <c r="AB12" i="3"/>
  <c r="AC21" i="3"/>
  <c r="AD26" i="3"/>
  <c r="AB31" i="3"/>
  <c r="AB36" i="3"/>
  <c r="AC41" i="3"/>
  <c r="AC97" i="3"/>
  <c r="AB116" i="3"/>
  <c r="AB140" i="3"/>
  <c r="AC177" i="3"/>
  <c r="AC201" i="3"/>
  <c r="AE208" i="3"/>
  <c r="AC5" i="3"/>
  <c r="AC12" i="3"/>
  <c r="AC17" i="3"/>
  <c r="AD22" i="3"/>
  <c r="AB27" i="3"/>
  <c r="AB32" i="3"/>
  <c r="AC36" i="3"/>
  <c r="AD41" i="3"/>
  <c r="AB224" i="3"/>
  <c r="AE112" i="3"/>
  <c r="Y138" i="1"/>
  <c r="Z138" i="1"/>
  <c r="Z465" i="1"/>
  <c r="Y465" i="1"/>
  <c r="Z480" i="1"/>
  <c r="Y480" i="1"/>
  <c r="Z513" i="1"/>
  <c r="Y513" i="1"/>
  <c r="Z633" i="1"/>
  <c r="Y633" i="1"/>
  <c r="Z696" i="1"/>
  <c r="Y696" i="1"/>
  <c r="Z776" i="1"/>
  <c r="Y776" i="1"/>
  <c r="Y9" i="1"/>
  <c r="Y25" i="1"/>
  <c r="Y29" i="1"/>
  <c r="Y37" i="1"/>
  <c r="Y45" i="1"/>
  <c r="Y65" i="1"/>
  <c r="Z93" i="1"/>
  <c r="Z98" i="1"/>
  <c r="Y129" i="1"/>
  <c r="Y165" i="1"/>
  <c r="Y193" i="1"/>
  <c r="Y229" i="1"/>
  <c r="Y266" i="1"/>
  <c r="Z266" i="1"/>
  <c r="Z305" i="1"/>
  <c r="Y305" i="1"/>
  <c r="Z329" i="1"/>
  <c r="Y329" i="1"/>
  <c r="Z377" i="1"/>
  <c r="Y377" i="1"/>
  <c r="Y409" i="1"/>
  <c r="Y418" i="1"/>
  <c r="Y424" i="1"/>
  <c r="Z430" i="1"/>
  <c r="Y430" i="1"/>
  <c r="Z440" i="1"/>
  <c r="Y440" i="1"/>
  <c r="Z474" i="1"/>
  <c r="Y474" i="1"/>
  <c r="Y493" i="1"/>
  <c r="Y510" i="1"/>
  <c r="Z517" i="1"/>
  <c r="Y517" i="1"/>
  <c r="Z522" i="1"/>
  <c r="Y522" i="1"/>
  <c r="Y541" i="1"/>
  <c r="Y629" i="1"/>
  <c r="Z637" i="1"/>
  <c r="Y637" i="1"/>
  <c r="Y646" i="1"/>
  <c r="Z652" i="1"/>
  <c r="Y652" i="1"/>
  <c r="Y678" i="1"/>
  <c r="Z690" i="1"/>
  <c r="Y690" i="1"/>
  <c r="Z721" i="1"/>
  <c r="Y724" i="1"/>
  <c r="AE24" i="3"/>
  <c r="AD24" i="3"/>
  <c r="AC24" i="3"/>
  <c r="AB24" i="3"/>
  <c r="AE9" i="3"/>
  <c r="AB9" i="3"/>
  <c r="AD9" i="3"/>
  <c r="AE7" i="3"/>
  <c r="AD7" i="3"/>
  <c r="AC7" i="3"/>
  <c r="AB7" i="3"/>
  <c r="AE33" i="3"/>
  <c r="AB33" i="3"/>
  <c r="AD33" i="3"/>
  <c r="AC33" i="3"/>
  <c r="AE43" i="3"/>
  <c r="AD43" i="3"/>
  <c r="AC43" i="3"/>
  <c r="AB43" i="3"/>
  <c r="AE68" i="3"/>
  <c r="AD68" i="3"/>
  <c r="AC68" i="3"/>
  <c r="AC42" i="3"/>
  <c r="AB42" i="3"/>
  <c r="AD42" i="3"/>
  <c r="AC58" i="3"/>
  <c r="AB58" i="3"/>
  <c r="AE58" i="3"/>
  <c r="AD58" i="3"/>
  <c r="AC82" i="3"/>
  <c r="AE82" i="3"/>
  <c r="AB82" i="3"/>
  <c r="AD82" i="3"/>
  <c r="AE73" i="3"/>
  <c r="AB73" i="3"/>
  <c r="AD73" i="3"/>
  <c r="AC73" i="3"/>
  <c r="AE76" i="3"/>
  <c r="AD76" i="3"/>
  <c r="AC76" i="3"/>
  <c r="AB76" i="3"/>
  <c r="AD96" i="3"/>
  <c r="AE96" i="3"/>
  <c r="AC96" i="3"/>
  <c r="AB96" i="3"/>
  <c r="AE132" i="3"/>
  <c r="AD132" i="3"/>
  <c r="AC132" i="3"/>
  <c r="AE119" i="3"/>
  <c r="AD119" i="3"/>
  <c r="AC119" i="3"/>
  <c r="AB119" i="3"/>
  <c r="AC114" i="3"/>
  <c r="AE114" i="3"/>
  <c r="AB114" i="3"/>
  <c r="AD114" i="3"/>
  <c r="AC130" i="3"/>
  <c r="AE130" i="3"/>
  <c r="AB130" i="3"/>
  <c r="AD130" i="3"/>
  <c r="AE204" i="3"/>
  <c r="AD204" i="3"/>
  <c r="AC204" i="3"/>
  <c r="AB204" i="3"/>
  <c r="AE174" i="3"/>
  <c r="AC174" i="3"/>
  <c r="AB174" i="3"/>
  <c r="AE149" i="3"/>
  <c r="AB149" i="3"/>
  <c r="AD149" i="3"/>
  <c r="AC149" i="3"/>
  <c r="AE215" i="3"/>
  <c r="AD215" i="3"/>
  <c r="AC215" i="3"/>
  <c r="AB215" i="3"/>
  <c r="AE166" i="3"/>
  <c r="AC166" i="3"/>
  <c r="AB166" i="3"/>
  <c r="AE184" i="3"/>
  <c r="AD184" i="3"/>
  <c r="AC184" i="3"/>
  <c r="AB184" i="3"/>
  <c r="AE145" i="3"/>
  <c r="AB145" i="3"/>
  <c r="AD145" i="3"/>
  <c r="AE217" i="3"/>
  <c r="AB217" i="3"/>
  <c r="AD217" i="3"/>
  <c r="AC217" i="3"/>
  <c r="AE155" i="3"/>
  <c r="AD155" i="3"/>
  <c r="AC155" i="3"/>
  <c r="AB155" i="3"/>
  <c r="AE159" i="3"/>
  <c r="AD159" i="3"/>
  <c r="AC159" i="3"/>
  <c r="AB159" i="3"/>
  <c r="AE229" i="3"/>
  <c r="AB229" i="3"/>
  <c r="AD229" i="3"/>
  <c r="AC229" i="3"/>
  <c r="AE235" i="3"/>
  <c r="AD235" i="3"/>
  <c r="AC235" i="3"/>
  <c r="AB235" i="3"/>
  <c r="AE267" i="3"/>
  <c r="AD267" i="3"/>
  <c r="AC267" i="3"/>
  <c r="AB267" i="3"/>
  <c r="AC258" i="3"/>
  <c r="AB258" i="3"/>
  <c r="AE258" i="3"/>
  <c r="AD258" i="3"/>
  <c r="AE248" i="3"/>
  <c r="AD248" i="3"/>
  <c r="AC248" i="3"/>
  <c r="AB248" i="3"/>
  <c r="AE261" i="3"/>
  <c r="AB261" i="3"/>
  <c r="AD261" i="3"/>
  <c r="AC261" i="3"/>
  <c r="AE241" i="3"/>
  <c r="AB241" i="3"/>
  <c r="AC241" i="3"/>
  <c r="AD241" i="3"/>
  <c r="AD286" i="3"/>
  <c r="AE286" i="3"/>
  <c r="AB286" i="3"/>
  <c r="AC286" i="3"/>
  <c r="AE281" i="3"/>
  <c r="AC281" i="3"/>
  <c r="AD281" i="3"/>
  <c r="AB281" i="3"/>
  <c r="Z13" i="1"/>
  <c r="Z21" i="1"/>
  <c r="Z41" i="1"/>
  <c r="Z53" i="1"/>
  <c r="Z78" i="1"/>
  <c r="Z101" i="1"/>
  <c r="Y106" i="1"/>
  <c r="Z106" i="1"/>
  <c r="Z109" i="1"/>
  <c r="Z114" i="1"/>
  <c r="Y117" i="1"/>
  <c r="Z142" i="1"/>
  <c r="Y145" i="1"/>
  <c r="Y170" i="1"/>
  <c r="Z170" i="1"/>
  <c r="Z173" i="1"/>
  <c r="Z178" i="1"/>
  <c r="Y181" i="1"/>
  <c r="Z206" i="1"/>
  <c r="Y209" i="1"/>
  <c r="Y234" i="1"/>
  <c r="Z234" i="1"/>
  <c r="Z237" i="1"/>
  <c r="Z253" i="1"/>
  <c r="Y253" i="1"/>
  <c r="Z270" i="1"/>
  <c r="Y273" i="1"/>
  <c r="Y284" i="1"/>
  <c r="Y292" i="1"/>
  <c r="Y300" i="1"/>
  <c r="Y308" i="1"/>
  <c r="Y316" i="1"/>
  <c r="Y324" i="1"/>
  <c r="Y332" i="1"/>
  <c r="Y340" i="1"/>
  <c r="Y348" i="1"/>
  <c r="Y356" i="1"/>
  <c r="Y364" i="1"/>
  <c r="Y372" i="1"/>
  <c r="Z396" i="1"/>
  <c r="Y396" i="1"/>
  <c r="Y405" i="1"/>
  <c r="Z405" i="1"/>
  <c r="Y422" i="1"/>
  <c r="Z434" i="1"/>
  <c r="Y434" i="1"/>
  <c r="Y466" i="1"/>
  <c r="Y472" i="1"/>
  <c r="Z478" i="1"/>
  <c r="Y478" i="1"/>
  <c r="Y489" i="1"/>
  <c r="Z505" i="1"/>
  <c r="Y505" i="1"/>
  <c r="Y514" i="1"/>
  <c r="Y520" i="1"/>
  <c r="Y537" i="1"/>
  <c r="Y546" i="1"/>
  <c r="Y552" i="1"/>
  <c r="Z558" i="1"/>
  <c r="Y558" i="1"/>
  <c r="Z568" i="1"/>
  <c r="Y568" i="1"/>
  <c r="Y594" i="1"/>
  <c r="Y600" i="1"/>
  <c r="Z606" i="1"/>
  <c r="Y606" i="1"/>
  <c r="Y625" i="1"/>
  <c r="Y634" i="1"/>
  <c r="Z641" i="1"/>
  <c r="Y641" i="1"/>
  <c r="Z673" i="1"/>
  <c r="Y673" i="1"/>
  <c r="Z694" i="1"/>
  <c r="Y694" i="1"/>
  <c r="Z733" i="1"/>
  <c r="Z768" i="1"/>
  <c r="Y768" i="1"/>
  <c r="Y789" i="1"/>
  <c r="Z789" i="1"/>
  <c r="Z801" i="1"/>
  <c r="Y804" i="1"/>
  <c r="Z828" i="1"/>
  <c r="Z860" i="1"/>
  <c r="AB68" i="3"/>
  <c r="AE42" i="3"/>
  <c r="Y74" i="1"/>
  <c r="Z74" i="1"/>
  <c r="Y202" i="1"/>
  <c r="Z202" i="1"/>
  <c r="Z269" i="1"/>
  <c r="Y269" i="1"/>
  <c r="Z394" i="1"/>
  <c r="Y394" i="1"/>
  <c r="Z421" i="1"/>
  <c r="Y421" i="1"/>
  <c r="Z426" i="1"/>
  <c r="Y426" i="1"/>
  <c r="Z545" i="1"/>
  <c r="Y545" i="1"/>
  <c r="Z566" i="1"/>
  <c r="Y566" i="1"/>
  <c r="Z593" i="1"/>
  <c r="Y593" i="1"/>
  <c r="Z608" i="1"/>
  <c r="Y608" i="1"/>
  <c r="Z686" i="1"/>
  <c r="Y686" i="1"/>
  <c r="Y17" i="1"/>
  <c r="Y33" i="1"/>
  <c r="Y49" i="1"/>
  <c r="Y57" i="1"/>
  <c r="Y90" i="1"/>
  <c r="Z90" i="1"/>
  <c r="Z126" i="1"/>
  <c r="Y154" i="1"/>
  <c r="Z154" i="1"/>
  <c r="Z157" i="1"/>
  <c r="Z162" i="1"/>
  <c r="Z190" i="1"/>
  <c r="Y218" i="1"/>
  <c r="Z218" i="1"/>
  <c r="Z221" i="1"/>
  <c r="Z226" i="1"/>
  <c r="Z289" i="1"/>
  <c r="Y289" i="1"/>
  <c r="Z297" i="1"/>
  <c r="Y297" i="1"/>
  <c r="Z313" i="1"/>
  <c r="Y313" i="1"/>
  <c r="Z321" i="1"/>
  <c r="Y321" i="1"/>
  <c r="Z337" i="1"/>
  <c r="Y337" i="1"/>
  <c r="Z345" i="1"/>
  <c r="Y345" i="1"/>
  <c r="Z353" i="1"/>
  <c r="Y353" i="1"/>
  <c r="Z361" i="1"/>
  <c r="Y361" i="1"/>
  <c r="Z369" i="1"/>
  <c r="Y369" i="1"/>
  <c r="Y386" i="1"/>
  <c r="Y398" i="1"/>
  <c r="Y462" i="1"/>
  <c r="Z469" i="1"/>
  <c r="Y469" i="1"/>
  <c r="Z549" i="1"/>
  <c r="Y549" i="1"/>
  <c r="Z554" i="1"/>
  <c r="Y554" i="1"/>
  <c r="Y590" i="1"/>
  <c r="Z597" i="1"/>
  <c r="Y597" i="1"/>
  <c r="Z602" i="1"/>
  <c r="Y602" i="1"/>
  <c r="Y773" i="1"/>
  <c r="Z773" i="1"/>
  <c r="Z792" i="1"/>
  <c r="Y792" i="1"/>
  <c r="Z836" i="1"/>
  <c r="AD16" i="3"/>
  <c r="AE16" i="3"/>
  <c r="AC16" i="3"/>
  <c r="AE18" i="3"/>
  <c r="AC18" i="3"/>
  <c r="AB18" i="3"/>
  <c r="AD18" i="3"/>
  <c r="AE13" i="3"/>
  <c r="AB13" i="3"/>
  <c r="AD13" i="3"/>
  <c r="AE28" i="3"/>
  <c r="AD28" i="3"/>
  <c r="AC28" i="3"/>
  <c r="AE37" i="3"/>
  <c r="AB37" i="3"/>
  <c r="AD37" i="3"/>
  <c r="AC37" i="3"/>
  <c r="AC66" i="3"/>
  <c r="AE66" i="3"/>
  <c r="AB66" i="3"/>
  <c r="AD66" i="3"/>
  <c r="AE57" i="3"/>
  <c r="AB57" i="3"/>
  <c r="AD57" i="3"/>
  <c r="AC57" i="3"/>
  <c r="AE71" i="3"/>
  <c r="AD71" i="3"/>
  <c r="AC71" i="3"/>
  <c r="AB71" i="3"/>
  <c r="AE60" i="3"/>
  <c r="AD60" i="3"/>
  <c r="AC60" i="3"/>
  <c r="AE86" i="3"/>
  <c r="AC86" i="3"/>
  <c r="AB86" i="3"/>
  <c r="AD80" i="3"/>
  <c r="AC80" i="3"/>
  <c r="AB80" i="3"/>
  <c r="AE80" i="3"/>
  <c r="AC90" i="3"/>
  <c r="AB90" i="3"/>
  <c r="AE90" i="3"/>
  <c r="AD90" i="3"/>
  <c r="AE101" i="3"/>
  <c r="AB101" i="3"/>
  <c r="AD101" i="3"/>
  <c r="AC101" i="3"/>
  <c r="AC122" i="3"/>
  <c r="AB122" i="3"/>
  <c r="AE122" i="3"/>
  <c r="AD122" i="3"/>
  <c r="AE99" i="3"/>
  <c r="AD99" i="3"/>
  <c r="AC99" i="3"/>
  <c r="AB99" i="3"/>
  <c r="AE120" i="3"/>
  <c r="AD120" i="3"/>
  <c r="AC120" i="3"/>
  <c r="AB120" i="3"/>
  <c r="AC106" i="3"/>
  <c r="AB106" i="3"/>
  <c r="AD106" i="3"/>
  <c r="AE180" i="3"/>
  <c r="AD180" i="3"/>
  <c r="AC180" i="3"/>
  <c r="AE207" i="3"/>
  <c r="AD207" i="3"/>
  <c r="AC207" i="3"/>
  <c r="AB207" i="3"/>
  <c r="AE214" i="3"/>
  <c r="AC214" i="3"/>
  <c r="AD214" i="3"/>
  <c r="AE142" i="3"/>
  <c r="AC142" i="3"/>
  <c r="AB142" i="3"/>
  <c r="AD142" i="3"/>
  <c r="AD144" i="3"/>
  <c r="AC144" i="3"/>
  <c r="AB144" i="3"/>
  <c r="AE144" i="3"/>
  <c r="AE169" i="3"/>
  <c r="AB169" i="3"/>
  <c r="AD169" i="3"/>
  <c r="AC169" i="3"/>
  <c r="AE196" i="3"/>
  <c r="AD196" i="3"/>
  <c r="AC196" i="3"/>
  <c r="AC138" i="3"/>
  <c r="AB138" i="3"/>
  <c r="AD138" i="3"/>
  <c r="AE138" i="3"/>
  <c r="AC146" i="3"/>
  <c r="AE146" i="3"/>
  <c r="AB146" i="3"/>
  <c r="AD146" i="3"/>
  <c r="AE168" i="3"/>
  <c r="AD168" i="3"/>
  <c r="AC168" i="3"/>
  <c r="AB168" i="3"/>
  <c r="AC178" i="3"/>
  <c r="AE178" i="3"/>
  <c r="AB178" i="3"/>
  <c r="AD178" i="3"/>
  <c r="AE230" i="3"/>
  <c r="AC230" i="3"/>
  <c r="AB230" i="3"/>
  <c r="AD230" i="3"/>
  <c r="AE223" i="3"/>
  <c r="AD223" i="3"/>
  <c r="AC223" i="3"/>
  <c r="AB223" i="3"/>
  <c r="AE254" i="3"/>
  <c r="AC254" i="3"/>
  <c r="AB254" i="3"/>
  <c r="AD254" i="3"/>
  <c r="AE237" i="3"/>
  <c r="AB237" i="3"/>
  <c r="AD237" i="3"/>
  <c r="AC237" i="3"/>
  <c r="AC242" i="3"/>
  <c r="AB242" i="3"/>
  <c r="AE242" i="3"/>
  <c r="AD242" i="3"/>
  <c r="AE240" i="3"/>
  <c r="AD240" i="3"/>
  <c r="AC240" i="3"/>
  <c r="AB240" i="3"/>
  <c r="AC250" i="3"/>
  <c r="AE250" i="3"/>
  <c r="AB250" i="3"/>
  <c r="AD250" i="3"/>
  <c r="AE293" i="3"/>
  <c r="AC293" i="3"/>
  <c r="AD293" i="3"/>
  <c r="AB293" i="3"/>
  <c r="AE277" i="3"/>
  <c r="AB277" i="3"/>
  <c r="AD277" i="3"/>
  <c r="AC277" i="3"/>
  <c r="AE287" i="3"/>
  <c r="AC287" i="3"/>
  <c r="AB287" i="3"/>
  <c r="AD287" i="3"/>
  <c r="AC13" i="3"/>
  <c r="AD86" i="3"/>
  <c r="AB132" i="3"/>
  <c r="AB214" i="3"/>
  <c r="Y61" i="1"/>
  <c r="Y81" i="1"/>
  <c r="Y8" i="1"/>
  <c r="Y12" i="1"/>
  <c r="Y16" i="1"/>
  <c r="Y20" i="1"/>
  <c r="Y24" i="1"/>
  <c r="Y28" i="1"/>
  <c r="Y32" i="1"/>
  <c r="Y36" i="1"/>
  <c r="Y40" i="1"/>
  <c r="Y44" i="1"/>
  <c r="Y48" i="1"/>
  <c r="Y52" i="1"/>
  <c r="Y56" i="1"/>
  <c r="Z66" i="1"/>
  <c r="Z94" i="1"/>
  <c r="Y97" i="1"/>
  <c r="Y122" i="1"/>
  <c r="Z122" i="1"/>
  <c r="Z125" i="1"/>
  <c r="Z130" i="1"/>
  <c r="Z158" i="1"/>
  <c r="Y161" i="1"/>
  <c r="Y186" i="1"/>
  <c r="Z186" i="1"/>
  <c r="Z189" i="1"/>
  <c r="Z194" i="1"/>
  <c r="Z222" i="1"/>
  <c r="Y225" i="1"/>
  <c r="Y250" i="1"/>
  <c r="Z250" i="1"/>
  <c r="Y282" i="1"/>
  <c r="Z282" i="1"/>
  <c r="Y290" i="1"/>
  <c r="Y298" i="1"/>
  <c r="Y306" i="1"/>
  <c r="Y314" i="1"/>
  <c r="Y322" i="1"/>
  <c r="Y330" i="1"/>
  <c r="Y338" i="1"/>
  <c r="Y346" i="1"/>
  <c r="Y354" i="1"/>
  <c r="Y362" i="1"/>
  <c r="Y370" i="1"/>
  <c r="Y378" i="1"/>
  <c r="Y402" i="1"/>
  <c r="Z417" i="1"/>
  <c r="Y417" i="1"/>
  <c r="Z438" i="1"/>
  <c r="Y438" i="1"/>
  <c r="Z461" i="1"/>
  <c r="Y461" i="1"/>
  <c r="Y470" i="1"/>
  <c r="Y501" i="1"/>
  <c r="Z509" i="1"/>
  <c r="Y509" i="1"/>
  <c r="Y518" i="1"/>
  <c r="Z524" i="1"/>
  <c r="Y524" i="1"/>
  <c r="Y550" i="1"/>
  <c r="Z562" i="1"/>
  <c r="Y562" i="1"/>
  <c r="Z589" i="1"/>
  <c r="Y589" i="1"/>
  <c r="Y598" i="1"/>
  <c r="Y621" i="1"/>
  <c r="Y638" i="1"/>
  <c r="Z645" i="1"/>
  <c r="Y645" i="1"/>
  <c r="Z650" i="1"/>
  <c r="Y650" i="1"/>
  <c r="Y669" i="1"/>
  <c r="Z677" i="1"/>
  <c r="Y677" i="1"/>
  <c r="Z682" i="1"/>
  <c r="Y682" i="1"/>
  <c r="Z713" i="1"/>
  <c r="Y716" i="1"/>
  <c r="Y765" i="1"/>
  <c r="Z765" i="1"/>
  <c r="Y784" i="1"/>
  <c r="Z784" i="1"/>
  <c r="Z820" i="1"/>
  <c r="Z852" i="1"/>
  <c r="AC145" i="3"/>
  <c r="AD166" i="3"/>
  <c r="AD174" i="3"/>
  <c r="AB196" i="3"/>
  <c r="Y781" i="1"/>
  <c r="Z781" i="1"/>
  <c r="Y873" i="1"/>
  <c r="Z873" i="1"/>
  <c r="Z262" i="1"/>
  <c r="Z278" i="1"/>
  <c r="Z287" i="1"/>
  <c r="Z295" i="1"/>
  <c r="Z303" i="1"/>
  <c r="Z311" i="1"/>
  <c r="Z319" i="1"/>
  <c r="Z327" i="1"/>
  <c r="Z335" i="1"/>
  <c r="Z343" i="1"/>
  <c r="Z351" i="1"/>
  <c r="Z359" i="1"/>
  <c r="Z367" i="1"/>
  <c r="Z375" i="1"/>
  <c r="Z401" i="1"/>
  <c r="Y536" i="1"/>
  <c r="Y584" i="1"/>
  <c r="Y616" i="1"/>
  <c r="Y664" i="1"/>
  <c r="Z709" i="1"/>
  <c r="Y712" i="1"/>
  <c r="Z717" i="1"/>
  <c r="Y720" i="1"/>
  <c r="Z729" i="1"/>
  <c r="Y732" i="1"/>
  <c r="Z737" i="1"/>
  <c r="Y740" i="1"/>
  <c r="Z745" i="1"/>
  <c r="Y748" i="1"/>
  <c r="Z753" i="1"/>
  <c r="Y756" i="1"/>
  <c r="Y797" i="1"/>
  <c r="Z797" i="1"/>
  <c r="Z800" i="1"/>
  <c r="Z805" i="1"/>
  <c r="Z808" i="1"/>
  <c r="Y813" i="1"/>
  <c r="Z813" i="1"/>
  <c r="Z816" i="1"/>
  <c r="Z824" i="1"/>
  <c r="Z832" i="1"/>
  <c r="Z840" i="1"/>
  <c r="Z848" i="1"/>
  <c r="Z856" i="1"/>
  <c r="Z864" i="1"/>
  <c r="AE67" i="3"/>
  <c r="AD67" i="3"/>
  <c r="AC67" i="3"/>
  <c r="AE45" i="3"/>
  <c r="AB45" i="3"/>
  <c r="AE63" i="3"/>
  <c r="AD63" i="3"/>
  <c r="AC63" i="3"/>
  <c r="AE56" i="3"/>
  <c r="AD56" i="3"/>
  <c r="AE61" i="3"/>
  <c r="AB61" i="3"/>
  <c r="AE49" i="3"/>
  <c r="AB49" i="3"/>
  <c r="AC50" i="3"/>
  <c r="AE50" i="3"/>
  <c r="AB50" i="3"/>
  <c r="AE84" i="3"/>
  <c r="AD84" i="3"/>
  <c r="AE78" i="3"/>
  <c r="AC78" i="3"/>
  <c r="AB78" i="3"/>
  <c r="AC74" i="3"/>
  <c r="AB74" i="3"/>
  <c r="AE75" i="3"/>
  <c r="AD75" i="3"/>
  <c r="AC75" i="3"/>
  <c r="AE88" i="3"/>
  <c r="AD88" i="3"/>
  <c r="AE92" i="3"/>
  <c r="AD92" i="3"/>
  <c r="AE129" i="3"/>
  <c r="AB129" i="3"/>
  <c r="AE117" i="3"/>
  <c r="AB117" i="3"/>
  <c r="AE108" i="3"/>
  <c r="AD108" i="3"/>
  <c r="AE124" i="3"/>
  <c r="AD124" i="3"/>
  <c r="AE107" i="3"/>
  <c r="AD107" i="3"/>
  <c r="AC107" i="3"/>
  <c r="AE104" i="3"/>
  <c r="AD104" i="3"/>
  <c r="AE131" i="3"/>
  <c r="AD131" i="3"/>
  <c r="AC131" i="3"/>
  <c r="AE126" i="3"/>
  <c r="AC126" i="3"/>
  <c r="AB126" i="3"/>
  <c r="AE111" i="3"/>
  <c r="AD111" i="3"/>
  <c r="AC111" i="3"/>
  <c r="AE163" i="3"/>
  <c r="AD163" i="3"/>
  <c r="AC163" i="3"/>
  <c r="AE171" i="3"/>
  <c r="AD171" i="3"/>
  <c r="AC171" i="3"/>
  <c r="AE175" i="3"/>
  <c r="AD175" i="3"/>
  <c r="AC175" i="3"/>
  <c r="AE153" i="3"/>
  <c r="AB153" i="3"/>
  <c r="AE189" i="3"/>
  <c r="AB189" i="3"/>
  <c r="AE182" i="3"/>
  <c r="AC182" i="3"/>
  <c r="AB182" i="3"/>
  <c r="AE143" i="3"/>
  <c r="AD143" i="3"/>
  <c r="AC143" i="3"/>
  <c r="AE211" i="3"/>
  <c r="AD211" i="3"/>
  <c r="AC211" i="3"/>
  <c r="AE161" i="3"/>
  <c r="AB161" i="3"/>
  <c r="AC210" i="3"/>
  <c r="AB210" i="3"/>
  <c r="AE210" i="3"/>
  <c r="AE137" i="3"/>
  <c r="AB137" i="3"/>
  <c r="AE183" i="3"/>
  <c r="AD183" i="3"/>
  <c r="AC183" i="3"/>
  <c r="AE193" i="3"/>
  <c r="AB193" i="3"/>
  <c r="AE190" i="3"/>
  <c r="AC190" i="3"/>
  <c r="AB190" i="3"/>
  <c r="AE152" i="3"/>
  <c r="AD152" i="3"/>
  <c r="AC170" i="3"/>
  <c r="AB170" i="3"/>
  <c r="AE157" i="3"/>
  <c r="AB157" i="3"/>
  <c r="AE209" i="3"/>
  <c r="AB209" i="3"/>
  <c r="AD209" i="3"/>
  <c r="AE195" i="3"/>
  <c r="AD195" i="3"/>
  <c r="AC195" i="3"/>
  <c r="AE147" i="3"/>
  <c r="AD147" i="3"/>
  <c r="AC147" i="3"/>
  <c r="AE225" i="3"/>
  <c r="AB225" i="3"/>
  <c r="AD225" i="3"/>
  <c r="AC225" i="3"/>
  <c r="AC226" i="3"/>
  <c r="AB226" i="3"/>
  <c r="AE226" i="3"/>
  <c r="AE228" i="3"/>
  <c r="AD228" i="3"/>
  <c r="AC228" i="3"/>
  <c r="AB228" i="3"/>
  <c r="AE220" i="3"/>
  <c r="AD220" i="3"/>
  <c r="AC220" i="3"/>
  <c r="AB220" i="3"/>
  <c r="AE269" i="3"/>
  <c r="AB269" i="3"/>
  <c r="AD269" i="3"/>
  <c r="AE260" i="3"/>
  <c r="AD260" i="3"/>
  <c r="AB260" i="3"/>
  <c r="AE244" i="3"/>
  <c r="AD244" i="3"/>
  <c r="AB244" i="3"/>
  <c r="AE259" i="3"/>
  <c r="AD259" i="3"/>
  <c r="AC259" i="3"/>
  <c r="AB259" i="3"/>
  <c r="AE273" i="3"/>
  <c r="AB273" i="3"/>
  <c r="AC273" i="3"/>
  <c r="AC246" i="3"/>
  <c r="AB246" i="3"/>
  <c r="AE246" i="3"/>
  <c r="AD246" i="3"/>
  <c r="AE247" i="3"/>
  <c r="AD247" i="3"/>
  <c r="AC247" i="3"/>
  <c r="AE238" i="3"/>
  <c r="AC238" i="3"/>
  <c r="AB238" i="3"/>
  <c r="AD238" i="3"/>
  <c r="AE268" i="3"/>
  <c r="AD268" i="3"/>
  <c r="AB268" i="3"/>
  <c r="AE275" i="3"/>
  <c r="AD275" i="3"/>
  <c r="AC275" i="3"/>
  <c r="AB275" i="3"/>
  <c r="AB288" i="3"/>
  <c r="AE288" i="3"/>
  <c r="AD288" i="3"/>
  <c r="AC288" i="3"/>
  <c r="AD278" i="3"/>
  <c r="AC278" i="3"/>
  <c r="AB278" i="3"/>
  <c r="AE278" i="3"/>
  <c r="AB292" i="3"/>
  <c r="AE292" i="3"/>
  <c r="AD292" i="3"/>
  <c r="AC292" i="3"/>
  <c r="AE283" i="3"/>
  <c r="AD283" i="3"/>
  <c r="AC283" i="3"/>
  <c r="AB3" i="3"/>
  <c r="AC8" i="3"/>
  <c r="AD17" i="3"/>
  <c r="AB19" i="3"/>
  <c r="AD21" i="3"/>
  <c r="AB23" i="3"/>
  <c r="AD29" i="3"/>
  <c r="AB35" i="3"/>
  <c r="AB39" i="3"/>
  <c r="AC40" i="3"/>
  <c r="AD49" i="3"/>
  <c r="AB63" i="3"/>
  <c r="AC84" i="3"/>
  <c r="AC92" i="3"/>
  <c r="AC108" i="3"/>
  <c r="AB111" i="3"/>
  <c r="AC124" i="3"/>
  <c r="AD129" i="3"/>
  <c r="AD137" i="3"/>
  <c r="AB143" i="3"/>
  <c r="AD153" i="3"/>
  <c r="AD161" i="3"/>
  <c r="AB175" i="3"/>
  <c r="AB183" i="3"/>
  <c r="AD193" i="3"/>
  <c r="AB211" i="3"/>
  <c r="AC269" i="3"/>
  <c r="AE176" i="3"/>
  <c r="Z869" i="1"/>
  <c r="Y872" i="1"/>
  <c r="AE55" i="3"/>
  <c r="AD55" i="3"/>
  <c r="AC55" i="3"/>
  <c r="AE51" i="3"/>
  <c r="AD51" i="3"/>
  <c r="AC51" i="3"/>
  <c r="AE46" i="3"/>
  <c r="AC46" i="3"/>
  <c r="AE53" i="3"/>
  <c r="AB53" i="3"/>
  <c r="AE54" i="3"/>
  <c r="AC54" i="3"/>
  <c r="AB54" i="3"/>
  <c r="AE65" i="3"/>
  <c r="AB65" i="3"/>
  <c r="AE70" i="3"/>
  <c r="AC70" i="3"/>
  <c r="AB70" i="3"/>
  <c r="AE47" i="3"/>
  <c r="AD47" i="3"/>
  <c r="AE72" i="3"/>
  <c r="AD72" i="3"/>
  <c r="AE87" i="3"/>
  <c r="AD87" i="3"/>
  <c r="AC87" i="3"/>
  <c r="AE89" i="3"/>
  <c r="AB89" i="3"/>
  <c r="AE81" i="3"/>
  <c r="AB81" i="3"/>
  <c r="AE95" i="3"/>
  <c r="AD95" i="3"/>
  <c r="AC95" i="3"/>
  <c r="AE94" i="3"/>
  <c r="AC94" i="3"/>
  <c r="AB94" i="3"/>
  <c r="AE121" i="3"/>
  <c r="AB121" i="3"/>
  <c r="AE97" i="3"/>
  <c r="AB97" i="3"/>
  <c r="AE118" i="3"/>
  <c r="AC118" i="3"/>
  <c r="AB118" i="3"/>
  <c r="AE102" i="3"/>
  <c r="AC102" i="3"/>
  <c r="AB102" i="3"/>
  <c r="AE103" i="3"/>
  <c r="AD103" i="3"/>
  <c r="AC103" i="3"/>
  <c r="AE113" i="3"/>
  <c r="AB113" i="3"/>
  <c r="AE115" i="3"/>
  <c r="AD115" i="3"/>
  <c r="AC115" i="3"/>
  <c r="AE105" i="3"/>
  <c r="AB105" i="3"/>
  <c r="AE140" i="3"/>
  <c r="AD140" i="3"/>
  <c r="AE134" i="3"/>
  <c r="AC134" i="3"/>
  <c r="AB134" i="3"/>
  <c r="AE206" i="3"/>
  <c r="AC206" i="3"/>
  <c r="AD206" i="3"/>
  <c r="AB206" i="3"/>
  <c r="AE150" i="3"/>
  <c r="AC150" i="3"/>
  <c r="AB150" i="3"/>
  <c r="AE164" i="3"/>
  <c r="AD164" i="3"/>
  <c r="AE177" i="3"/>
  <c r="AB177" i="3"/>
  <c r="AE187" i="3"/>
  <c r="AD187" i="3"/>
  <c r="AC187" i="3"/>
  <c r="AE135" i="3"/>
  <c r="AD135" i="3"/>
  <c r="AC135" i="3"/>
  <c r="AE197" i="3"/>
  <c r="AB197" i="3"/>
  <c r="AE136" i="3"/>
  <c r="AD136" i="3"/>
  <c r="AE165" i="3"/>
  <c r="AB165" i="3"/>
  <c r="AC186" i="3"/>
  <c r="AB186" i="3"/>
  <c r="AE185" i="3"/>
  <c r="AB185" i="3"/>
  <c r="AE201" i="3"/>
  <c r="AB201" i="3"/>
  <c r="AE198" i="3"/>
  <c r="AC198" i="3"/>
  <c r="AB198" i="3"/>
  <c r="AE212" i="3"/>
  <c r="AB212" i="3"/>
  <c r="AE172" i="3"/>
  <c r="AD172" i="3"/>
  <c r="AE200" i="3"/>
  <c r="AD200" i="3"/>
  <c r="AE158" i="3"/>
  <c r="AC158" i="3"/>
  <c r="AB158" i="3"/>
  <c r="AD216" i="3"/>
  <c r="AE216" i="3"/>
  <c r="AE227" i="3"/>
  <c r="AD227" i="3"/>
  <c r="AC227" i="3"/>
  <c r="AE219" i="3"/>
  <c r="AD219" i="3"/>
  <c r="AC219" i="3"/>
  <c r="AC234" i="3"/>
  <c r="AB234" i="3"/>
  <c r="AE231" i="3"/>
  <c r="AD231" i="3"/>
  <c r="AC231" i="3"/>
  <c r="AB231" i="3"/>
  <c r="AC262" i="3"/>
  <c r="AB262" i="3"/>
  <c r="AD262" i="3"/>
  <c r="AE239" i="3"/>
  <c r="AD239" i="3"/>
  <c r="AC239" i="3"/>
  <c r="AE265" i="3"/>
  <c r="AB265" i="3"/>
  <c r="AC265" i="3"/>
  <c r="AE256" i="3"/>
  <c r="AD256" i="3"/>
  <c r="AC256" i="3"/>
  <c r="AE252" i="3"/>
  <c r="AD252" i="3"/>
  <c r="AB252" i="3"/>
  <c r="AE245" i="3"/>
  <c r="AB245" i="3"/>
  <c r="AD245" i="3"/>
  <c r="AE249" i="3"/>
  <c r="AB249" i="3"/>
  <c r="AC249" i="3"/>
  <c r="AC266" i="3"/>
  <c r="AE266" i="3"/>
  <c r="AB266" i="3"/>
  <c r="AE257" i="3"/>
  <c r="AB257" i="3"/>
  <c r="AC257" i="3"/>
  <c r="AC274" i="3"/>
  <c r="AB274" i="3"/>
  <c r="AE274" i="3"/>
  <c r="AD290" i="3"/>
  <c r="AB290" i="3"/>
  <c r="AE290" i="3"/>
  <c r="AC290" i="3"/>
  <c r="AB284" i="3"/>
  <c r="AE284" i="3"/>
  <c r="AD284" i="3"/>
  <c r="AB280" i="3"/>
  <c r="AE280" i="3"/>
  <c r="AC280" i="3"/>
  <c r="AE291" i="3"/>
  <c r="AC291" i="3"/>
  <c r="AD291" i="3"/>
  <c r="AD3" i="3"/>
  <c r="AD4" i="3"/>
  <c r="AB6" i="3"/>
  <c r="AD8" i="3"/>
  <c r="AB10" i="3"/>
  <c r="AC11" i="3"/>
  <c r="AD12" i="3"/>
  <c r="AB14" i="3"/>
  <c r="AC15" i="3"/>
  <c r="AC19" i="3"/>
  <c r="AD20" i="3"/>
  <c r="AB22" i="3"/>
  <c r="AC23" i="3"/>
  <c r="AB26" i="3"/>
  <c r="AC27" i="3"/>
  <c r="AB30" i="3"/>
  <c r="AC31" i="3"/>
  <c r="AD32" i="3"/>
  <c r="AB34" i="3"/>
  <c r="AC35" i="3"/>
  <c r="AD36" i="3"/>
  <c r="AB38" i="3"/>
  <c r="AC39" i="3"/>
  <c r="AD40" i="3"/>
  <c r="AD44" i="3"/>
  <c r="AD46" i="3"/>
  <c r="AC48" i="3"/>
  <c r="AD50" i="3"/>
  <c r="AC53" i="3"/>
  <c r="AB56" i="3"/>
  <c r="AC61" i="3"/>
  <c r="AB64" i="3"/>
  <c r="AB72" i="3"/>
  <c r="AD74" i="3"/>
  <c r="AB88" i="3"/>
  <c r="AB104" i="3"/>
  <c r="AB112" i="3"/>
  <c r="AC117" i="3"/>
  <c r="AB128" i="3"/>
  <c r="AB136" i="3"/>
  <c r="AB152" i="3"/>
  <c r="AD154" i="3"/>
  <c r="AC157" i="3"/>
  <c r="AB160" i="3"/>
  <c r="AC165" i="3"/>
  <c r="AD170" i="3"/>
  <c r="AB176" i="3"/>
  <c r="AD186" i="3"/>
  <c r="AC189" i="3"/>
  <c r="AB192" i="3"/>
  <c r="AC197" i="3"/>
  <c r="AB200" i="3"/>
  <c r="AC212" i="3"/>
  <c r="AB216" i="3"/>
  <c r="AD226" i="3"/>
  <c r="AB239" i="3"/>
  <c r="AC244" i="3"/>
  <c r="AD249" i="3"/>
  <c r="AC260" i="3"/>
  <c r="AD265" i="3"/>
  <c r="AB283" i="3"/>
  <c r="AB291" i="3"/>
  <c r="AE26" i="3"/>
  <c r="AE186" i="3"/>
  <c r="AE59" i="3"/>
  <c r="AD59" i="3"/>
  <c r="AC59" i="3"/>
  <c r="AE69" i="3"/>
  <c r="AB69" i="3"/>
  <c r="AE62" i="3"/>
  <c r="AC62" i="3"/>
  <c r="AB62" i="3"/>
  <c r="AE52" i="3"/>
  <c r="AD52" i="3"/>
  <c r="AE85" i="3"/>
  <c r="AB85" i="3"/>
  <c r="AE79" i="3"/>
  <c r="AD79" i="3"/>
  <c r="AC79" i="3"/>
  <c r="AE83" i="3"/>
  <c r="AD83" i="3"/>
  <c r="AC83" i="3"/>
  <c r="AE77" i="3"/>
  <c r="AB77" i="3"/>
  <c r="AE93" i="3"/>
  <c r="AB93" i="3"/>
  <c r="AE91" i="3"/>
  <c r="AD91" i="3"/>
  <c r="AC91" i="3"/>
  <c r="AE100" i="3"/>
  <c r="AD100" i="3"/>
  <c r="AE116" i="3"/>
  <c r="AD116" i="3"/>
  <c r="AE123" i="3"/>
  <c r="AD123" i="3"/>
  <c r="AC123" i="3"/>
  <c r="AE110" i="3"/>
  <c r="AC110" i="3"/>
  <c r="AB110" i="3"/>
  <c r="AE125" i="3"/>
  <c r="AB125" i="3"/>
  <c r="AE127" i="3"/>
  <c r="AD127" i="3"/>
  <c r="AC127" i="3"/>
  <c r="AC98" i="3"/>
  <c r="AE98" i="3"/>
  <c r="AB98" i="3"/>
  <c r="AE109" i="3"/>
  <c r="AB109" i="3"/>
  <c r="AE141" i="3"/>
  <c r="AB141" i="3"/>
  <c r="AE205" i="3"/>
  <c r="AB205" i="3"/>
  <c r="AC202" i="3"/>
  <c r="AB202" i="3"/>
  <c r="AE181" i="3"/>
  <c r="AB181" i="3"/>
  <c r="AE203" i="3"/>
  <c r="AD203" i="3"/>
  <c r="AC203" i="3"/>
  <c r="AE173" i="3"/>
  <c r="AB173" i="3"/>
  <c r="AE133" i="3"/>
  <c r="AB133" i="3"/>
  <c r="AC208" i="3"/>
  <c r="AB208" i="3"/>
  <c r="AE156" i="3"/>
  <c r="AD156" i="3"/>
  <c r="AE148" i="3"/>
  <c r="AD148" i="3"/>
  <c r="AC154" i="3"/>
  <c r="AB154" i="3"/>
  <c r="AC194" i="3"/>
  <c r="AE194" i="3"/>
  <c r="AB194" i="3"/>
  <c r="AE199" i="3"/>
  <c r="AD199" i="3"/>
  <c r="AC199" i="3"/>
  <c r="AE151" i="3"/>
  <c r="AD151" i="3"/>
  <c r="AC151" i="3"/>
  <c r="AE167" i="3"/>
  <c r="AD167" i="3"/>
  <c r="AC167" i="3"/>
  <c r="AE213" i="3"/>
  <c r="AB213" i="3"/>
  <c r="AD213" i="3"/>
  <c r="AC213" i="3"/>
  <c r="AE139" i="3"/>
  <c r="AD139" i="3"/>
  <c r="AC139" i="3"/>
  <c r="AE191" i="3"/>
  <c r="AD191" i="3"/>
  <c r="AC191" i="3"/>
  <c r="AE179" i="3"/>
  <c r="AD179" i="3"/>
  <c r="AC179" i="3"/>
  <c r="AE188" i="3"/>
  <c r="AD188" i="3"/>
  <c r="AC162" i="3"/>
  <c r="AE162" i="3"/>
  <c r="AB162" i="3"/>
  <c r="AE222" i="3"/>
  <c r="AC222" i="3"/>
  <c r="AB222" i="3"/>
  <c r="AD222" i="3"/>
  <c r="AC218" i="3"/>
  <c r="AB218" i="3"/>
  <c r="AE221" i="3"/>
  <c r="AB221" i="3"/>
  <c r="AD232" i="3"/>
  <c r="AE232" i="3"/>
  <c r="AE233" i="3"/>
  <c r="AB233" i="3"/>
  <c r="AD233" i="3"/>
  <c r="AC233" i="3"/>
  <c r="AE271" i="3"/>
  <c r="AD271" i="3"/>
  <c r="AC271" i="3"/>
  <c r="AE251" i="3"/>
  <c r="AD251" i="3"/>
  <c r="AC251" i="3"/>
  <c r="AB251" i="3"/>
  <c r="AE243" i="3"/>
  <c r="AD243" i="3"/>
  <c r="AC243" i="3"/>
  <c r="AB243" i="3"/>
  <c r="AE263" i="3"/>
  <c r="AD263" i="3"/>
  <c r="AC263" i="3"/>
  <c r="AE253" i="3"/>
  <c r="AB253" i="3"/>
  <c r="AD253" i="3"/>
  <c r="AE272" i="3"/>
  <c r="AD272" i="3"/>
  <c r="AC272" i="3"/>
  <c r="AE255" i="3"/>
  <c r="AD255" i="3"/>
  <c r="AC255" i="3"/>
  <c r="AE270" i="3"/>
  <c r="AC270" i="3"/>
  <c r="AB270" i="3"/>
  <c r="AD270" i="3"/>
  <c r="AE264" i="3"/>
  <c r="AD264" i="3"/>
  <c r="AC264" i="3"/>
  <c r="AE276" i="3"/>
  <c r="AD276" i="3"/>
  <c r="AB276" i="3"/>
  <c r="AE289" i="3"/>
  <c r="AC289" i="3"/>
  <c r="AD289" i="3"/>
  <c r="AB289" i="3"/>
  <c r="AE279" i="3"/>
  <c r="AD279" i="3"/>
  <c r="AB279" i="3"/>
  <c r="AE285" i="3"/>
  <c r="AC285" i="3"/>
  <c r="AD285" i="3"/>
  <c r="AB285" i="3"/>
  <c r="AD282" i="3"/>
  <c r="AB282" i="3"/>
  <c r="AE282" i="3"/>
  <c r="AC282" i="3"/>
  <c r="AC3" i="3"/>
  <c r="AB5" i="3"/>
  <c r="AC6" i="3"/>
  <c r="AD11" i="3"/>
  <c r="AC14" i="3"/>
  <c r="AD15" i="3"/>
  <c r="AB17" i="3"/>
  <c r="AD19" i="3"/>
  <c r="AB21" i="3"/>
  <c r="AC22" i="3"/>
  <c r="AD23" i="3"/>
  <c r="AB25" i="3"/>
  <c r="AD27" i="3"/>
  <c r="AB29" i="3"/>
  <c r="AC30" i="3"/>
  <c r="AD31" i="3"/>
  <c r="AC34" i="3"/>
  <c r="AD35" i="3"/>
  <c r="AC38" i="3"/>
  <c r="AD39" i="3"/>
  <c r="AB41" i="3"/>
  <c r="AC45" i="3"/>
  <c r="AB47" i="3"/>
  <c r="AB51" i="3"/>
  <c r="AD53" i="3"/>
  <c r="AC56" i="3"/>
  <c r="AB59" i="3"/>
  <c r="AD61" i="3"/>
  <c r="AC64" i="3"/>
  <c r="AB67" i="3"/>
  <c r="AD69" i="3"/>
  <c r="AC72" i="3"/>
  <c r="AB75" i="3"/>
  <c r="AD77" i="3"/>
  <c r="AB83" i="3"/>
  <c r="AD85" i="3"/>
  <c r="AC88" i="3"/>
  <c r="AB91" i="3"/>
  <c r="AD93" i="3"/>
  <c r="AC104" i="3"/>
  <c r="AB107" i="3"/>
  <c r="AD109" i="3"/>
  <c r="AC112" i="3"/>
  <c r="AB115" i="3"/>
  <c r="AD117" i="3"/>
  <c r="AB123" i="3"/>
  <c r="AD125" i="3"/>
  <c r="AC128" i="3"/>
  <c r="AB131" i="3"/>
  <c r="AD133" i="3"/>
  <c r="AC136" i="3"/>
  <c r="AB139" i="3"/>
  <c r="AD141" i="3"/>
  <c r="AB147" i="3"/>
  <c r="AC152" i="3"/>
  <c r="AD157" i="3"/>
  <c r="AC160" i="3"/>
  <c r="AB163" i="3"/>
  <c r="AD165" i="3"/>
  <c r="AB171" i="3"/>
  <c r="AD173" i="3"/>
  <c r="AC176" i="3"/>
  <c r="AB179" i="3"/>
  <c r="AD181" i="3"/>
  <c r="AB187" i="3"/>
  <c r="AD189" i="3"/>
  <c r="AC192" i="3"/>
  <c r="AB195" i="3"/>
  <c r="AD197" i="3"/>
  <c r="AC200" i="3"/>
  <c r="AB203" i="3"/>
  <c r="AD205" i="3"/>
  <c r="AC209" i="3"/>
  <c r="AD212" i="3"/>
  <c r="AC216" i="3"/>
  <c r="AD221" i="3"/>
  <c r="AB227" i="3"/>
  <c r="AC232" i="3"/>
  <c r="AC245" i="3"/>
  <c r="AB256" i="3"/>
  <c r="AD266" i="3"/>
  <c r="AB272" i="3"/>
  <c r="AC284" i="3"/>
  <c r="AE64" i="3"/>
  <c r="AE128" i="3"/>
  <c r="AE160" i="3"/>
  <c r="AE192" i="3"/>
  <c r="AE224" i="3"/>
  <c r="AE262" i="3"/>
  <c r="Z296" i="1"/>
  <c r="Y296" i="1"/>
  <c r="Z312" i="1"/>
  <c r="Y312" i="1"/>
  <c r="Z328" i="1"/>
  <c r="Y328" i="1"/>
  <c r="Z336" i="1"/>
  <c r="Y336" i="1"/>
  <c r="Z344" i="1"/>
  <c r="Y344" i="1"/>
  <c r="Z428" i="1"/>
  <c r="Y428" i="1"/>
  <c r="Z535" i="1"/>
  <c r="Y535" i="1"/>
  <c r="Z595" i="1"/>
  <c r="Y595" i="1"/>
  <c r="Z599" i="1"/>
  <c r="Y599" i="1"/>
  <c r="Z620" i="1"/>
  <c r="Y620" i="1"/>
  <c r="Z659" i="1"/>
  <c r="Y659" i="1"/>
  <c r="Z684" i="1"/>
  <c r="Y684" i="1"/>
  <c r="Z807" i="1"/>
  <c r="Y807" i="1"/>
  <c r="Z7" i="1"/>
  <c r="Y7" i="1"/>
  <c r="Z11" i="1"/>
  <c r="Y11" i="1"/>
  <c r="Z15" i="1"/>
  <c r="Y15" i="1"/>
  <c r="Z19" i="1"/>
  <c r="Y19" i="1"/>
  <c r="Z23" i="1"/>
  <c r="Y23" i="1"/>
  <c r="Z27" i="1"/>
  <c r="Y27" i="1"/>
  <c r="Z39" i="1"/>
  <c r="Y39" i="1"/>
  <c r="Z51" i="1"/>
  <c r="Y51" i="1"/>
  <c r="Z55" i="1"/>
  <c r="Y55" i="1"/>
  <c r="Y64" i="1"/>
  <c r="Y68" i="1"/>
  <c r="Y72" i="1"/>
  <c r="Y88" i="1"/>
  <c r="Y112" i="1"/>
  <c r="Y116" i="1"/>
  <c r="Y132" i="1"/>
  <c r="Y136" i="1"/>
  <c r="Y144" i="1"/>
  <c r="Y152" i="1"/>
  <c r="Y164" i="1"/>
  <c r="Y168" i="1"/>
  <c r="Y176" i="1"/>
  <c r="Y180" i="1"/>
  <c r="Y184" i="1"/>
  <c r="Y188" i="1"/>
  <c r="Y192" i="1"/>
  <c r="Y196" i="1"/>
  <c r="Y208" i="1"/>
  <c r="Y212" i="1"/>
  <c r="Y252" i="1"/>
  <c r="Y256" i="1"/>
  <c r="Y264" i="1"/>
  <c r="Y268" i="1"/>
  <c r="Y385" i="1"/>
  <c r="Y403" i="1"/>
  <c r="Z403" i="1"/>
  <c r="Z407" i="1"/>
  <c r="Y411" i="1"/>
  <c r="Z411" i="1"/>
  <c r="Z447" i="1"/>
  <c r="Y447" i="1"/>
  <c r="Z451" i="1"/>
  <c r="Y451" i="1"/>
  <c r="Z455" i="1"/>
  <c r="Y455" i="1"/>
  <c r="Y464" i="1"/>
  <c r="Z511" i="1"/>
  <c r="Y511" i="1"/>
  <c r="Z515" i="1"/>
  <c r="Y515" i="1"/>
  <c r="Z532" i="1"/>
  <c r="Y532" i="1"/>
  <c r="Z575" i="1"/>
  <c r="Y575" i="1"/>
  <c r="Y592" i="1"/>
  <c r="Z639" i="1"/>
  <c r="Y639" i="1"/>
  <c r="Z643" i="1"/>
  <c r="Y643" i="1"/>
  <c r="Z647" i="1"/>
  <c r="Y647" i="1"/>
  <c r="Z660" i="1"/>
  <c r="Y660" i="1"/>
  <c r="Z706" i="1"/>
  <c r="Y706" i="1"/>
  <c r="Z719" i="1"/>
  <c r="Y719" i="1"/>
  <c r="Z731" i="1"/>
  <c r="Y731" i="1"/>
  <c r="Z767" i="1"/>
  <c r="Y767" i="1"/>
  <c r="Z775" i="1"/>
  <c r="Y775" i="1"/>
  <c r="Z59" i="1"/>
  <c r="Y59" i="1"/>
  <c r="Z285" i="1"/>
  <c r="Y285" i="1"/>
  <c r="Z293" i="1"/>
  <c r="Y293" i="1"/>
  <c r="Z301" i="1"/>
  <c r="Y301" i="1"/>
  <c r="Z309" i="1"/>
  <c r="Y309" i="1"/>
  <c r="Z317" i="1"/>
  <c r="Y317" i="1"/>
  <c r="Z325" i="1"/>
  <c r="Y325" i="1"/>
  <c r="Z333" i="1"/>
  <c r="Y333" i="1"/>
  <c r="Z341" i="1"/>
  <c r="Y341" i="1"/>
  <c r="Z349" i="1"/>
  <c r="Y349" i="1"/>
  <c r="Z357" i="1"/>
  <c r="Y357" i="1"/>
  <c r="Z365" i="1"/>
  <c r="Y365" i="1"/>
  <c r="Z373" i="1"/>
  <c r="Y373" i="1"/>
  <c r="Z381" i="1"/>
  <c r="Y383" i="1"/>
  <c r="Z383" i="1"/>
  <c r="Z393" i="1"/>
  <c r="Y393" i="1"/>
  <c r="Z404" i="1"/>
  <c r="Y404" i="1"/>
  <c r="Y444" i="1"/>
  <c r="Z448" i="1"/>
  <c r="Y448" i="1"/>
  <c r="Y508" i="1"/>
  <c r="Z512" i="1"/>
  <c r="Y512" i="1"/>
  <c r="Y572" i="1"/>
  <c r="Z576" i="1"/>
  <c r="Y576" i="1"/>
  <c r="Y636" i="1"/>
  <c r="Z640" i="1"/>
  <c r="Y640" i="1"/>
  <c r="Y700" i="1"/>
  <c r="Z704" i="1"/>
  <c r="Y704" i="1"/>
  <c r="Z288" i="1"/>
  <c r="Y288" i="1"/>
  <c r="Z304" i="1"/>
  <c r="Y304" i="1"/>
  <c r="Z320" i="1"/>
  <c r="Y320" i="1"/>
  <c r="Z352" i="1"/>
  <c r="Y352" i="1"/>
  <c r="Z360" i="1"/>
  <c r="Y360" i="1"/>
  <c r="Z368" i="1"/>
  <c r="Y368" i="1"/>
  <c r="Z376" i="1"/>
  <c r="Y376" i="1"/>
  <c r="Y389" i="1"/>
  <c r="Z389" i="1"/>
  <c r="Z467" i="1"/>
  <c r="Y467" i="1"/>
  <c r="Z471" i="1"/>
  <c r="Y471" i="1"/>
  <c r="Z492" i="1"/>
  <c r="Y492" i="1"/>
  <c r="Z531" i="1"/>
  <c r="Y531" i="1"/>
  <c r="Z556" i="1"/>
  <c r="Y556" i="1"/>
  <c r="Z663" i="1"/>
  <c r="Y663" i="1"/>
  <c r="Z759" i="1"/>
  <c r="Y759" i="1"/>
  <c r="Z791" i="1"/>
  <c r="Y791" i="1"/>
  <c r="Z31" i="1"/>
  <c r="Y31" i="1"/>
  <c r="Z35" i="1"/>
  <c r="Y35" i="1"/>
  <c r="Z43" i="1"/>
  <c r="Y43" i="1"/>
  <c r="Z47" i="1"/>
  <c r="Y47" i="1"/>
  <c r="Y76" i="1"/>
  <c r="Y80" i="1"/>
  <c r="Y84" i="1"/>
  <c r="Y92" i="1"/>
  <c r="Y96" i="1"/>
  <c r="Y100" i="1"/>
  <c r="Y104" i="1"/>
  <c r="Y108" i="1"/>
  <c r="Y120" i="1"/>
  <c r="Y124" i="1"/>
  <c r="Y128" i="1"/>
  <c r="Y140" i="1"/>
  <c r="Y148" i="1"/>
  <c r="Y156" i="1"/>
  <c r="Y160" i="1"/>
  <c r="Y172" i="1"/>
  <c r="Y200" i="1"/>
  <c r="Y204" i="1"/>
  <c r="Y216" i="1"/>
  <c r="Y220" i="1"/>
  <c r="Y224" i="1"/>
  <c r="Y228" i="1"/>
  <c r="Y232" i="1"/>
  <c r="Y236" i="1"/>
  <c r="Y240" i="1"/>
  <c r="Y244" i="1"/>
  <c r="Y248" i="1"/>
  <c r="Y260" i="1"/>
  <c r="Y272" i="1"/>
  <c r="Y276" i="1"/>
  <c r="Y280" i="1"/>
  <c r="Z392" i="1"/>
  <c r="Y392" i="1"/>
  <c r="Z468" i="1"/>
  <c r="Y468" i="1"/>
  <c r="Z519" i="1"/>
  <c r="Y519" i="1"/>
  <c r="Y528" i="1"/>
  <c r="Z579" i="1"/>
  <c r="Y579" i="1"/>
  <c r="Z583" i="1"/>
  <c r="Y583" i="1"/>
  <c r="Z596" i="1"/>
  <c r="Y596" i="1"/>
  <c r="Y656" i="1"/>
  <c r="Z703" i="1"/>
  <c r="Y703" i="1"/>
  <c r="Z711" i="1"/>
  <c r="Y711" i="1"/>
  <c r="Z739" i="1"/>
  <c r="Y739" i="1"/>
  <c r="Z747" i="1"/>
  <c r="Y747" i="1"/>
  <c r="Z755" i="1"/>
  <c r="Y755" i="1"/>
  <c r="Z787" i="1"/>
  <c r="Y787" i="1"/>
  <c r="Z803" i="1"/>
  <c r="Y803" i="1"/>
  <c r="Z871" i="1"/>
  <c r="Y871" i="1"/>
  <c r="Z63" i="1"/>
  <c r="Y63" i="1"/>
  <c r="Z67" i="1"/>
  <c r="Y67" i="1"/>
  <c r="Z71" i="1"/>
  <c r="Y71" i="1"/>
  <c r="Z75" i="1"/>
  <c r="Y75" i="1"/>
  <c r="Z79" i="1"/>
  <c r="Y79" i="1"/>
  <c r="Z83" i="1"/>
  <c r="Y83" i="1"/>
  <c r="Z87" i="1"/>
  <c r="Y87" i="1"/>
  <c r="Z91" i="1"/>
  <c r="Y91" i="1"/>
  <c r="Z95" i="1"/>
  <c r="Y95" i="1"/>
  <c r="Z99" i="1"/>
  <c r="Y99" i="1"/>
  <c r="Z103" i="1"/>
  <c r="Y103" i="1"/>
  <c r="Z107" i="1"/>
  <c r="Y107" i="1"/>
  <c r="Z111" i="1"/>
  <c r="Y111" i="1"/>
  <c r="Z115" i="1"/>
  <c r="Y115" i="1"/>
  <c r="Z119" i="1"/>
  <c r="Y119" i="1"/>
  <c r="Z123" i="1"/>
  <c r="Y123" i="1"/>
  <c r="Z127" i="1"/>
  <c r="Y127" i="1"/>
  <c r="Z131" i="1"/>
  <c r="Y131" i="1"/>
  <c r="Z135" i="1"/>
  <c r="Y135" i="1"/>
  <c r="Z139" i="1"/>
  <c r="Y139" i="1"/>
  <c r="Z143" i="1"/>
  <c r="Y143" i="1"/>
  <c r="Z147" i="1"/>
  <c r="Y147" i="1"/>
  <c r="Z151" i="1"/>
  <c r="Y151" i="1"/>
  <c r="Z155" i="1"/>
  <c r="Y155" i="1"/>
  <c r="Z159" i="1"/>
  <c r="Y159" i="1"/>
  <c r="Z163" i="1"/>
  <c r="Y163" i="1"/>
  <c r="Z167" i="1"/>
  <c r="Y167" i="1"/>
  <c r="Z171" i="1"/>
  <c r="Y171" i="1"/>
  <c r="Z175" i="1"/>
  <c r="Y175" i="1"/>
  <c r="Z179" i="1"/>
  <c r="Y179" i="1"/>
  <c r="Z183" i="1"/>
  <c r="Y183" i="1"/>
  <c r="Z187" i="1"/>
  <c r="Y187" i="1"/>
  <c r="Z191" i="1"/>
  <c r="Y191" i="1"/>
  <c r="Z195" i="1"/>
  <c r="Y195" i="1"/>
  <c r="Z199" i="1"/>
  <c r="Y199" i="1"/>
  <c r="Z203" i="1"/>
  <c r="Y203" i="1"/>
  <c r="Z207" i="1"/>
  <c r="Y207" i="1"/>
  <c r="Z211" i="1"/>
  <c r="Y211" i="1"/>
  <c r="Z215" i="1"/>
  <c r="Y215" i="1"/>
  <c r="Z219" i="1"/>
  <c r="Y219" i="1"/>
  <c r="Z223" i="1"/>
  <c r="Y223" i="1"/>
  <c r="Z227" i="1"/>
  <c r="Y227" i="1"/>
  <c r="Z231" i="1"/>
  <c r="Y231" i="1"/>
  <c r="Z235" i="1"/>
  <c r="Y235" i="1"/>
  <c r="Z239" i="1"/>
  <c r="Y239" i="1"/>
  <c r="Z243" i="1"/>
  <c r="Y243" i="1"/>
  <c r="Z247" i="1"/>
  <c r="Y247" i="1"/>
  <c r="Z251" i="1"/>
  <c r="Y251" i="1"/>
  <c r="Z255" i="1"/>
  <c r="Y255" i="1"/>
  <c r="Z259" i="1"/>
  <c r="Y259" i="1"/>
  <c r="Z263" i="1"/>
  <c r="Y263" i="1"/>
  <c r="Z267" i="1"/>
  <c r="Y267" i="1"/>
  <c r="Z271" i="1"/>
  <c r="Y271" i="1"/>
  <c r="Z275" i="1"/>
  <c r="Y275" i="1"/>
  <c r="Z279" i="1"/>
  <c r="Y279" i="1"/>
  <c r="Y283" i="1"/>
  <c r="Z283" i="1"/>
  <c r="Y291" i="1"/>
  <c r="Z291" i="1"/>
  <c r="Y299" i="1"/>
  <c r="Z299" i="1"/>
  <c r="Y307" i="1"/>
  <c r="Z307" i="1"/>
  <c r="Y315" i="1"/>
  <c r="Z315" i="1"/>
  <c r="Y323" i="1"/>
  <c r="Z323" i="1"/>
  <c r="Y331" i="1"/>
  <c r="Z331" i="1"/>
  <c r="Y339" i="1"/>
  <c r="Z339" i="1"/>
  <c r="Y347" i="1"/>
  <c r="Z347" i="1"/>
  <c r="Y355" i="1"/>
  <c r="Z355" i="1"/>
  <c r="Y363" i="1"/>
  <c r="Z363" i="1"/>
  <c r="Y371" i="1"/>
  <c r="Z371" i="1"/>
  <c r="Y379" i="1"/>
  <c r="Z379" i="1"/>
  <c r="Z400" i="1"/>
  <c r="Y400" i="1"/>
  <c r="Z420" i="1"/>
  <c r="Y420" i="1"/>
  <c r="Z431" i="1"/>
  <c r="Y431" i="1"/>
  <c r="Z484" i="1"/>
  <c r="Y484" i="1"/>
  <c r="Z495" i="1"/>
  <c r="Y495" i="1"/>
  <c r="Z548" i="1"/>
  <c r="Y548" i="1"/>
  <c r="Z559" i="1"/>
  <c r="Y559" i="1"/>
  <c r="Z612" i="1"/>
  <c r="Y612" i="1"/>
  <c r="Z623" i="1"/>
  <c r="Y623" i="1"/>
  <c r="Z676" i="1"/>
  <c r="Y676" i="1"/>
  <c r="Z687" i="1"/>
  <c r="Y687" i="1"/>
  <c r="Y387" i="1"/>
  <c r="Z387" i="1"/>
  <c r="Z408" i="1"/>
  <c r="Y408" i="1"/>
  <c r="Z415" i="1"/>
  <c r="Y415" i="1"/>
  <c r="Z435" i="1"/>
  <c r="Y435" i="1"/>
  <c r="Z439" i="1"/>
  <c r="Y439" i="1"/>
  <c r="Z452" i="1"/>
  <c r="Y452" i="1"/>
  <c r="Z479" i="1"/>
  <c r="Y479" i="1"/>
  <c r="Z499" i="1"/>
  <c r="Y499" i="1"/>
  <c r="Z503" i="1"/>
  <c r="Y503" i="1"/>
  <c r="Z516" i="1"/>
  <c r="Y516" i="1"/>
  <c r="Z543" i="1"/>
  <c r="Y543" i="1"/>
  <c r="Z563" i="1"/>
  <c r="Y563" i="1"/>
  <c r="Z567" i="1"/>
  <c r="Y567" i="1"/>
  <c r="Z580" i="1"/>
  <c r="Y580" i="1"/>
  <c r="Z607" i="1"/>
  <c r="Y607" i="1"/>
  <c r="Z627" i="1"/>
  <c r="Y627" i="1"/>
  <c r="Z631" i="1"/>
  <c r="Y631" i="1"/>
  <c r="Z644" i="1"/>
  <c r="Y644" i="1"/>
  <c r="Z671" i="1"/>
  <c r="Y671" i="1"/>
  <c r="Z691" i="1"/>
  <c r="Y691" i="1"/>
  <c r="Z695" i="1"/>
  <c r="Y695" i="1"/>
  <c r="Y380" i="1"/>
  <c r="Z384" i="1"/>
  <c r="Y384" i="1"/>
  <c r="Z391" i="1"/>
  <c r="Y395" i="1"/>
  <c r="Z395" i="1"/>
  <c r="Z397" i="1"/>
  <c r="Y412" i="1"/>
  <c r="Z419" i="1"/>
  <c r="Y419" i="1"/>
  <c r="Z423" i="1"/>
  <c r="Y423" i="1"/>
  <c r="Y432" i="1"/>
  <c r="Z436" i="1"/>
  <c r="Y436" i="1"/>
  <c r="Z463" i="1"/>
  <c r="Y463" i="1"/>
  <c r="Y476" i="1"/>
  <c r="Z483" i="1"/>
  <c r="Y483" i="1"/>
  <c r="Z487" i="1"/>
  <c r="Y487" i="1"/>
  <c r="Y496" i="1"/>
  <c r="Z500" i="1"/>
  <c r="Y500" i="1"/>
  <c r="Z527" i="1"/>
  <c r="Y527" i="1"/>
  <c r="Y540" i="1"/>
  <c r="Z547" i="1"/>
  <c r="Y547" i="1"/>
  <c r="Z551" i="1"/>
  <c r="Y551" i="1"/>
  <c r="Y560" i="1"/>
  <c r="Z564" i="1"/>
  <c r="Y564" i="1"/>
  <c r="Z591" i="1"/>
  <c r="Y591" i="1"/>
  <c r="Y604" i="1"/>
  <c r="Z611" i="1"/>
  <c r="Y611" i="1"/>
  <c r="Z615" i="1"/>
  <c r="Y615" i="1"/>
  <c r="Y624" i="1"/>
  <c r="Z628" i="1"/>
  <c r="Y628" i="1"/>
  <c r="Z655" i="1"/>
  <c r="Y655" i="1"/>
  <c r="Y668" i="1"/>
  <c r="Z675" i="1"/>
  <c r="Y675" i="1"/>
  <c r="Z679" i="1"/>
  <c r="Y679" i="1"/>
  <c r="Y688" i="1"/>
  <c r="Z692" i="1"/>
  <c r="Y692" i="1"/>
  <c r="Z427" i="1"/>
  <c r="Y427" i="1"/>
  <c r="Z443" i="1"/>
  <c r="Y443" i="1"/>
  <c r="Z459" i="1"/>
  <c r="Y459" i="1"/>
  <c r="Z475" i="1"/>
  <c r="Y475" i="1"/>
  <c r="Z491" i="1"/>
  <c r="Y491" i="1"/>
  <c r="Z507" i="1"/>
  <c r="Y507" i="1"/>
  <c r="Z523" i="1"/>
  <c r="Y523" i="1"/>
  <c r="Z539" i="1"/>
  <c r="Y539" i="1"/>
  <c r="Z555" i="1"/>
  <c r="Y555" i="1"/>
  <c r="Z571" i="1"/>
  <c r="Y571" i="1"/>
  <c r="Z587" i="1"/>
  <c r="Y587" i="1"/>
  <c r="Z603" i="1"/>
  <c r="Y603" i="1"/>
  <c r="Z619" i="1"/>
  <c r="Y619" i="1"/>
  <c r="Z635" i="1"/>
  <c r="Y635" i="1"/>
  <c r="Z651" i="1"/>
  <c r="Y651" i="1"/>
  <c r="Z667" i="1"/>
  <c r="Y667" i="1"/>
  <c r="Z683" i="1"/>
  <c r="Y683" i="1"/>
  <c r="Z699" i="1"/>
  <c r="Y699" i="1"/>
  <c r="Z707" i="1"/>
  <c r="Y707" i="1"/>
  <c r="Z727" i="1"/>
  <c r="Y727" i="1"/>
  <c r="Z783" i="1"/>
  <c r="Y783" i="1"/>
  <c r="Z799" i="1"/>
  <c r="Y799" i="1"/>
  <c r="Z815" i="1"/>
  <c r="Y815" i="1"/>
  <c r="Z819" i="1"/>
  <c r="Y819" i="1"/>
  <c r="Z823" i="1"/>
  <c r="Y823" i="1"/>
  <c r="Z827" i="1"/>
  <c r="Y827" i="1"/>
  <c r="Z831" i="1"/>
  <c r="Y831" i="1"/>
  <c r="Z835" i="1"/>
  <c r="Y835" i="1"/>
  <c r="Z839" i="1"/>
  <c r="Y839" i="1"/>
  <c r="Z843" i="1"/>
  <c r="Y843" i="1"/>
  <c r="Z847" i="1"/>
  <c r="Y847" i="1"/>
  <c r="Z851" i="1"/>
  <c r="Y851" i="1"/>
  <c r="Z855" i="1"/>
  <c r="Y855" i="1"/>
  <c r="Z859" i="1"/>
  <c r="Y859" i="1"/>
  <c r="Z863" i="1"/>
  <c r="Y863" i="1"/>
  <c r="Z867" i="1"/>
  <c r="Y867" i="1"/>
  <c r="Z715" i="1"/>
  <c r="Y715" i="1"/>
  <c r="Z723" i="1"/>
  <c r="Y723" i="1"/>
  <c r="Z735" i="1"/>
  <c r="Y735" i="1"/>
  <c r="Z743" i="1"/>
  <c r="Y743" i="1"/>
  <c r="Z751" i="1"/>
  <c r="Y751" i="1"/>
  <c r="Z763" i="1"/>
  <c r="Y763" i="1"/>
  <c r="Z771" i="1"/>
  <c r="Y771" i="1"/>
  <c r="Z779" i="1"/>
  <c r="Y779" i="1"/>
  <c r="Z795" i="1"/>
  <c r="Y795" i="1"/>
  <c r="Z811" i="1"/>
  <c r="Y811" i="1"/>
  <c r="Y710" i="1"/>
  <c r="Y714" i="1"/>
  <c r="Y718" i="1"/>
  <c r="Y722" i="1"/>
  <c r="Y726" i="1"/>
  <c r="Y730" i="1"/>
  <c r="Y734" i="1"/>
  <c r="Y738" i="1"/>
  <c r="Y742" i="1"/>
  <c r="Y746" i="1"/>
  <c r="Y750" i="1"/>
  <c r="Y754" i="1"/>
  <c r="Y758" i="1"/>
  <c r="Y762" i="1"/>
  <c r="Y766" i="1"/>
  <c r="Y770" i="1"/>
  <c r="Y774" i="1"/>
  <c r="Y778" i="1"/>
  <c r="Y782" i="1"/>
  <c r="Y786" i="1"/>
  <c r="Y790" i="1"/>
  <c r="Y794" i="1"/>
  <c r="Y798" i="1"/>
  <c r="Y802" i="1"/>
  <c r="Y806" i="1"/>
  <c r="Y810" i="1"/>
  <c r="Y814" i="1"/>
  <c r="Y818" i="1"/>
  <c r="Y822" i="1"/>
  <c r="Y826" i="1"/>
  <c r="Y830" i="1"/>
  <c r="Y834" i="1"/>
  <c r="Y838" i="1"/>
  <c r="Y842" i="1"/>
  <c r="Y846" i="1"/>
  <c r="Y850" i="1"/>
  <c r="Y854" i="1"/>
  <c r="Y858" i="1"/>
  <c r="Y862" i="1"/>
  <c r="Y866" i="1"/>
  <c r="Y870" i="1"/>
  <c r="Y874" i="1"/>
  <c r="Z4" i="1"/>
  <c r="Y4" i="1"/>
  <c r="BB293" i="3" l="1"/>
  <c r="BA293" i="3"/>
  <c r="AZ293" i="3"/>
</calcChain>
</file>

<file path=xl/sharedStrings.xml><?xml version="1.0" encoding="utf-8"?>
<sst xmlns="http://schemas.openxmlformats.org/spreadsheetml/2006/main" count="16648" uniqueCount="1014">
  <si>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</si>
  <si>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</si>
  <si>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</si>
  <si>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</si>
  <si>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</si>
  <si>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</si>
  <si>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</si>
  <si>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Operating Time</t>
  </si>
  <si>
    <t xml:space="preserve"> # of Months Reported</t>
  </si>
  <si>
    <t xml:space="preserve"> Gross Load (MW-h)</t>
  </si>
  <si>
    <t xml:space="preserve"> Avg. NOx Rate (lb/MMBtu)</t>
  </si>
  <si>
    <t xml:space="preserve"> NOx (tons)</t>
  </si>
  <si>
    <t xml:space="preserve"> Heat Input (MMBtu)</t>
  </si>
  <si>
    <t xml:space="preserve"> County</t>
  </si>
  <si>
    <t xml:space="preserve"> Operating Status</t>
  </si>
  <si>
    <t xml:space="preserve"> Unit Type</t>
  </si>
  <si>
    <t xml:space="preserve"> Fuel Type (Primary)</t>
  </si>
  <si>
    <t xml:space="preserve"> NOx Control(s)</t>
  </si>
  <si>
    <t xml:space="preserve"> Facility Latitude</t>
  </si>
  <si>
    <t xml:space="preserve"> Facility Longitude</t>
  </si>
  <si>
    <t>CT</t>
  </si>
  <si>
    <t>Alfred L Pierce Generating Station</t>
  </si>
  <si>
    <t>AP-1</t>
  </si>
  <si>
    <t>ARP, RGGI, SIPNOX</t>
  </si>
  <si>
    <t>New Haven County</t>
  </si>
  <si>
    <t>Operating</t>
  </si>
  <si>
    <t>Combustion turbine</t>
  </si>
  <si>
    <t>Pipeline Natural Gas</t>
  </si>
  <si>
    <t>Dry Low NOx Burners&lt;br&gt;Water Injection</t>
  </si>
  <si>
    <t>Algonquin Power Windsor Locks, LLC</t>
  </si>
  <si>
    <t>GT1</t>
  </si>
  <si>
    <t>RGGI, SIPNOX</t>
  </si>
  <si>
    <t>Hartford County</t>
  </si>
  <si>
    <t>Combined cycle</t>
  </si>
  <si>
    <t>Steam Injection</t>
  </si>
  <si>
    <t>Branford</t>
  </si>
  <si>
    <t>SIPNOX</t>
  </si>
  <si>
    <t>Other Oil</t>
  </si>
  <si>
    <t>Water Injection</t>
  </si>
  <si>
    <t>Bridgeport Energy</t>
  </si>
  <si>
    <t>BE1</t>
  </si>
  <si>
    <t>Fairfield County</t>
  </si>
  <si>
    <t>Selective Catalytic Reduction</t>
  </si>
  <si>
    <t>BE2</t>
  </si>
  <si>
    <t>Bridgeport Harbor Station</t>
  </si>
  <si>
    <t>BHB3</t>
  </si>
  <si>
    <t>ARP, MATS, RGGI, SIPNOX</t>
  </si>
  <si>
    <t>Tangentially-fired</t>
  </si>
  <si>
    <t>Coal</t>
  </si>
  <si>
    <t>Low NOx Burner Technology w/ Separated OFA</t>
  </si>
  <si>
    <t>BHB4</t>
  </si>
  <si>
    <t>CPV Towantic Energy Center</t>
  </si>
  <si>
    <t>ARP, NSPS4T, RGGI, SIPNOX</t>
  </si>
  <si>
    <t>Dry Low NOx Burners&lt;br&gt;Water Injection&lt;br&gt;Selective Catalytic Reduction</t>
  </si>
  <si>
    <t>Capitol District Energy Center</t>
  </si>
  <si>
    <t>GT</t>
  </si>
  <si>
    <t>Cos Cob</t>
  </si>
  <si>
    <t>Devon</t>
  </si>
  <si>
    <t>Diesel Oil</t>
  </si>
  <si>
    <t>Water Injection&lt;br&gt;Selective Catalytic Reduction</t>
  </si>
  <si>
    <t>EmpireCo Sterling Energy Facility</t>
  </si>
  <si>
    <t>B1</t>
  </si>
  <si>
    <t>CS1</t>
  </si>
  <si>
    <t>Windham County</t>
  </si>
  <si>
    <t>Operating (Retired 06/24/2019)</t>
  </si>
  <si>
    <t>Stoker</t>
  </si>
  <si>
    <t>Tire Derived Fuel</t>
  </si>
  <si>
    <t>B2</t>
  </si>
  <si>
    <t>Franklin Drive</t>
  </si>
  <si>
    <t>Litchfield County</t>
  </si>
  <si>
    <t>Kleen Energy Systems Project</t>
  </si>
  <si>
    <t>U1</t>
  </si>
  <si>
    <t>Middlesex County</t>
  </si>
  <si>
    <t>U2</t>
  </si>
  <si>
    <t>Lake Road Generating Company</t>
  </si>
  <si>
    <t>LRG1</t>
  </si>
  <si>
    <t>LRG2</t>
  </si>
  <si>
    <t>LRG3</t>
  </si>
  <si>
    <t>Middletown</t>
  </si>
  <si>
    <t>Selective Catalytic Reduction&lt;br&gt;Water Injection</t>
  </si>
  <si>
    <t>Dry bottom wall-fired boiler</t>
  </si>
  <si>
    <t>Overfire Air&lt;br&gt;Selective Non-catalytic Reduction</t>
  </si>
  <si>
    <t>Cyclone boiler</t>
  </si>
  <si>
    <t>Water Injection&lt;br&gt;Selective Non-catalytic Reduction</t>
  </si>
  <si>
    <t>Residual Oil</t>
  </si>
  <si>
    <t>Milford Power Company LLC</t>
  </si>
  <si>
    <t>CT01</t>
  </si>
  <si>
    <t>CT02</t>
  </si>
  <si>
    <t>Montville</t>
  </si>
  <si>
    <t>New London County</t>
  </si>
  <si>
    <t>New Haven Harbor</t>
  </si>
  <si>
    <t>NHB1</t>
  </si>
  <si>
    <t>NHHS2</t>
  </si>
  <si>
    <t>NHHS3</t>
  </si>
  <si>
    <t>NHHS4</t>
  </si>
  <si>
    <t>Norwich</t>
  </si>
  <si>
    <t>TRBINE</t>
  </si>
  <si>
    <t>Pratt &amp; Whitney, East Hartford</t>
  </si>
  <si>
    <t>South Meadow Station</t>
  </si>
  <si>
    <t>11A</t>
  </si>
  <si>
    <t>11B</t>
  </si>
  <si>
    <t>12A</t>
  </si>
  <si>
    <t>12B</t>
  </si>
  <si>
    <t>13A</t>
  </si>
  <si>
    <t>13B</t>
  </si>
  <si>
    <t>14A</t>
  </si>
  <si>
    <t>14B</t>
  </si>
  <si>
    <t>Torrington Terminal</t>
  </si>
  <si>
    <t>Tunnel</t>
  </si>
  <si>
    <t>Wallingford Energy, LLC</t>
  </si>
  <si>
    <t>CT03</t>
  </si>
  <si>
    <t>CT04</t>
  </si>
  <si>
    <t>CT05</t>
  </si>
  <si>
    <t>CT06</t>
  </si>
  <si>
    <t>CT07</t>
  </si>
  <si>
    <t>Waterbury Generation</t>
  </si>
  <si>
    <t>Waterside Power, LLC</t>
  </si>
  <si>
    <t>DE</t>
  </si>
  <si>
    <t>Christiana Substation</t>
  </si>
  <si>
    <t>New Castle County</t>
  </si>
  <si>
    <t>Delaware City</t>
  </si>
  <si>
    <t>Delaware City Refinery</t>
  </si>
  <si>
    <t>DCPP4</t>
  </si>
  <si>
    <t>ARP, SIPNOX</t>
  </si>
  <si>
    <t>Process Gas</t>
  </si>
  <si>
    <t>Edge Moor</t>
  </si>
  <si>
    <t>Selective Non-catalytic Reduction</t>
  </si>
  <si>
    <t>Low NOx Burner Technology w/ Overfire Air</t>
  </si>
  <si>
    <t>Energy Center Dover LLC</t>
  </si>
  <si>
    <t>Kent County</t>
  </si>
  <si>
    <t>Garrison Energy Center</t>
  </si>
  <si>
    <t>Dry Low NOx Burners&lt;br&gt;Selective Catalytic Reduction</t>
  </si>
  <si>
    <t>Hay Road</t>
  </si>
  <si>
    <t>**3</t>
  </si>
  <si>
    <t>Water Injection&lt;br&gt;Overfire Air</t>
  </si>
  <si>
    <t>Water Injection&lt;br&gt;Overfire Air&lt;br&gt;Selective Catalytic Reduction</t>
  </si>
  <si>
    <t>Indian River</t>
  </si>
  <si>
    <t>Sussex County</t>
  </si>
  <si>
    <t>Dry bottom turbo-fired boiler</t>
  </si>
  <si>
    <t>Low NOx Burner Technology w/ Overfire Air&lt;br&gt;Selective Non-catalytic Reduction&lt;br&gt;Selective Catalytic Reduction</t>
  </si>
  <si>
    <t>McKee Run</t>
  </si>
  <si>
    <t>Van Sant</t>
  </si>
  <si>
    <t>**11</t>
  </si>
  <si>
    <t>Warren F. Sam Beasley Pwr Station</t>
  </si>
  <si>
    <t>West Substation</t>
  </si>
  <si>
    <t>MA</t>
  </si>
  <si>
    <t>ANP Bellingham Energy Company, LLC</t>
  </si>
  <si>
    <t>Norfolk County</t>
  </si>
  <si>
    <t>ANP Blackstone Energy Company, LLC</t>
  </si>
  <si>
    <t>Worcester County</t>
  </si>
  <si>
    <t>Bellingham</t>
  </si>
  <si>
    <t>CP1, CS1</t>
  </si>
  <si>
    <t>Berkshire Power</t>
  </si>
  <si>
    <t>Hampden County</t>
  </si>
  <si>
    <t>Blackstone</t>
  </si>
  <si>
    <t>CP2, CS2</t>
  </si>
  <si>
    <t>Combustion Modification/Fuel Reburning</t>
  </si>
  <si>
    <t>Canal Station</t>
  </si>
  <si>
    <t>Barnstable County</t>
  </si>
  <si>
    <t>Low NOx Burner Technology w/ Overfire Air&lt;br&gt;Other&lt;br&gt;Selective Catalytic Reduction</t>
  </si>
  <si>
    <t>Low NOx Burner Technology w/ Overfire Air&lt;br&gt;Overfire Air</t>
  </si>
  <si>
    <t>Operating (Started 04/04/2019)</t>
  </si>
  <si>
    <t>Combustion turbine (Started Apr 04, 2019)</t>
  </si>
  <si>
    <t>Cleary Flood</t>
  </si>
  <si>
    <t>Bristol County</t>
  </si>
  <si>
    <t>Low NOx Burner Technology (Dry Bottom only)</t>
  </si>
  <si>
    <t>Other boiler</t>
  </si>
  <si>
    <t>Dartmouth Power</t>
  </si>
  <si>
    <t>Deer Island Treatment</t>
  </si>
  <si>
    <t>S42</t>
  </si>
  <si>
    <t>Suffolk County</t>
  </si>
  <si>
    <t>S43</t>
  </si>
  <si>
    <t>Dighton</t>
  </si>
  <si>
    <t>Doreen</t>
  </si>
  <si>
    <t>Berkshire County</t>
  </si>
  <si>
    <t>Exelon West Medway II</t>
  </si>
  <si>
    <t>J4</t>
  </si>
  <si>
    <t>Operating (Started 02/08/2019)</t>
  </si>
  <si>
    <t>Combustion turbine (Started Feb 08, 2019)</t>
  </si>
  <si>
    <t>J5</t>
  </si>
  <si>
    <t>Operating (Started 03/02/2019)</t>
  </si>
  <si>
    <t>Combustion turbine (Started Mar 02, 2019)</t>
  </si>
  <si>
    <t>Fore River Energy Center</t>
  </si>
  <si>
    <t>Framingham Station</t>
  </si>
  <si>
    <t>FJ-1</t>
  </si>
  <si>
    <t>FJ-2</t>
  </si>
  <si>
    <t>FJ-3</t>
  </si>
  <si>
    <t>General Electric Aircraft</t>
  </si>
  <si>
    <t>Essex County</t>
  </si>
  <si>
    <t>Low NOx Burner Technology w/ Overfire Air&lt;br&gt;Other</t>
  </si>
  <si>
    <t>Kendall Green Energy LLC</t>
  </si>
  <si>
    <t>S6</t>
  </si>
  <si>
    <t>Kneeland Station</t>
  </si>
  <si>
    <t>K1</t>
  </si>
  <si>
    <t>CP1</t>
  </si>
  <si>
    <t>K2</t>
  </si>
  <si>
    <t>K3</t>
  </si>
  <si>
    <t>Combustion Modification/Fuel Reburning&lt;br&gt;Other</t>
  </si>
  <si>
    <t>K4</t>
  </si>
  <si>
    <t>MASSPOWER</t>
  </si>
  <si>
    <t>Selective Catalytic Reduction&lt;br&gt;Steam Injection</t>
  </si>
  <si>
    <t>MBTA South Boston Power Facility</t>
  </si>
  <si>
    <t>A</t>
  </si>
  <si>
    <t>B</t>
  </si>
  <si>
    <t>MIT Central Utility Plant</t>
  </si>
  <si>
    <t>Combustion Modification/Fuel Reburning&lt;br&gt;Water Injection</t>
  </si>
  <si>
    <t>Medway Station</t>
  </si>
  <si>
    <t>J1T1</t>
  </si>
  <si>
    <t>J1T2</t>
  </si>
  <si>
    <t>J2T1</t>
  </si>
  <si>
    <t>J2T2</t>
  </si>
  <si>
    <t>J3T1</t>
  </si>
  <si>
    <t>J3T2</t>
  </si>
  <si>
    <t>Milford Power, LLC</t>
  </si>
  <si>
    <t>Millennium Power</t>
  </si>
  <si>
    <t>Mystic</t>
  </si>
  <si>
    <t>MJ-1</t>
  </si>
  <si>
    <t>Pittsfield Generating</t>
  </si>
  <si>
    <t>Potter</t>
  </si>
  <si>
    <t>Water Injection&lt;br&gt;Ammonia Injection&lt;br&gt;Selective Catalytic Reduction</t>
  </si>
  <si>
    <t>Salem Harbor Station NGCC</t>
  </si>
  <si>
    <t>Stony Brook Energy Center</t>
  </si>
  <si>
    <t>Water Injection&lt;br&gt;Dry Low NOx Burners</t>
  </si>
  <si>
    <t>Tanner Street Generation, LLC</t>
  </si>
  <si>
    <t>Waters River</t>
  </si>
  <si>
    <t>West Springfield</t>
  </si>
  <si>
    <t>CTG1</t>
  </si>
  <si>
    <t>CTG2</t>
  </si>
  <si>
    <t>Woodland Road</t>
  </si>
  <si>
    <t>MD</t>
  </si>
  <si>
    <t>AES Warrior Run</t>
  </si>
  <si>
    <t>CSNOX, CSOSG2, CSSO2G1, MATS, RGGI</t>
  </si>
  <si>
    <t>Allegany County</t>
  </si>
  <si>
    <t>Circulating fluidized bed boiler</t>
  </si>
  <si>
    <t>Ammonia Injection&lt;br&gt;Selective Non-catalytic Reduction</t>
  </si>
  <si>
    <t>American Sugar Refining, Inc.</t>
  </si>
  <si>
    <t>C6</t>
  </si>
  <si>
    <t>Baltimore city</t>
  </si>
  <si>
    <t>Natural Gas</t>
  </si>
  <si>
    <t>Brandon Shores</t>
  </si>
  <si>
    <t>ARP, CSNOX, CSOSG2, CSSO2G1, MATS, RGGI</t>
  </si>
  <si>
    <t>Anne Arundel County</t>
  </si>
  <si>
    <t>Low NOx Burner Technology w/ Overfire Air&lt;br&gt;Selective Catalytic Reduction</t>
  </si>
  <si>
    <t>Brandywine Power Facility</t>
  </si>
  <si>
    <t>ARP, CSNOX, CSOSG2, CSSO2G1, RGGI</t>
  </si>
  <si>
    <t>Prince George's County</t>
  </si>
  <si>
    <t>Water Injection&lt;br&gt;Other</t>
  </si>
  <si>
    <t>CPV St. Charles Energy Center</t>
  </si>
  <si>
    <t>Charles County</t>
  </si>
  <si>
    <t>GT2</t>
  </si>
  <si>
    <t>Chalk Point</t>
  </si>
  <si>
    <t>**GT3</t>
  </si>
  <si>
    <t>**GT4</t>
  </si>
  <si>
    <t>**GT5</t>
  </si>
  <si>
    <t>**GT6</t>
  </si>
  <si>
    <t>CSEW12</t>
  </si>
  <si>
    <t>Low NOx Burner Technology (Dry Bottom only)&lt;br&gt;Overfire Air&lt;br&gt;Selective Catalytic Reduction</t>
  </si>
  <si>
    <t>Low NOx Burner Technology (Dry Bottom only)&lt;br&gt;Overfire Air&lt;br&gt;Ammonia Injection&lt;br&gt;Other</t>
  </si>
  <si>
    <t>Overfire Air</t>
  </si>
  <si>
    <t>CSNOX, CSOSG2, CSSO2G1, RGGI</t>
  </si>
  <si>
    <t>SMECO</t>
  </si>
  <si>
    <t>Cove Point LNG Terminal</t>
  </si>
  <si>
    <t>214JA</t>
  </si>
  <si>
    <t>Calvert County</t>
  </si>
  <si>
    <t>214JB</t>
  </si>
  <si>
    <t>B921A</t>
  </si>
  <si>
    <t>B921B</t>
  </si>
  <si>
    <t>GT501A</t>
  </si>
  <si>
    <t>GT501B</t>
  </si>
  <si>
    <t>Dickerson</t>
  </si>
  <si>
    <t>CSDW13</t>
  </si>
  <si>
    <t>Montgomery County</t>
  </si>
  <si>
    <t>Low NOx Burner Technology w/ Separated OFA&lt;br&gt;Selective Non-catalytic Reduction</t>
  </si>
  <si>
    <t>GT3</t>
  </si>
  <si>
    <t>Gould Street</t>
  </si>
  <si>
    <t>Operating (Retired 09/01/2019)</t>
  </si>
  <si>
    <t>Herbert A Wagner</t>
  </si>
  <si>
    <t>Low NOx Burner Technology (Dry Bottom only)&lt;br&gt;Selective Non-catalytic Reduction</t>
  </si>
  <si>
    <t>Keys Energy Center</t>
  </si>
  <si>
    <t>Luke Paper Company</t>
  </si>
  <si>
    <t>PR003</t>
  </si>
  <si>
    <t>CSPR06</t>
  </si>
  <si>
    <t>PR004</t>
  </si>
  <si>
    <t>Low NOx Burner Technology w/ Closed-coupled OFA&lt;br&gt;Selective Non-catalytic Reduction</t>
  </si>
  <si>
    <t>PR005</t>
  </si>
  <si>
    <t>Morgantown</t>
  </si>
  <si>
    <t>Low NOx Burner Technology w/ Closed-coupled/Separated OFA&lt;br&gt;Ammonia Injection&lt;br&gt;Selective Catalytic Reduction</t>
  </si>
  <si>
    <t>GT4</t>
  </si>
  <si>
    <t>GT5</t>
  </si>
  <si>
    <t>GT6</t>
  </si>
  <si>
    <t>Perryman</t>
  </si>
  <si>
    <t>**51</t>
  </si>
  <si>
    <t>Harford County</t>
  </si>
  <si>
    <t>CS6A</t>
  </si>
  <si>
    <t>CT1</t>
  </si>
  <si>
    <t>CT3</t>
  </si>
  <si>
    <t>CT4</t>
  </si>
  <si>
    <t>Rock Springs Generating Facility</t>
  </si>
  <si>
    <t>Cecil County</t>
  </si>
  <si>
    <t>Dry Low NOx Burners</t>
  </si>
  <si>
    <t>Vienna</t>
  </si>
  <si>
    <t>Dorchester County</t>
  </si>
  <si>
    <t>Westport</t>
  </si>
  <si>
    <t>CT5</t>
  </si>
  <si>
    <t>Wildcat Point Generation Facility</t>
  </si>
  <si>
    <t>CT2</t>
  </si>
  <si>
    <t>NH</t>
  </si>
  <si>
    <t>Burgess BioPower</t>
  </si>
  <si>
    <t>ST01</t>
  </si>
  <si>
    <t>ARP</t>
  </si>
  <si>
    <t>Coos County</t>
  </si>
  <si>
    <t>Bubbling fluidized bed boiler</t>
  </si>
  <si>
    <t>Wood</t>
  </si>
  <si>
    <t>Granite Ridge Energy</t>
  </si>
  <si>
    <t>ARP, NHNOX, RGGI</t>
  </si>
  <si>
    <t>Rockingham County</t>
  </si>
  <si>
    <t>Dry Low NOx Burners&lt;br&gt;Ammonia Injection</t>
  </si>
  <si>
    <t>Merrimack</t>
  </si>
  <si>
    <t>CS001</t>
  </si>
  <si>
    <t>ARP, MATS, NHNOX, RGGI</t>
  </si>
  <si>
    <t>Merrimack County</t>
  </si>
  <si>
    <t>Newington</t>
  </si>
  <si>
    <t>Low NOx Burner Technology w/ Separated OFA&lt;br&gt;Water Injection</t>
  </si>
  <si>
    <t>Newington Energy</t>
  </si>
  <si>
    <t>Dry Low NOx Burners&lt;br&gt;Water Injection&lt;br&gt;Ammonia Injection&lt;br&gt;Selective Catalytic Reduction</t>
  </si>
  <si>
    <t>Schiller</t>
  </si>
  <si>
    <t>Selective Non-catalytic Reduction&lt;br&gt;Low NOx Burner Technology w/ Overfire Air</t>
  </si>
  <si>
    <t>NJ</t>
  </si>
  <si>
    <t>B L England</t>
  </si>
  <si>
    <t>ARP, CSNOX, CSSO2G1, MATS</t>
  </si>
  <si>
    <t>Cape May County</t>
  </si>
  <si>
    <t>Operating (Retired 05/01/2019)</t>
  </si>
  <si>
    <t>Selective Non-catalytic Reduction&lt;br&gt;Overfire Air</t>
  </si>
  <si>
    <t>Bayonne Energy Center</t>
  </si>
  <si>
    <t>ARP, CSNOX, CSOSG2, CSSO2G1</t>
  </si>
  <si>
    <t>Hudson County</t>
  </si>
  <si>
    <t>GT10</t>
  </si>
  <si>
    <t>GT7</t>
  </si>
  <si>
    <t>GT8</t>
  </si>
  <si>
    <t>GT9</t>
  </si>
  <si>
    <t>Bayonne Plant Holding, LLC</t>
  </si>
  <si>
    <t>Bergen Generating Station</t>
  </si>
  <si>
    <t>Bergen County</t>
  </si>
  <si>
    <t>Burlington Generating Station</t>
  </si>
  <si>
    <t>Burlington County</t>
  </si>
  <si>
    <t>Camden Plant Holding, LLC</t>
  </si>
  <si>
    <t>Camden County</t>
  </si>
  <si>
    <t>Carlls Corner Energy Center</t>
  </si>
  <si>
    <t>CSNOX, CSOSG2, CSSO2G1</t>
  </si>
  <si>
    <t>Cumberland County</t>
  </si>
  <si>
    <t>Carneys Point</t>
  </si>
  <si>
    <t>CSNOX, CSOSG2, CSSO2G1, MATS</t>
  </si>
  <si>
    <t>Salem County</t>
  </si>
  <si>
    <t>Clayville</t>
  </si>
  <si>
    <t>Cumberland Energy Center</t>
  </si>
  <si>
    <t>E F Kenilworth, Inc.</t>
  </si>
  <si>
    <t>Union County</t>
  </si>
  <si>
    <t>EFS Parlin Holdings, LLC</t>
  </si>
  <si>
    <t>Eagle Point Power Generation</t>
  </si>
  <si>
    <t>Gloucester County</t>
  </si>
  <si>
    <t>Elmwood Park Power - LLC</t>
  </si>
  <si>
    <t>Essex</t>
  </si>
  <si>
    <t>Forked River Power</t>
  </si>
  <si>
    <t>CPFG01</t>
  </si>
  <si>
    <t>Ocean County</t>
  </si>
  <si>
    <t>Gilbert Generating Station</t>
  </si>
  <si>
    <t>Hunterdon County</t>
  </si>
  <si>
    <t>Howard M Down</t>
  </si>
  <si>
    <t>U11</t>
  </si>
  <si>
    <t>Kearny Generating Station</t>
  </si>
  <si>
    <t>Lakewood</t>
  </si>
  <si>
    <t>Linden Cogeneration Facility</t>
  </si>
  <si>
    <t>Linden Generating Station</t>
  </si>
  <si>
    <t>Logan Generating Plant</t>
  </si>
  <si>
    <t>Mickleton Energy Center</t>
  </si>
  <si>
    <t>Newark Bay Cogen</t>
  </si>
  <si>
    <t>Newark Energy Center</t>
  </si>
  <si>
    <t>U001</t>
  </si>
  <si>
    <t>U002</t>
  </si>
  <si>
    <t>North Jersey Energy Associates</t>
  </si>
  <si>
    <t>Ocean Peaking Power</t>
  </si>
  <si>
    <t>OPP3</t>
  </si>
  <si>
    <t>OPP4</t>
  </si>
  <si>
    <t>Pedricktown Cogeneration Plant</t>
  </si>
  <si>
    <t>Ammonia Injection&lt;br&gt;Steam Injection</t>
  </si>
  <si>
    <t>Red Oak Power, LLC</t>
  </si>
  <si>
    <t>Dry Low NOx Burners&lt;br&gt;Ammonia Injection&lt;br&gt;Selective Catalytic Reduction</t>
  </si>
  <si>
    <t>Salem Generating Station</t>
  </si>
  <si>
    <t>Sayreville</t>
  </si>
  <si>
    <t>Sewaren Generating Station</t>
  </si>
  <si>
    <t>Sherman Avenue</t>
  </si>
  <si>
    <t>West Deptford Energy Station</t>
  </si>
  <si>
    <t>E101</t>
  </si>
  <si>
    <t>E102</t>
  </si>
  <si>
    <t>West Station</t>
  </si>
  <si>
    <t>Woodbridge Energy Center</t>
  </si>
  <si>
    <t>NY</t>
  </si>
  <si>
    <t>23rd and 3rd</t>
  </si>
  <si>
    <t>Kings County</t>
  </si>
  <si>
    <t>59th Street</t>
  </si>
  <si>
    <t>BLR114</t>
  </si>
  <si>
    <t>CS0001</t>
  </si>
  <si>
    <t>New York County</t>
  </si>
  <si>
    <t>BLR115</t>
  </si>
  <si>
    <t>BLR116</t>
  </si>
  <si>
    <t>BLR117</t>
  </si>
  <si>
    <t>BLR118</t>
  </si>
  <si>
    <t>CT0001</t>
  </si>
  <si>
    <t>74th Street</t>
  </si>
  <si>
    <t>CS0002</t>
  </si>
  <si>
    <t>CT0002</t>
  </si>
  <si>
    <t>AG - Energy</t>
  </si>
  <si>
    <t>St. Lawrence County</t>
  </si>
  <si>
    <t>Allegany Station No. 133</t>
  </si>
  <si>
    <t>Arthur Kill</t>
  </si>
  <si>
    <t>Richmond County</t>
  </si>
  <si>
    <t>Astoria Energy</t>
  </si>
  <si>
    <t>Queens County</t>
  </si>
  <si>
    <t>Astoria Gas Turbine Power</t>
  </si>
  <si>
    <t>CT0005</t>
  </si>
  <si>
    <t>CT0007</t>
  </si>
  <si>
    <t>CT0008</t>
  </si>
  <si>
    <t>CT0010</t>
  </si>
  <si>
    <t>CT0011</t>
  </si>
  <si>
    <t>CT0012</t>
  </si>
  <si>
    <t>CT0013</t>
  </si>
  <si>
    <t>CT2-1A</t>
  </si>
  <si>
    <t>CP0002</t>
  </si>
  <si>
    <t>CT2-1B</t>
  </si>
  <si>
    <t>CT2-2A</t>
  </si>
  <si>
    <t>CT2-2B</t>
  </si>
  <si>
    <t>CT2-3A</t>
  </si>
  <si>
    <t>CT2-3B</t>
  </si>
  <si>
    <t>CT2-4A</t>
  </si>
  <si>
    <t>CT2-4B</t>
  </si>
  <si>
    <t>CT3-1A</t>
  </si>
  <si>
    <t>CP0003</t>
  </si>
  <si>
    <t>CT3-1B</t>
  </si>
  <si>
    <t>CT3-2A</t>
  </si>
  <si>
    <t>CT3-2B</t>
  </si>
  <si>
    <t>CT3-3A</t>
  </si>
  <si>
    <t>CT3-3B</t>
  </si>
  <si>
    <t>CT3-4A</t>
  </si>
  <si>
    <t>CT3-4B</t>
  </si>
  <si>
    <t>CT4-1A</t>
  </si>
  <si>
    <t>CP0004</t>
  </si>
  <si>
    <t>CT4-1B</t>
  </si>
  <si>
    <t>CT4-2A</t>
  </si>
  <si>
    <t>CT4-2B</t>
  </si>
  <si>
    <t>CT4-3A</t>
  </si>
  <si>
    <t>CT4-3B</t>
  </si>
  <si>
    <t>CT4-4A</t>
  </si>
  <si>
    <t>CT4-4B</t>
  </si>
  <si>
    <t>Astoria Generating Station</t>
  </si>
  <si>
    <t>31RH</t>
  </si>
  <si>
    <t>CP30</t>
  </si>
  <si>
    <t>32SH</t>
  </si>
  <si>
    <t>41SH</t>
  </si>
  <si>
    <t>CPG45A, CPO40</t>
  </si>
  <si>
    <t>42RH</t>
  </si>
  <si>
    <t>51RH</t>
  </si>
  <si>
    <t>CPG45A, CPO50</t>
  </si>
  <si>
    <t>52SH</t>
  </si>
  <si>
    <t>Athens Generating Company</t>
  </si>
  <si>
    <t>Greene County</t>
  </si>
  <si>
    <t>Batavia Energy</t>
  </si>
  <si>
    <t>Genesee County</t>
  </si>
  <si>
    <t>Bayswater Peaking Facility</t>
  </si>
  <si>
    <t>Beaver Falls, LLC</t>
  </si>
  <si>
    <t>Lewis County</t>
  </si>
  <si>
    <t>Bethlehem Energy Center (Albany)</t>
  </si>
  <si>
    <t>Albany County</t>
  </si>
  <si>
    <t>Bethpage Energy Center</t>
  </si>
  <si>
    <t>Nassau County</t>
  </si>
  <si>
    <t>Black River Generation, LLC</t>
  </si>
  <si>
    <t>E0001</t>
  </si>
  <si>
    <t>CS-1</t>
  </si>
  <si>
    <t>Jefferson County</t>
  </si>
  <si>
    <t>E0002</t>
  </si>
  <si>
    <t>E0003</t>
  </si>
  <si>
    <t>Bowline Generating Station</t>
  </si>
  <si>
    <t>Rockland County</t>
  </si>
  <si>
    <t>Low NOx Burner Technology w/ Closed-coupled OFA</t>
  </si>
  <si>
    <t>Brentwood</t>
  </si>
  <si>
    <t>BW01</t>
  </si>
  <si>
    <t>Brooklyn Navy Yard Cogeneration</t>
  </si>
  <si>
    <t>Caithness Long Island Energy Center</t>
  </si>
  <si>
    <t>Carr Street Generating Station</t>
  </si>
  <si>
    <t>Onondaga County</t>
  </si>
  <si>
    <t>Water Injection&lt;br&gt;Ammonia Injection</t>
  </si>
  <si>
    <t>Carthage Energy</t>
  </si>
  <si>
    <t>Castleton Power, LLC</t>
  </si>
  <si>
    <t>Rensselaer County</t>
  </si>
  <si>
    <t>Cayuga Operating Company, LLC</t>
  </si>
  <si>
    <t>CSM001, CSM002, CSM003</t>
  </si>
  <si>
    <t>Tompkins County</t>
  </si>
  <si>
    <t>Low NOx Burner Technology w/ Closed-coupled/Separated OFA&lt;br&gt;Selective Catalytic Reduction</t>
  </si>
  <si>
    <t>Low NOx Burner Technology w/ Closed-coupled/Separated OFA</t>
  </si>
  <si>
    <t>Cornell University Ithaca Campus</t>
  </si>
  <si>
    <t>Covanta Niagara</t>
  </si>
  <si>
    <t>BLR05</t>
  </si>
  <si>
    <t>Niagara County</t>
  </si>
  <si>
    <t>R1B01</t>
  </si>
  <si>
    <t>R1B02</t>
  </si>
  <si>
    <t>Danskammer Generating Station</t>
  </si>
  <si>
    <t>Orange County</t>
  </si>
  <si>
    <t>E F Barrett</t>
  </si>
  <si>
    <t>U00004</t>
  </si>
  <si>
    <t>CP001</t>
  </si>
  <si>
    <t>U00005</t>
  </si>
  <si>
    <t>U00006</t>
  </si>
  <si>
    <t>U00007</t>
  </si>
  <si>
    <t>U00008</t>
  </si>
  <si>
    <t>U00009</t>
  </si>
  <si>
    <t>U00010</t>
  </si>
  <si>
    <t>U00011</t>
  </si>
  <si>
    <t>U00012</t>
  </si>
  <si>
    <t>U00013</t>
  </si>
  <si>
    <t>U00014</t>
  </si>
  <si>
    <t>U00015</t>
  </si>
  <si>
    <t>U00016</t>
  </si>
  <si>
    <t>U00017</t>
  </si>
  <si>
    <t>U00018</t>
  </si>
  <si>
    <t>U00019</t>
  </si>
  <si>
    <t>East Hampton Facility</t>
  </si>
  <si>
    <t>UGT001</t>
  </si>
  <si>
    <t>East River</t>
  </si>
  <si>
    <t>Ammonia Injection&lt;br&gt;Selective Catalytic Reduction</t>
  </si>
  <si>
    <t>Edgewood Energy</t>
  </si>
  <si>
    <t>Empire Generating Co, LLC</t>
  </si>
  <si>
    <t>CT-1</t>
  </si>
  <si>
    <t>CT-2</t>
  </si>
  <si>
    <t>Equus  Power I</t>
  </si>
  <si>
    <t>Fortistar North Tonawanda Inc</t>
  </si>
  <si>
    <t>NTCT1</t>
  </si>
  <si>
    <t>Freeport Power Plant No. 2</t>
  </si>
  <si>
    <t>Glenwood</t>
  </si>
  <si>
    <t>U00020</t>
  </si>
  <si>
    <t>U00021</t>
  </si>
  <si>
    <t>Glenwood Landing Energy Center</t>
  </si>
  <si>
    <t>UGT011</t>
  </si>
  <si>
    <t>UGT012</t>
  </si>
  <si>
    <t>UGT013</t>
  </si>
  <si>
    <t>Gowanus Generating Station</t>
  </si>
  <si>
    <t>CT01-1</t>
  </si>
  <si>
    <t>CP0001</t>
  </si>
  <si>
    <t>CT01-2</t>
  </si>
  <si>
    <t>CT01-3</t>
  </si>
  <si>
    <t>CT01-4</t>
  </si>
  <si>
    <t>CT01-5</t>
  </si>
  <si>
    <t>CT01-6</t>
  </si>
  <si>
    <t>CT01-7</t>
  </si>
  <si>
    <t>CT01-8</t>
  </si>
  <si>
    <t>CT02-1</t>
  </si>
  <si>
    <t>CT02-2</t>
  </si>
  <si>
    <t>CT02-3</t>
  </si>
  <si>
    <t>CT02-4</t>
  </si>
  <si>
    <t>CT02-5</t>
  </si>
  <si>
    <t>CT02-6</t>
  </si>
  <si>
    <t>CT02-7</t>
  </si>
  <si>
    <t>CT02-8</t>
  </si>
  <si>
    <t>CT03-1</t>
  </si>
  <si>
    <t>CT03-2</t>
  </si>
  <si>
    <t>CT03-3</t>
  </si>
  <si>
    <t>CT03-4</t>
  </si>
  <si>
    <t>CT03-5</t>
  </si>
  <si>
    <t>CT03-6</t>
  </si>
  <si>
    <t>CT03-7</t>
  </si>
  <si>
    <t>CT03-8</t>
  </si>
  <si>
    <t>CT04-1</t>
  </si>
  <si>
    <t>CT04-2</t>
  </si>
  <si>
    <t>CT04-3</t>
  </si>
  <si>
    <t>CT04-4</t>
  </si>
  <si>
    <t>CT04-5</t>
  </si>
  <si>
    <t>CT04-6</t>
  </si>
  <si>
    <t>CT04-7</t>
  </si>
  <si>
    <t>CT04-8</t>
  </si>
  <si>
    <t>Greenidge Generation LLC</t>
  </si>
  <si>
    <t>Yates County</t>
  </si>
  <si>
    <t>Low NOx Burner Technology w/ Closed-coupled OFA&lt;br&gt;Selective Catalytic Reduction</t>
  </si>
  <si>
    <t>Harlem River Yard</t>
  </si>
  <si>
    <t>HR01</t>
  </si>
  <si>
    <t>Bronx County</t>
  </si>
  <si>
    <t>HR02</t>
  </si>
  <si>
    <t>Hawkeye Energy Greenport, LLC</t>
  </si>
  <si>
    <t>U-01</t>
  </si>
  <si>
    <t>Hell Gate</t>
  </si>
  <si>
    <t>HG01</t>
  </si>
  <si>
    <t>HG02</t>
  </si>
  <si>
    <t>Hillburn</t>
  </si>
  <si>
    <t>Holtsville Facility</t>
  </si>
  <si>
    <t>U00001</t>
  </si>
  <si>
    <t>U00002</t>
  </si>
  <si>
    <t>U00003</t>
  </si>
  <si>
    <t>Hudson Avenue</t>
  </si>
  <si>
    <t>CT0003</t>
  </si>
  <si>
    <t>CT0004</t>
  </si>
  <si>
    <t>Indeck-Corinth Energy Center</t>
  </si>
  <si>
    <t>Saratoga County</t>
  </si>
  <si>
    <t>Indeck-Olean Energy Center</t>
  </si>
  <si>
    <t>Cattaraugus County</t>
  </si>
  <si>
    <t>Indeck-Oswego Energy Center</t>
  </si>
  <si>
    <t>Oswego County</t>
  </si>
  <si>
    <t>Indeck-Silver Springs Energy Center</t>
  </si>
  <si>
    <t>Wyoming County</t>
  </si>
  <si>
    <t>Indeck-Yerkes Energy Center</t>
  </si>
  <si>
    <t>Erie County</t>
  </si>
  <si>
    <t>Independence</t>
  </si>
  <si>
    <t>KIAC Cogeneration</t>
  </si>
  <si>
    <t>Lockport</t>
  </si>
  <si>
    <t>Massena Energy Facility</t>
  </si>
  <si>
    <t>NRG Dunkirk Power</t>
  </si>
  <si>
    <t>Chautauqua County</t>
  </si>
  <si>
    <t>CS0003</t>
  </si>
  <si>
    <t>Narrows Generating Station</t>
  </si>
  <si>
    <t>Nassau Energy Corporation</t>
  </si>
  <si>
    <t>Nissequogue Energy Center</t>
  </si>
  <si>
    <t>North 1st</t>
  </si>
  <si>
    <t>NO1</t>
  </si>
  <si>
    <t>Northport</t>
  </si>
  <si>
    <t>Overfire Air&lt;br&gt;Low NOx Burner Technology w/ Separated OFA</t>
  </si>
  <si>
    <t>Oswego Harbor Power</t>
  </si>
  <si>
    <t>Pinelawn Power</t>
  </si>
  <si>
    <t>Poletti 500 MW CC</t>
  </si>
  <si>
    <t>CTG7A</t>
  </si>
  <si>
    <t>CTG7B</t>
  </si>
  <si>
    <t>Port Jefferson Energy Center</t>
  </si>
  <si>
    <t>UGT002</t>
  </si>
  <si>
    <t>UGT003</t>
  </si>
  <si>
    <t>Pouch Terminal</t>
  </si>
  <si>
    <t>PT01</t>
  </si>
  <si>
    <t>RED-Rochester, LLC-Eastman Business Park</t>
  </si>
  <si>
    <t>4B</t>
  </si>
  <si>
    <t>Monroe County</t>
  </si>
  <si>
    <t>Ravenswood Generating Station</t>
  </si>
  <si>
    <t>CT0006</t>
  </si>
  <si>
    <t>CT0009</t>
  </si>
  <si>
    <t>UCC001</t>
  </si>
  <si>
    <t>Ravenswood Steam Plant</t>
  </si>
  <si>
    <t>BLR001</t>
  </si>
  <si>
    <t>BLR002</t>
  </si>
  <si>
    <t>BLR003</t>
  </si>
  <si>
    <t>BLR004</t>
  </si>
  <si>
    <t>Rensselaer Cogen</t>
  </si>
  <si>
    <t>1GTDBS</t>
  </si>
  <si>
    <t>Richard M Flynn (Holtsville)</t>
  </si>
  <si>
    <t>Riverbay Corp. - Co-Op City</t>
  </si>
  <si>
    <t>0003HP</t>
  </si>
  <si>
    <t>Roseton Generating LLC</t>
  </si>
  <si>
    <t>Other</t>
  </si>
  <si>
    <t>S A Carlson</t>
  </si>
  <si>
    <t>Saranac Power Partners, LP</t>
  </si>
  <si>
    <t>Clinton County</t>
  </si>
  <si>
    <t>Selkirk Cogen Partners</t>
  </si>
  <si>
    <t>CTG101</t>
  </si>
  <si>
    <t>CTG201</t>
  </si>
  <si>
    <t>CTG301</t>
  </si>
  <si>
    <t>Shoemaker</t>
  </si>
  <si>
    <t>Shoreham Energy</t>
  </si>
  <si>
    <t>Somerset Operating Company  (Kintigh)</t>
  </si>
  <si>
    <t>Selective Catalytic Reduction&lt;br&gt;Low NOx Burner Technology (Dry Bottom only)</t>
  </si>
  <si>
    <t>Sterling Power Plant</t>
  </si>
  <si>
    <t>Oneida County</t>
  </si>
  <si>
    <t>Syracuse, LLC</t>
  </si>
  <si>
    <t>Ticonderoga Mill</t>
  </si>
  <si>
    <t>Valley Energy Center</t>
  </si>
  <si>
    <t>Vernon Boulevard</t>
  </si>
  <si>
    <t>VB01</t>
  </si>
  <si>
    <t>VB02</t>
  </si>
  <si>
    <t>Wading River Facility</t>
  </si>
  <si>
    <t>UGT007</t>
  </si>
  <si>
    <t>Other&lt;br&gt;Water Injection</t>
  </si>
  <si>
    <t>UGT008</t>
  </si>
  <si>
    <t>UGT009</t>
  </si>
  <si>
    <t>UGT014</t>
  </si>
  <si>
    <t>West Babylon Facility</t>
  </si>
  <si>
    <t>PA</t>
  </si>
  <si>
    <t>Indiana County</t>
  </si>
  <si>
    <t>Armstrong Power, LLC</t>
  </si>
  <si>
    <t>Armstrong County</t>
  </si>
  <si>
    <t>Bethlehem Power Plant</t>
  </si>
  <si>
    <t>Northampton County</t>
  </si>
  <si>
    <t>Birdsboro Power</t>
  </si>
  <si>
    <t>ARP, CSNOX, CSOSG2, CSSO2G1, NSPS4T</t>
  </si>
  <si>
    <t>Bruce Mansfield</t>
  </si>
  <si>
    <t>MS1A, MS1B</t>
  </si>
  <si>
    <t>ARP, CSNOX, CSOSG2, CSSO2G1, MATS</t>
  </si>
  <si>
    <t>Beaver County</t>
  </si>
  <si>
    <t>MS2A, MS2B</t>
  </si>
  <si>
    <t>Low NOx Burner Technology (Dry Bottom only)&lt;br&gt;Low NOx Burner Technology w/ Overfire Air&lt;br&gt;Selective Catalytic Reduction</t>
  </si>
  <si>
    <t>MS3A, MS3B</t>
  </si>
  <si>
    <t>Brunner Island, LLC</t>
  </si>
  <si>
    <t>CS102F</t>
  </si>
  <si>
    <t>York County</t>
  </si>
  <si>
    <t>Brunot Island Power Station</t>
  </si>
  <si>
    <t>Allegheny County</t>
  </si>
  <si>
    <t>Cambria Cogen</t>
  </si>
  <si>
    <t>Cambria County</t>
  </si>
  <si>
    <t>Operating (Retired 09/30/2019)</t>
  </si>
  <si>
    <t>Coal Refuse</t>
  </si>
  <si>
    <t>Chambersburg Units 12 &amp; 13</t>
  </si>
  <si>
    <t>Cheswick</t>
  </si>
  <si>
    <t>Low NOx Burner Technology w/ Separated OFA&lt;br&gt;Selective Catalytic Reduction</t>
  </si>
  <si>
    <t>Colver Green Energy</t>
  </si>
  <si>
    <t>AAB01</t>
  </si>
  <si>
    <t>Ammonia Injection</t>
  </si>
  <si>
    <t>Conemaugh</t>
  </si>
  <si>
    <t>Croydon Generating Station</t>
  </si>
  <si>
    <t>Dynegy Fayette II, LLC</t>
  </si>
  <si>
    <t>Ebensburg Power Company</t>
  </si>
  <si>
    <t>Eddystone Generating Station</t>
  </si>
  <si>
    <t>Fairless Energy Center</t>
  </si>
  <si>
    <t>1A</t>
  </si>
  <si>
    <t>1B</t>
  </si>
  <si>
    <t>Fairless Hills Generating Station</t>
  </si>
  <si>
    <t>Gans Generating Facility</t>
  </si>
  <si>
    <t>Gilberton Power Company</t>
  </si>
  <si>
    <t>Schuylkill County</t>
  </si>
  <si>
    <t>Grays Ferry Cogen Partnership</t>
  </si>
  <si>
    <t>Hamilton Liberty Generation Plant</t>
  </si>
  <si>
    <t>Hamilton Patriot Generation Plant</t>
  </si>
  <si>
    <t>Handsome Lake Energy</t>
  </si>
  <si>
    <t>CP100</t>
  </si>
  <si>
    <t>Venango County</t>
  </si>
  <si>
    <t>Hazleton Generation</t>
  </si>
  <si>
    <t>Helix Ironwood LLC</t>
  </si>
  <si>
    <t>Homer City</t>
  </si>
  <si>
    <t>Hunlock Creek Energy Center</t>
  </si>
  <si>
    <t>Hunlock Unit 4</t>
  </si>
  <si>
    <t>Hunterstown Combined Cycle</t>
  </si>
  <si>
    <t>Keystone</t>
  </si>
  <si>
    <t>Lackawanna Energy Center</t>
  </si>
  <si>
    <t>Liberty Electric Power Plant</t>
  </si>
  <si>
    <t>Lower Mount Bethel Energy, LLC</t>
  </si>
  <si>
    <t>Marcus Hook Energy, LP</t>
  </si>
  <si>
    <t>Martins Creek, LLC</t>
  </si>
  <si>
    <t>Montour, LLC</t>
  </si>
  <si>
    <t>Montour County</t>
  </si>
  <si>
    <t>Mountain</t>
  </si>
  <si>
    <t>Moxie Freedom Generation Plant</t>
  </si>
  <si>
    <t>Mt. Carmel Cogeneration</t>
  </si>
  <si>
    <t>SG-101</t>
  </si>
  <si>
    <t>Northumberland County</t>
  </si>
  <si>
    <t>New Castle</t>
  </si>
  <si>
    <t>North East Cogeneration Plant</t>
  </si>
  <si>
    <t>Northampton Generating Plant</t>
  </si>
  <si>
    <t>NGC01</t>
  </si>
  <si>
    <t>Ontelaunee Energy Center</t>
  </si>
  <si>
    <t>PEI Power Corporation</t>
  </si>
  <si>
    <t>Panda Hummel Station</t>
  </si>
  <si>
    <t>Panther Creek Energy Facility</t>
  </si>
  <si>
    <t>Carbon County</t>
  </si>
  <si>
    <t>Low NOx Burner Technology (Dry Bottom only)&lt;br&gt;Selective Catalytic Reduction</t>
  </si>
  <si>
    <t>Portland</t>
  </si>
  <si>
    <t>Richmond</t>
  </si>
  <si>
    <t>Scrubgrass Generating Plant</t>
  </si>
  <si>
    <t>Seward</t>
  </si>
  <si>
    <t>Shawville</t>
  </si>
  <si>
    <t>Springdale Generating Station (55196)</t>
  </si>
  <si>
    <t>Springdale Generating Station (55710)</t>
  </si>
  <si>
    <t>St. Nicholas Cogeneration Project</t>
  </si>
  <si>
    <t>Tenaska Westmoreland Generating Station</t>
  </si>
  <si>
    <t>Tolna</t>
  </si>
  <si>
    <t>Dry bottom vertically-fired boiler</t>
  </si>
  <si>
    <t>WPS Westwood Generation, LLC</t>
  </si>
  <si>
    <t>Warren</t>
  </si>
  <si>
    <t>Warren County</t>
  </si>
  <si>
    <t>Wheelabrator Frackville Energy</t>
  </si>
  <si>
    <t>GEN1</t>
  </si>
  <si>
    <t>York Energy Center</t>
  </si>
  <si>
    <t>VA</t>
  </si>
  <si>
    <t>AdvanSix Resins and Chemicals - Hopewell</t>
  </si>
  <si>
    <t>10D</t>
  </si>
  <si>
    <t>Prince George County</t>
  </si>
  <si>
    <t>Low NOx Burner Technology (Dry Bottom only) (Began Feb 01, 2019)&lt;br&gt;Other (Began Feb 01, 2019)</t>
  </si>
  <si>
    <t>Altavista Power Station</t>
  </si>
  <si>
    <t>CS0</t>
  </si>
  <si>
    <t>Campbell County</t>
  </si>
  <si>
    <t>Bear Garden Generating Station</t>
  </si>
  <si>
    <t>Buckingham County</t>
  </si>
  <si>
    <t>Birchwood Power Facility</t>
  </si>
  <si>
    <t>King George County</t>
  </si>
  <si>
    <t>Brunswick County Power Station</t>
  </si>
  <si>
    <t>Brunswick County</t>
  </si>
  <si>
    <t>1C</t>
  </si>
  <si>
    <t>Buchanan Units 1 &amp; 2</t>
  </si>
  <si>
    <t>Buchanan County</t>
  </si>
  <si>
    <t>Celanese Acetate LLC</t>
  </si>
  <si>
    <t>BLR010</t>
  </si>
  <si>
    <t>CP01</t>
  </si>
  <si>
    <t>Giles County</t>
  </si>
  <si>
    <t>BLR011</t>
  </si>
  <si>
    <t>BLR012</t>
  </si>
  <si>
    <t>BLR013</t>
  </si>
  <si>
    <t>BLR014</t>
  </si>
  <si>
    <t>Chesterfield Power Station</t>
  </si>
  <si>
    <t>**8A</t>
  </si>
  <si>
    <t>Chesterfield County</t>
  </si>
  <si>
    <t>City Point Energy Center</t>
  </si>
  <si>
    <t>BLR01A</t>
  </si>
  <si>
    <t>Hopewell city</t>
  </si>
  <si>
    <t>Operating (Retired 06/27/2019)</t>
  </si>
  <si>
    <t>BLR01B</t>
  </si>
  <si>
    <t>BLR01C</t>
  </si>
  <si>
    <t>BLR02A</t>
  </si>
  <si>
    <t>CS002</t>
  </si>
  <si>
    <t>BLR02B</t>
  </si>
  <si>
    <t>BLR02C</t>
  </si>
  <si>
    <t>Clinch River</t>
  </si>
  <si>
    <t>CS012</t>
  </si>
  <si>
    <t>Russell County</t>
  </si>
  <si>
    <t>Clover Power Station</t>
  </si>
  <si>
    <t>Halifax County</t>
  </si>
  <si>
    <t>Selective Non-catalytic Reduction&lt;br&gt;Other</t>
  </si>
  <si>
    <t>Commonwealth Chesapeake</t>
  </si>
  <si>
    <t>CT-001</t>
  </si>
  <si>
    <t>Accomack County</t>
  </si>
  <si>
    <t>CT-002</t>
  </si>
  <si>
    <t>CT-003</t>
  </si>
  <si>
    <t>CT-004</t>
  </si>
  <si>
    <t>CT-005</t>
  </si>
  <si>
    <t>CT-006</t>
  </si>
  <si>
    <t>CT-007</t>
  </si>
  <si>
    <t>Darbytown Combustion Turbine</t>
  </si>
  <si>
    <t>CP0</t>
  </si>
  <si>
    <t>Henrico County</t>
  </si>
  <si>
    <t>Doswell Limited Partnership</t>
  </si>
  <si>
    <t>Hanover County</t>
  </si>
  <si>
    <t>Dry Low NOx Burners&lt;br&gt;Selective Catalytic Reduction&lt;br&gt;Steam Injection</t>
  </si>
  <si>
    <t>Elizabeth River Combustion Turbine Sta</t>
  </si>
  <si>
    <t>Chesapeake city</t>
  </si>
  <si>
    <t>CT-3</t>
  </si>
  <si>
    <t>GP Big Island, LLC</t>
  </si>
  <si>
    <t>Bedford County</t>
  </si>
  <si>
    <t>Gordonsville Power Station</t>
  </si>
  <si>
    <t>Louisa County</t>
  </si>
  <si>
    <t>Gravel Neck Combustion Turbine</t>
  </si>
  <si>
    <t>Surry County</t>
  </si>
  <si>
    <t>Greensville County Power Station</t>
  </si>
  <si>
    <t>Greensville County</t>
  </si>
  <si>
    <t>Hopewell Cogeneration Facility</t>
  </si>
  <si>
    <t>Hopewell Power Station</t>
  </si>
  <si>
    <t>Ladysmith Combustion Turbine Sta</t>
  </si>
  <si>
    <t>Caroline County</t>
  </si>
  <si>
    <t>Louisa Generation Facility</t>
  </si>
  <si>
    <t>EU1</t>
  </si>
  <si>
    <t>EU2</t>
  </si>
  <si>
    <t>EU3</t>
  </si>
  <si>
    <t>EU4</t>
  </si>
  <si>
    <t>EU5</t>
  </si>
  <si>
    <t>Marsh Run Generation Facility</t>
  </si>
  <si>
    <t>Fauquier County</t>
  </si>
  <si>
    <t>Panda Stonewall Power Project</t>
  </si>
  <si>
    <t>Loudoun County</t>
  </si>
  <si>
    <t>Possum Point Power Station</t>
  </si>
  <si>
    <t>Prince William County</t>
  </si>
  <si>
    <t>Overfire Air&lt;br&gt;Other</t>
  </si>
  <si>
    <t>6A</t>
  </si>
  <si>
    <t>6B</t>
  </si>
  <si>
    <t>Remington Combustion Turbine Station</t>
  </si>
  <si>
    <t>RockTenn West Point Mill</t>
  </si>
  <si>
    <t>King William County</t>
  </si>
  <si>
    <t>Southampton Power Station</t>
  </si>
  <si>
    <t>Southampton County</t>
  </si>
  <si>
    <t>Spruance Genco, LLC</t>
  </si>
  <si>
    <t>Richmond city</t>
  </si>
  <si>
    <t>BLR03A</t>
  </si>
  <si>
    <t>BLR03B</t>
  </si>
  <si>
    <t>BLR04A</t>
  </si>
  <si>
    <t>BLR04B</t>
  </si>
  <si>
    <t>Tasley Energy Center</t>
  </si>
  <si>
    <t>TA10</t>
  </si>
  <si>
    <t>Tenaska Virginia Generating Station</t>
  </si>
  <si>
    <t>CTGDB1</t>
  </si>
  <si>
    <t>Fluvanna County</t>
  </si>
  <si>
    <t>CTGDB2</t>
  </si>
  <si>
    <t>CTGDB3</t>
  </si>
  <si>
    <t>Virginia City Hybrid Energy Center</t>
  </si>
  <si>
    <t>Wise County</t>
  </si>
  <si>
    <t>Virginia Renewable Power-Portsmouth LLC</t>
  </si>
  <si>
    <t>Portsmouth city</t>
  </si>
  <si>
    <t>Operating (Retired 07/01/2019)</t>
  </si>
  <si>
    <t>Warren County Power Station</t>
  </si>
  <si>
    <t>WestRock Virginia Corp Covington Ops</t>
  </si>
  <si>
    <t>Alleghany County</t>
  </si>
  <si>
    <t>Wolf Hills Energy</t>
  </si>
  <si>
    <t>WH01</t>
  </si>
  <si>
    <t>Washington County</t>
  </si>
  <si>
    <t>WH02</t>
  </si>
  <si>
    <t>WH03</t>
  </si>
  <si>
    <t>WH04</t>
  </si>
  <si>
    <t>WH05</t>
  </si>
  <si>
    <t>WH06</t>
  </si>
  <si>
    <t>WH07</t>
  </si>
  <si>
    <t>WH08</t>
  </si>
  <si>
    <t>WH09</t>
  </si>
  <si>
    <t>WH10</t>
  </si>
  <si>
    <t>Yorktown Power Station</t>
  </si>
  <si>
    <t>VT</t>
  </si>
  <si>
    <t>Berlin 5</t>
  </si>
  <si>
    <t>RGGI</t>
  </si>
  <si>
    <t>J C McNeil</t>
  </si>
  <si>
    <t>Chittenden County</t>
  </si>
  <si>
    <t>Penny Lane Gas Turbine</t>
  </si>
  <si>
    <t>WV</t>
  </si>
  <si>
    <t>Altivia Services Institute Facility</t>
  </si>
  <si>
    <t>B016</t>
  </si>
  <si>
    <t>Kanawha County</t>
  </si>
  <si>
    <t>B017</t>
  </si>
  <si>
    <t>Axiall Corporation Natrium Plant</t>
  </si>
  <si>
    <t>Marshall County</t>
  </si>
  <si>
    <t>Big Sandy Peaker Plant</t>
  </si>
  <si>
    <t>GS01</t>
  </si>
  <si>
    <t>Wayne County</t>
  </si>
  <si>
    <t>GS02</t>
  </si>
  <si>
    <t>GS03</t>
  </si>
  <si>
    <t>GS04</t>
  </si>
  <si>
    <t>GS05</t>
  </si>
  <si>
    <t>GS06</t>
  </si>
  <si>
    <t>GS07</t>
  </si>
  <si>
    <t>GS08</t>
  </si>
  <si>
    <t>GS09</t>
  </si>
  <si>
    <t>GS10</t>
  </si>
  <si>
    <t>GS11</t>
  </si>
  <si>
    <t>GS12</t>
  </si>
  <si>
    <t>Ceredo Generating Station</t>
  </si>
  <si>
    <t>Chemours Belle Plant</t>
  </si>
  <si>
    <t>Fort Martin Power Station</t>
  </si>
  <si>
    <t>Monongalia County</t>
  </si>
  <si>
    <t>Cell burner boiler</t>
  </si>
  <si>
    <t>Low NOx Cell Burner</t>
  </si>
  <si>
    <t>Grant Town Power Plant</t>
  </si>
  <si>
    <t>Marion County</t>
  </si>
  <si>
    <t>Selective Non-catalytic Reduction&lt;br&gt;Combustion Modification/Fuel Reburning</t>
  </si>
  <si>
    <t>Harrison Power Station</t>
  </si>
  <si>
    <t>Harrison County</t>
  </si>
  <si>
    <t>John E Amos</t>
  </si>
  <si>
    <t>Putnam County</t>
  </si>
  <si>
    <t>Low NOx Cell Burner&lt;br&gt;Selective Catalytic Reduction</t>
  </si>
  <si>
    <t>AUX1</t>
  </si>
  <si>
    <t>AUX3</t>
  </si>
  <si>
    <t>Longview Power</t>
  </si>
  <si>
    <t>Mitchell (WV)</t>
  </si>
  <si>
    <t>Morgantown Energy Facility</t>
  </si>
  <si>
    <t>CFB1</t>
  </si>
  <si>
    <t>CFB2</t>
  </si>
  <si>
    <t>Mount Storm Power Station</t>
  </si>
  <si>
    <t>Grant County</t>
  </si>
  <si>
    <t>Mountaineer (1301)</t>
  </si>
  <si>
    <t>Mason County</t>
  </si>
  <si>
    <t>AUX2</t>
  </si>
  <si>
    <t>Pleasants Energy, LLC</t>
  </si>
  <si>
    <t>Pleasants County</t>
  </si>
  <si>
    <t>Pleasants Power Station</t>
  </si>
  <si>
    <t>UCC South Charleston Plant</t>
  </si>
  <si>
    <t>B26</t>
  </si>
  <si>
    <t>B27</t>
  </si>
  <si>
    <t>Facility Oris ID</t>
  </si>
  <si>
    <t>Latitude</t>
  </si>
  <si>
    <t xml:space="preserve">Facility Name </t>
  </si>
  <si>
    <t>Longitude</t>
  </si>
  <si>
    <t>Facility ID</t>
  </si>
  <si>
    <t>6/25/2019 NOx (tons)</t>
  </si>
  <si>
    <t xml:space="preserve"> 6/25/2019 Heat Input (MMBtu)</t>
  </si>
  <si>
    <t xml:space="preserve"> OS Gross Load (MW-h)</t>
  </si>
  <si>
    <t xml:space="preserve"> OS NOx (tons)</t>
  </si>
  <si>
    <t>OS  Heat Input (MMBtu)</t>
  </si>
  <si>
    <t>Average daily OS NOx TPD</t>
  </si>
  <si>
    <t xml:space="preserve"> 6/26/2019 Heat Input (MMBtu)</t>
  </si>
  <si>
    <t xml:space="preserve"> 6/26/2019 NOx (tons)</t>
  </si>
  <si>
    <t>6/27/2019  NOx (tons)</t>
  </si>
  <si>
    <t>06/27/2019  Heat Input (MMBtu)</t>
  </si>
  <si>
    <t>6/28/2019 NOx (tons)</t>
  </si>
  <si>
    <t>06/28/2019 Heat Input (MMBtu)</t>
  </si>
  <si>
    <t>6/25 Emissions above average Tons</t>
  </si>
  <si>
    <t>6/26 Emissions above average Tons</t>
  </si>
  <si>
    <t>6/27 Emissions above average Tons</t>
  </si>
  <si>
    <t>6/28 Emissions above average Tons</t>
  </si>
  <si>
    <t>Lbs. NOx /MMbtu</t>
  </si>
  <si>
    <t>6/25   Tons NOx Emissions vs Remedy of 0.12 Lbs/MMbtu</t>
  </si>
  <si>
    <t>6/26   Tons NOx Emissions vs Remedy of 0.12 Lbs/MMbtu</t>
  </si>
  <si>
    <t>6/27   Tons NOx Emissions vs Remedy of 0.12 Lbs/MMbtu</t>
  </si>
  <si>
    <t>6/28   Tons NOx Emissions vs Remedy of 0.12 Lbs/MMbtu</t>
  </si>
  <si>
    <t>Statewide Emissions vs Remedy NOx Tons Per day</t>
  </si>
  <si>
    <t>Tons of Excess NOx by facility (above 0.12 Lbs. per Mmbtu)</t>
  </si>
  <si>
    <t>06/25 Excess emissions by state</t>
  </si>
  <si>
    <t>06/26 Excess emissions by state</t>
  </si>
  <si>
    <t>06/28 Excess emissions by state</t>
  </si>
  <si>
    <t>06/27 Excess emissions by state</t>
  </si>
  <si>
    <t xml:space="preserve"> </t>
  </si>
  <si>
    <t xml:space="preserve">Applying Remedy to exceeding units NOx lbs/mmbtu </t>
  </si>
  <si>
    <t xml:space="preserve">State Excess Emissions </t>
  </si>
  <si>
    <t>Ozone Episode from 6/25/2019 to 06/28/2019</t>
  </si>
  <si>
    <t xml:space="preserve">State </t>
  </si>
  <si>
    <t>Tons of Excess Emissions  on 06/25 Excess emissions by state</t>
  </si>
  <si>
    <t>Tons of Excess Emissions on 06/26 Excess emissions by state</t>
  </si>
  <si>
    <t>Tons of Excess Emissions on 06/27 Excess emissions by state</t>
  </si>
  <si>
    <t>Tons of Excess Emissions on 06/28 Excess emissions by state</t>
  </si>
  <si>
    <t>* PA Coal Units in Petition only.</t>
  </si>
  <si>
    <t>PA*</t>
  </si>
  <si>
    <t>Excess Emissions (Only for Units exceeding 0.12 Lbs./ MMbtu)</t>
  </si>
  <si>
    <t xml:space="preserve">This table assumes no offsets from coal units operating below 0.12 lbs.of NOx /mmbtu. </t>
  </si>
  <si>
    <t>Episode day - OS Daily Average</t>
  </si>
  <si>
    <t>Facility Emissions Episode - Tons in Excess of 0.12 Lb/mmbtu</t>
  </si>
  <si>
    <t xml:space="preserve">Sum Calculation of Total State Epoisodic Daily Emissions </t>
  </si>
  <si>
    <t>Calculation of Emission Rate in Excess of Remedy Rate</t>
  </si>
  <si>
    <t xml:space="preserve">Tot Excess Emiss Heat Inpt Epi Day  x Epi Day Excess Emiss </t>
  </si>
  <si>
    <t>Final Result  - Summing Calculation for State Excess Emissions</t>
  </si>
  <si>
    <t>Start  Data</t>
  </si>
  <si>
    <t xml:space="preserve">CAMD Unit  Data </t>
  </si>
  <si>
    <t>2019 CAMD Ozone Episode Facility Emission</t>
  </si>
  <si>
    <t>CAMD Ozone Season Emissions</t>
  </si>
  <si>
    <t xml:space="preserve">EPA CAMD Facility Data  Table </t>
  </si>
  <si>
    <t>OTC EGU Facility Map Coordinates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</si>
</sst>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_);[Red]\(0.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35" borderId="10" xfId="0" applyFill="1" applyBorder="1"/>
    <xf numFmtId="164" fontId="0" fillId="35" borderId="10" xfId="0" applyNumberFormat="1" applyFill="1" applyBorder="1"/>
    <xf numFmtId="0" fontId="0" fillId="0" borderId="10" xfId="0" applyFill="1" applyBorder="1"/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center" wrapText="1"/>
    </xf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/>
    <xf numFmtId="164" fontId="0" fillId="36" borderId="10" xfId="0" applyNumberFormat="1" applyFill="1" applyBorder="1"/>
    <xf numFmtId="164" fontId="0" fillId="35" borderId="10" xfId="0" applyNumberFormat="1" applyFill="1" applyBorder="1" applyAlignment="1">
      <alignment horizontal="center"/>
    </xf>
    <xf numFmtId="164" fontId="0" fillId="37" borderId="10" xfId="0" applyNumberFormat="1" applyFill="1" applyBorder="1"/>
    <xf numFmtId="0" fontId="0" fillId="37" borderId="10" xfId="0" applyFill="1" applyBorder="1"/>
    <xf numFmtId="164" fontId="0" fillId="38" borderId="10" xfId="0" applyNumberFormat="1" applyFill="1" applyBorder="1"/>
    <xf numFmtId="0" fontId="0" fillId="38" borderId="10" xfId="0" applyFill="1" applyBorder="1"/>
    <xf numFmtId="164" fontId="0" fillId="0" borderId="10" xfId="0" applyNumberFormat="1" applyBorder="1" applyAlignment="1">
      <alignment wrapText="1"/>
    </xf>
    <xf numFmtId="164" fontId="0" fillId="0" borderId="0" xfId="0" applyNumberFormat="1"/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18" fillId="0" borderId="10" xfId="0" applyFont="1" applyBorder="1"/>
    <xf numFmtId="164" fontId="18" fillId="0" borderId="10" xfId="0" applyNumberFormat="1" applyFont="1" applyBorder="1"/>
    <xf numFmtId="0" fontId="18" fillId="35" borderId="10" xfId="0" applyFont="1" applyFill="1" applyBorder="1"/>
    <xf numFmtId="0" fontId="18" fillId="36" borderId="10" xfId="0" applyFont="1" applyFill="1" applyBorder="1"/>
    <xf numFmtId="165" fontId="18" fillId="0" borderId="10" xfId="0" applyNumberFormat="1" applyFont="1" applyFill="1" applyBorder="1"/>
    <xf numFmtId="0" fontId="18" fillId="38" borderId="10" xfId="0" applyFont="1" applyFill="1" applyBorder="1"/>
    <xf numFmtId="0" fontId="18" fillId="37" borderId="10" xfId="0" applyFont="1" applyFill="1" applyBorder="1"/>
    <xf numFmtId="0" fontId="18" fillId="0" borderId="0" xfId="0" applyFont="1"/>
    <xf numFmtId="164" fontId="18" fillId="0" borderId="0" xfId="0" applyNumberFormat="1" applyFont="1"/>
    <xf numFmtId="0" fontId="18" fillId="0" borderId="10" xfId="0" applyFont="1" applyFill="1" applyBorder="1"/>
    <xf numFmtId="164" fontId="0" fillId="0" borderId="0" xfId="0" applyNumberFormat="1" applyFill="1"/>
    <xf numFmtId="166" fontId="0" fillId="0" borderId="10" xfId="0" applyNumberFormat="1" applyBorder="1"/>
    <xf numFmtId="166" fontId="0" fillId="39" borderId="10" xfId="0" applyNumberFormat="1" applyFill="1" applyBorder="1"/>
    <xf numFmtId="166" fontId="0" fillId="0" borderId="0" xfId="0" applyNumberFormat="1"/>
    <xf numFmtId="164" fontId="16" fillId="0" borderId="0" xfId="0" applyNumberFormat="1" applyFont="1"/>
    <xf numFmtId="0" fontId="0" fillId="40" borderId="10" xfId="0" applyFill="1" applyBorder="1" applyAlignment="1">
      <alignment wrapText="1"/>
    </xf>
    <xf numFmtId="0" fontId="16" fillId="0" borderId="0" xfId="0" applyFont="1"/>
    <xf numFmtId="0" fontId="16" fillId="0" borderId="10" xfId="0" applyFont="1" applyBorder="1"/>
    <xf numFmtId="0" fontId="19" fillId="0" borderId="0" xfId="0" applyFont="1"/>
    <xf numFmtId="0" fontId="20" fillId="0" borderId="11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164" fontId="0" fillId="0" borderId="10" xfId="0" applyNumberFormat="1" applyFill="1" applyBorder="1"/>
    <xf numFmtId="0" fontId="21" fillId="0" borderId="0" xfId="0" applyFont="1"/>
    <xf numFmtId="164" fontId="16" fillId="0" borderId="0" xfId="0" applyNumberFormat="1" applyFont="1" applyAlignment="1">
      <alignment horizontal="center"/>
    </xf>
    <xf numFmtId="164" fontId="0" fillId="42" borderId="10" xfId="0" applyNumberFormat="1" applyFill="1" applyBorder="1" applyAlignment="1">
      <alignment wrapText="1"/>
    </xf>
    <xf numFmtId="164" fontId="0" fillId="41" borderId="13" xfId="0" applyNumberFormat="1" applyFill="1" applyBorder="1" applyAlignment="1">
      <alignment wrapText="1"/>
    </xf>
    <xf numFmtId="164" fontId="0" fillId="41" borderId="13" xfId="0" applyNumberFormat="1" applyFill="1" applyBorder="1"/>
    <xf numFmtId="164" fontId="16" fillId="0" borderId="0" xfId="0" applyNumberFormat="1" applyFont="1" applyFill="1"/>
    <xf numFmtId="164" fontId="16" fillId="43" borderId="12" xfId="0" applyNumberFormat="1" applyFont="1" applyFill="1" applyBorder="1" applyAlignment="1">
      <alignment wrapText="1"/>
    </xf>
    <xf numFmtId="164" fontId="0" fillId="43" borderId="14" xfId="0" applyNumberFormat="1" applyFill="1" applyBorder="1"/>
    <xf numFmtId="164" fontId="0" fillId="43" borderId="10" xfId="0" applyNumberFormat="1" applyFill="1" applyBorder="1"/>
    <xf numFmtId="164" fontId="0" fillId="38" borderId="16" xfId="0" applyNumberFormat="1" applyFill="1" applyBorder="1"/>
    <xf numFmtId="164" fontId="0" fillId="38" borderId="17" xfId="0" applyNumberFormat="1" applyFill="1" applyBorder="1"/>
    <xf numFmtId="164" fontId="0" fillId="38" borderId="14" xfId="0" applyNumberFormat="1" applyFill="1" applyBorder="1"/>
    <xf numFmtId="0" fontId="0" fillId="0" borderId="0" xfId="0" applyFill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6" fillId="43" borderId="12" xfId="0" applyFont="1" applyFill="1" applyBorder="1" applyAlignment="1">
      <alignment horizontal="center" wrapText="1"/>
    </xf>
    <xf numFmtId="0" fontId="0" fillId="43" borderId="22" xfId="0" applyFill="1" applyBorder="1" applyAlignment="1">
      <alignment horizontal="center"/>
    </xf>
    <xf numFmtId="164" fontId="0" fillId="33" borderId="19" xfId="0" applyNumberFormat="1" applyFill="1" applyBorder="1"/>
    <xf numFmtId="164" fontId="0" fillId="33" borderId="20" xfId="0" applyNumberFormat="1" applyFill="1" applyBorder="1"/>
    <xf numFmtId="0" fontId="0" fillId="33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/>
    <xf numFmtId="11" fontId="0" fillId="0" borderId="10" xfId="0" applyNumberFormat="1" applyBorder="1"/>
    <xf numFmtId="0" fontId="0" fillId="34" borderId="10" xfId="0" applyFill="1" applyBorder="1"/>
    <xf numFmtId="11" fontId="0" fillId="34" borderId="10" xfId="0" applyNumberFormat="1" applyFill="1" applyBorder="1"/>
    <xf numFmtId="0" fontId="0" fillId="34" borderId="10" xfId="0" applyFill="1" applyBorder="1" applyAlignment="1">
      <alignment horizontal="center"/>
    </xf>
    <xf numFmtId="0" fontId="16" fillId="0" borderId="10" xfId="0" applyFont="1" applyFill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/>
    <xf numFmtId="0" fontId="0" fillId="44" borderId="10" xfId="0" applyFill="1" applyBorder="1"/>
    <xf numFmtId="0" fontId="0" fillId="44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6BBA-A237-467D-B858-CAE8601A416C}">
  <dimension ref="A2:K21"/>
  <sheetViews>
    <sheetView workbookViewId="0">
      <selection activeCell="A21" sqref="A21"/>
    </sheetView>
  </sheetViews>
  <sheetFormatPr defaultRowHeight="15" x14ac:dyDescent="0.25"/>
  <cols>
    <col min="1" max="1" width="13" customWidth="1"/>
    <col min="2" max="2" width="12.7109375" customWidth="1"/>
    <col min="3" max="3" width="12.140625" customWidth="1"/>
    <col min="4" max="4" width="12.5703125" customWidth="1"/>
    <col min="5" max="5" width="12.85546875" customWidth="1"/>
  </cols>
  <sheetData>
    <row r="2" spans="1:11" x14ac:dyDescent="0.25">
      <c r="A2" t="s">
        <v>991</v>
      </c>
    </row>
    <row r="3" spans="1:11" x14ac:dyDescent="0.25">
      <c r="A3" s="52" t="s">
        <v>998</v>
      </c>
    </row>
    <row r="6" spans="1:11" x14ac:dyDescent="0.25">
      <c r="A6" s="50" t="s">
        <v>1000</v>
      </c>
      <c r="K6" t="s">
        <v>989</v>
      </c>
    </row>
    <row r="7" spans="1:11" x14ac:dyDescent="0.25">
      <c r="A7" s="50" t="s">
        <v>992</v>
      </c>
    </row>
    <row r="8" spans="1:11" x14ac:dyDescent="0.25">
      <c r="A8" t="s">
        <v>998</v>
      </c>
    </row>
    <row r="9" spans="1:11" ht="105" x14ac:dyDescent="0.25">
      <c r="A9" s="51" t="s">
        <v>993</v>
      </c>
      <c r="B9" s="3" t="s">
        <v>994</v>
      </c>
      <c r="C9" s="3" t="s">
        <v>995</v>
      </c>
      <c r="D9" s="3" t="s">
        <v>996</v>
      </c>
      <c r="E9" s="3" t="s">
        <v>997</v>
      </c>
      <c r="F9" s="1"/>
    </row>
    <row r="10" spans="1:11" x14ac:dyDescent="0.25">
      <c r="A10" s="51" t="s">
        <v>396</v>
      </c>
      <c r="B10" s="57">
        <v>0.81006113999999985</v>
      </c>
      <c r="C10" s="57">
        <v>1.4466189000000003</v>
      </c>
      <c r="D10" s="57">
        <v>1.4874980199999999</v>
      </c>
      <c r="E10" s="57">
        <v>8.63474158</v>
      </c>
    </row>
    <row r="11" spans="1:11" x14ac:dyDescent="0.25">
      <c r="A11" s="51" t="s">
        <v>904</v>
      </c>
      <c r="B11" s="16">
        <v>23.012270000000004</v>
      </c>
      <c r="C11" s="16">
        <v>25.470081479999997</v>
      </c>
      <c r="D11" s="16">
        <v>18.932516000000003</v>
      </c>
      <c r="E11" s="16">
        <v>21.867157340000002</v>
      </c>
    </row>
    <row r="12" spans="1:11" x14ac:dyDescent="0.25">
      <c r="A12" s="51" t="s">
        <v>898</v>
      </c>
      <c r="B12" s="16">
        <v>0</v>
      </c>
      <c r="C12" s="16">
        <v>0</v>
      </c>
      <c r="D12" s="16">
        <v>0</v>
      </c>
      <c r="E12" s="16">
        <v>3.1880000000000155E-3</v>
      </c>
    </row>
    <row r="13" spans="1:11" x14ac:dyDescent="0.25">
      <c r="A13" s="51" t="s">
        <v>770</v>
      </c>
      <c r="B13" s="16">
        <v>9.1808009199999994</v>
      </c>
      <c r="C13" s="16">
        <v>10.472409359999999</v>
      </c>
      <c r="D13" s="16">
        <v>10.47381552</v>
      </c>
      <c r="E13" s="16">
        <v>7.3885004199999988</v>
      </c>
    </row>
    <row r="14" spans="1:11" x14ac:dyDescent="0.25">
      <c r="A14" s="51" t="s">
        <v>999</v>
      </c>
      <c r="B14" s="16">
        <v>7.6744995599999939</v>
      </c>
      <c r="C14" s="16">
        <v>7.7869419999999998</v>
      </c>
      <c r="D14" s="16">
        <v>3.3154468400000003</v>
      </c>
      <c r="E14" s="16">
        <v>3.8527499000000001</v>
      </c>
      <c r="F14" t="s">
        <v>989</v>
      </c>
    </row>
    <row r="15" spans="1:11" x14ac:dyDescent="0.25">
      <c r="A15" s="51" t="s">
        <v>327</v>
      </c>
      <c r="B15" s="16">
        <v>5.5531359999999995E-2</v>
      </c>
      <c r="C15" s="16">
        <v>8.5635120000000037E-2</v>
      </c>
      <c r="D15" s="16">
        <v>8.4268360000000014E-2</v>
      </c>
      <c r="E15" s="16">
        <v>6.9403000000000076E-2</v>
      </c>
    </row>
    <row r="16" spans="1:11" x14ac:dyDescent="0.25">
      <c r="A16" s="51" t="s">
        <v>306</v>
      </c>
      <c r="B16" s="16">
        <v>2.95821084</v>
      </c>
      <c r="C16" s="16">
        <v>2.3091745000000006</v>
      </c>
      <c r="D16" s="16">
        <v>3.9537676400000006</v>
      </c>
      <c r="E16" s="16">
        <v>2.2346142200000001</v>
      </c>
    </row>
    <row r="17" spans="1:5" x14ac:dyDescent="0.25">
      <c r="A17" s="51" t="s">
        <v>229</v>
      </c>
      <c r="B17" s="16">
        <v>1.9127357</v>
      </c>
      <c r="C17" s="16">
        <v>7.1197700000000003E-2</v>
      </c>
      <c r="D17" s="16">
        <v>0.76246986000000005</v>
      </c>
      <c r="E17" s="16">
        <v>0.66988757999999993</v>
      </c>
    </row>
    <row r="18" spans="1:5" x14ac:dyDescent="0.25">
      <c r="A18" s="51" t="s">
        <v>145</v>
      </c>
      <c r="B18" s="16">
        <v>4.0528000000000002E-2</v>
      </c>
      <c r="C18" s="16">
        <v>0</v>
      </c>
      <c r="D18" s="16">
        <v>2.6587999999999997E-2</v>
      </c>
      <c r="E18" s="16">
        <v>0</v>
      </c>
    </row>
    <row r="19" spans="1:5" x14ac:dyDescent="0.25">
      <c r="A19" s="51" t="s">
        <v>117</v>
      </c>
      <c r="B19" s="16">
        <v>0</v>
      </c>
      <c r="C19" s="16">
        <v>3.0775900000000019E-2</v>
      </c>
      <c r="D19" s="16">
        <v>2.0787700000000006E-2</v>
      </c>
      <c r="E19" s="16">
        <v>4.9664140000000002E-2</v>
      </c>
    </row>
    <row r="20" spans="1:5" x14ac:dyDescent="0.25">
      <c r="A20" s="51" t="s">
        <v>20</v>
      </c>
      <c r="B20" s="16">
        <v>1.4397140000000003E-2</v>
      </c>
      <c r="C20" s="16">
        <v>0.26936199999999999</v>
      </c>
      <c r="D20" s="16">
        <v>2.0175822000000001</v>
      </c>
      <c r="E20" s="16">
        <v>0.53849600000000009</v>
      </c>
    </row>
    <row r="21" spans="1:5" x14ac:dyDescent="0.25">
      <c r="A21" s="53" t="s">
        <v>1001</v>
      </c>
    </row>
  </sheetData>
  <sortState xmlns:xlrd2="http://schemas.microsoft.com/office/spreadsheetml/2017/richdata2" ref="X2:X293">
    <sortCondition descending="1" ref="X2:X2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74"/>
  <sheetViews>
    <sheetView workbookViewId="0">
      <selection activeCell="B1" sqref="B1:B1048576"/>
    </sheetView>
  </sheetViews>
  <sheetFormatPr defaultRowHeight="15" x14ac:dyDescent="0.25"/>
  <cols>
    <col min="2" max="2" width="24.28515625" customWidth="1"/>
    <col min="7" max="7" width="17.28515625" customWidth="1"/>
    <col min="10" max="10" width="9.140625" style="11"/>
    <col min="17" max="17" width="23.140625" customWidth="1"/>
    <col min="22" max="22" width="9.140625" style="2"/>
    <col min="23" max="23" width="24.28515625" style="2" customWidth="1"/>
    <col min="24" max="24" width="11.28515625" style="2" customWidth="1"/>
    <col min="25" max="25" width="11.7109375" style="2" customWidth="1"/>
    <col min="26" max="26" width="9.140625" style="2"/>
    <col min="30" max="30" width="23.140625" customWidth="1"/>
  </cols>
  <sheetData>
    <row r="1" spans="1:36" x14ac:dyDescent="0.25">
      <c r="A1" t="s">
        <v>1009</v>
      </c>
    </row>
    <row r="2" spans="1:36" x14ac:dyDescent="0.2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84" t="s">
        <v>9</v>
      </c>
      <c r="K2" s="51" t="s">
        <v>10</v>
      </c>
      <c r="L2" s="51" t="s">
        <v>11</v>
      </c>
      <c r="M2" s="51" t="s">
        <v>12</v>
      </c>
      <c r="N2" s="51" t="s">
        <v>13</v>
      </c>
      <c r="O2" s="51" t="s">
        <v>14</v>
      </c>
      <c r="P2" s="51" t="s">
        <v>15</v>
      </c>
      <c r="Q2" s="51" t="s">
        <v>16</v>
      </c>
      <c r="R2" s="51" t="s">
        <v>17</v>
      </c>
      <c r="S2" s="51" t="s">
        <v>18</v>
      </c>
      <c r="T2" s="51" t="s">
        <v>19</v>
      </c>
      <c r="U2" s="51"/>
      <c r="V2" s="85" t="s">
        <v>0</v>
      </c>
      <c r="W2" s="85" t="s">
        <v>1</v>
      </c>
      <c r="X2" s="85" t="s">
        <v>961</v>
      </c>
      <c r="Y2" s="85" t="s">
        <v>958</v>
      </c>
      <c r="Z2" s="85" t="s">
        <v>960</v>
      </c>
      <c r="AA2" s="51" t="s">
        <v>13</v>
      </c>
      <c r="AB2" s="51" t="s">
        <v>14</v>
      </c>
      <c r="AC2" s="51" t="s">
        <v>15</v>
      </c>
      <c r="AD2" s="51" t="s">
        <v>16</v>
      </c>
      <c r="AE2" s="51" t="s">
        <v>17</v>
      </c>
      <c r="AF2" s="51"/>
      <c r="AG2" s="51"/>
      <c r="AH2" s="51"/>
      <c r="AI2" s="51"/>
      <c r="AJ2" s="51"/>
    </row>
    <row r="3" spans="1:36" x14ac:dyDescent="0.25">
      <c r="A3" s="15" t="s">
        <v>20</v>
      </c>
      <c r="B3" s="15" t="s">
        <v>35</v>
      </c>
      <c r="C3" s="15">
        <v>540</v>
      </c>
      <c r="D3" s="15">
        <v>10</v>
      </c>
      <c r="E3" s="15"/>
      <c r="F3" s="15">
        <v>2019</v>
      </c>
      <c r="G3" s="15" t="s">
        <v>36</v>
      </c>
      <c r="H3" s="15">
        <v>5.82</v>
      </c>
      <c r="I3" s="15">
        <v>5</v>
      </c>
      <c r="J3" s="19">
        <v>58.45</v>
      </c>
      <c r="K3" s="15">
        <v>1.2</v>
      </c>
      <c r="L3" s="15">
        <v>0.873</v>
      </c>
      <c r="M3" s="15">
        <v>1455</v>
      </c>
      <c r="N3" s="15" t="s">
        <v>24</v>
      </c>
      <c r="O3" s="15" t="s">
        <v>25</v>
      </c>
      <c r="P3" s="15" t="s">
        <v>26</v>
      </c>
      <c r="Q3" s="15" t="s">
        <v>37</v>
      </c>
      <c r="R3" s="15" t="s">
        <v>38</v>
      </c>
      <c r="S3" s="15">
        <v>41.292499999999997</v>
      </c>
      <c r="T3" s="15">
        <v>-72.794200000000004</v>
      </c>
      <c r="U3" s="15"/>
      <c r="V3" s="78" t="s">
        <v>20</v>
      </c>
      <c r="W3" s="78" t="s">
        <v>35</v>
      </c>
      <c r="X3" s="78">
        <v>540</v>
      </c>
      <c r="Y3" s="78">
        <f t="shared" ref="Y3:Y66" si="0">IF(X3&gt;0,S3,0)</f>
        <v>41.292499999999997</v>
      </c>
      <c r="Z3" s="78">
        <f t="shared" ref="Z3:Z66" si="1">IF(X3&gt;0,T3,0)</f>
        <v>-72.794200000000004</v>
      </c>
      <c r="AA3" s="15" t="s">
        <v>24</v>
      </c>
      <c r="AB3" s="15" t="s">
        <v>25</v>
      </c>
      <c r="AC3" s="15" t="s">
        <v>26</v>
      </c>
      <c r="AD3" s="15" t="s">
        <v>37</v>
      </c>
      <c r="AE3" s="15" t="s">
        <v>38</v>
      </c>
      <c r="AF3" s="15"/>
      <c r="AG3" s="15"/>
      <c r="AH3" s="15"/>
      <c r="AI3" s="15"/>
      <c r="AJ3" s="15"/>
    </row>
    <row r="4" spans="1:36" x14ac:dyDescent="0.25">
      <c r="A4" s="15" t="s">
        <v>20</v>
      </c>
      <c r="B4" s="15" t="s">
        <v>56</v>
      </c>
      <c r="C4" s="15">
        <v>542</v>
      </c>
      <c r="D4" s="15">
        <v>10</v>
      </c>
      <c r="E4" s="15"/>
      <c r="F4" s="15">
        <v>2019</v>
      </c>
      <c r="G4" s="15" t="s">
        <v>36</v>
      </c>
      <c r="H4" s="15">
        <v>2.64</v>
      </c>
      <c r="I4" s="15">
        <v>5</v>
      </c>
      <c r="J4" s="19">
        <v>39.53</v>
      </c>
      <c r="K4" s="15">
        <v>1.2</v>
      </c>
      <c r="L4" s="15">
        <v>0.39600000000000002</v>
      </c>
      <c r="M4" s="15">
        <v>660</v>
      </c>
      <c r="N4" s="15" t="s">
        <v>41</v>
      </c>
      <c r="O4" s="15" t="s">
        <v>25</v>
      </c>
      <c r="P4" s="15" t="s">
        <v>26</v>
      </c>
      <c r="Q4" s="15" t="s">
        <v>37</v>
      </c>
      <c r="R4" s="15" t="s">
        <v>38</v>
      </c>
      <c r="S4" s="15">
        <v>41.0289</v>
      </c>
      <c r="T4" s="15">
        <v>-73.5989</v>
      </c>
      <c r="U4" s="15"/>
      <c r="V4" s="78" t="s">
        <v>20</v>
      </c>
      <c r="W4" s="78" t="s">
        <v>56</v>
      </c>
      <c r="X4" s="78">
        <f t="shared" ref="X4:X67" si="2">IF(C4=C3,0,C4)</f>
        <v>542</v>
      </c>
      <c r="Y4" s="78">
        <f t="shared" si="0"/>
        <v>41.0289</v>
      </c>
      <c r="Z4" s="78">
        <f t="shared" si="1"/>
        <v>-73.5989</v>
      </c>
      <c r="AA4" s="15" t="s">
        <v>41</v>
      </c>
      <c r="AB4" s="15" t="s">
        <v>25</v>
      </c>
      <c r="AC4" s="15" t="s">
        <v>26</v>
      </c>
      <c r="AD4" s="15" t="s">
        <v>37</v>
      </c>
      <c r="AE4" s="15" t="s">
        <v>38</v>
      </c>
      <c r="AF4" s="15"/>
      <c r="AG4" s="15"/>
      <c r="AH4" s="15"/>
      <c r="AI4" s="15"/>
      <c r="AJ4" s="15"/>
    </row>
    <row r="5" spans="1:36" x14ac:dyDescent="0.25">
      <c r="A5" s="15" t="s">
        <v>20</v>
      </c>
      <c r="B5" s="15" t="s">
        <v>56</v>
      </c>
      <c r="C5" s="15">
        <v>542</v>
      </c>
      <c r="D5" s="15">
        <v>11</v>
      </c>
      <c r="E5" s="15"/>
      <c r="F5" s="15">
        <v>2019</v>
      </c>
      <c r="G5" s="15" t="s">
        <v>36</v>
      </c>
      <c r="H5" s="15">
        <v>3.1</v>
      </c>
      <c r="I5" s="15">
        <v>5</v>
      </c>
      <c r="J5" s="19">
        <v>49.53</v>
      </c>
      <c r="K5" s="15">
        <v>1.2</v>
      </c>
      <c r="L5" s="15">
        <v>0.46500000000000002</v>
      </c>
      <c r="M5" s="15">
        <v>775</v>
      </c>
      <c r="N5" s="15" t="s">
        <v>41</v>
      </c>
      <c r="O5" s="15" t="s">
        <v>25</v>
      </c>
      <c r="P5" s="15" t="s">
        <v>26</v>
      </c>
      <c r="Q5" s="15" t="s">
        <v>37</v>
      </c>
      <c r="R5" s="15" t="s">
        <v>38</v>
      </c>
      <c r="S5" s="15">
        <v>41.0289</v>
      </c>
      <c r="T5" s="15">
        <v>-73.5989</v>
      </c>
      <c r="U5" s="15"/>
      <c r="V5" s="78" t="s">
        <v>20</v>
      </c>
      <c r="W5" s="78" t="s">
        <v>56</v>
      </c>
      <c r="X5" s="78">
        <f t="shared" si="2"/>
        <v>0</v>
      </c>
      <c r="Y5" s="78">
        <f t="shared" si="0"/>
        <v>0</v>
      </c>
      <c r="Z5" s="78">
        <f t="shared" si="1"/>
        <v>0</v>
      </c>
      <c r="AA5" s="15" t="s">
        <v>41</v>
      </c>
      <c r="AB5" s="15" t="s">
        <v>25</v>
      </c>
      <c r="AC5" s="15" t="s">
        <v>26</v>
      </c>
      <c r="AD5" s="15" t="s">
        <v>37</v>
      </c>
      <c r="AE5" s="15" t="s">
        <v>38</v>
      </c>
      <c r="AF5" s="15"/>
      <c r="AG5" s="15"/>
      <c r="AH5" s="15"/>
      <c r="AI5" s="15"/>
      <c r="AJ5" s="15"/>
    </row>
    <row r="6" spans="1:36" x14ac:dyDescent="0.25">
      <c r="A6" s="15" t="s">
        <v>20</v>
      </c>
      <c r="B6" s="15" t="s">
        <v>56</v>
      </c>
      <c r="C6" s="15">
        <v>542</v>
      </c>
      <c r="D6" s="15">
        <v>12</v>
      </c>
      <c r="E6" s="15"/>
      <c r="F6" s="15">
        <v>2019</v>
      </c>
      <c r="G6" s="15" t="s">
        <v>36</v>
      </c>
      <c r="H6" s="15">
        <v>1.89</v>
      </c>
      <c r="I6" s="15">
        <v>5</v>
      </c>
      <c r="J6" s="19">
        <v>27.19</v>
      </c>
      <c r="K6" s="15">
        <v>1.2</v>
      </c>
      <c r="L6" s="15">
        <v>0.28399999999999997</v>
      </c>
      <c r="M6" s="15">
        <v>472.5</v>
      </c>
      <c r="N6" s="15" t="s">
        <v>41</v>
      </c>
      <c r="O6" s="15" t="s">
        <v>25</v>
      </c>
      <c r="P6" s="15" t="s">
        <v>26</v>
      </c>
      <c r="Q6" s="15" t="s">
        <v>37</v>
      </c>
      <c r="R6" s="15" t="s">
        <v>38</v>
      </c>
      <c r="S6" s="15">
        <v>41.0289</v>
      </c>
      <c r="T6" s="15">
        <v>-73.5989</v>
      </c>
      <c r="U6" s="15"/>
      <c r="V6" s="78" t="s">
        <v>20</v>
      </c>
      <c r="W6" s="78" t="s">
        <v>56</v>
      </c>
      <c r="X6" s="78">
        <f t="shared" si="2"/>
        <v>0</v>
      </c>
      <c r="Y6" s="78">
        <f t="shared" si="0"/>
        <v>0</v>
      </c>
      <c r="Z6" s="78">
        <f t="shared" si="1"/>
        <v>0</v>
      </c>
      <c r="AA6" s="15" t="s">
        <v>41</v>
      </c>
      <c r="AB6" s="15" t="s">
        <v>25</v>
      </c>
      <c r="AC6" s="15" t="s">
        <v>26</v>
      </c>
      <c r="AD6" s="15" t="s">
        <v>37</v>
      </c>
      <c r="AE6" s="15" t="s">
        <v>38</v>
      </c>
      <c r="AF6" s="15"/>
      <c r="AG6" s="15"/>
      <c r="AH6" s="15"/>
      <c r="AI6" s="15"/>
      <c r="AJ6" s="15"/>
    </row>
    <row r="7" spans="1:36" x14ac:dyDescent="0.25">
      <c r="A7" s="15" t="s">
        <v>20</v>
      </c>
      <c r="B7" s="15" t="s">
        <v>56</v>
      </c>
      <c r="C7" s="15">
        <v>542</v>
      </c>
      <c r="D7" s="15">
        <v>13</v>
      </c>
      <c r="E7" s="15"/>
      <c r="F7" s="15">
        <v>2019</v>
      </c>
      <c r="G7" s="15" t="s">
        <v>36</v>
      </c>
      <c r="H7" s="15">
        <v>3.89</v>
      </c>
      <c r="I7" s="15">
        <v>5</v>
      </c>
      <c r="J7" s="19">
        <v>63.48</v>
      </c>
      <c r="K7" s="15">
        <v>1.2</v>
      </c>
      <c r="L7" s="15">
        <v>0.71899999999999997</v>
      </c>
      <c r="M7" s="15">
        <v>1198.2</v>
      </c>
      <c r="N7" s="15" t="s">
        <v>41</v>
      </c>
      <c r="O7" s="15" t="s">
        <v>25</v>
      </c>
      <c r="P7" s="15" t="s">
        <v>26</v>
      </c>
      <c r="Q7" s="15" t="s">
        <v>37</v>
      </c>
      <c r="R7" s="15" t="s">
        <v>38</v>
      </c>
      <c r="S7" s="15">
        <v>41.0289</v>
      </c>
      <c r="T7" s="15">
        <v>-73.5989</v>
      </c>
      <c r="U7" s="15"/>
      <c r="V7" s="78" t="s">
        <v>20</v>
      </c>
      <c r="W7" s="78" t="s">
        <v>56</v>
      </c>
      <c r="X7" s="78">
        <f t="shared" si="2"/>
        <v>0</v>
      </c>
      <c r="Y7" s="78">
        <f t="shared" si="0"/>
        <v>0</v>
      </c>
      <c r="Z7" s="78">
        <f t="shared" si="1"/>
        <v>0</v>
      </c>
      <c r="AA7" s="15" t="s">
        <v>41</v>
      </c>
      <c r="AB7" s="15" t="s">
        <v>25</v>
      </c>
      <c r="AC7" s="15" t="s">
        <v>26</v>
      </c>
      <c r="AD7" s="15" t="s">
        <v>37</v>
      </c>
      <c r="AE7" s="15" t="s">
        <v>38</v>
      </c>
      <c r="AF7" s="15"/>
      <c r="AG7" s="15"/>
      <c r="AH7" s="15"/>
      <c r="AI7" s="15"/>
      <c r="AJ7" s="15"/>
    </row>
    <row r="8" spans="1:36" x14ac:dyDescent="0.25">
      <c r="A8" s="15" t="s">
        <v>20</v>
      </c>
      <c r="B8" s="15" t="s">
        <v>56</v>
      </c>
      <c r="C8" s="15">
        <v>542</v>
      </c>
      <c r="D8" s="15">
        <v>14</v>
      </c>
      <c r="E8" s="15"/>
      <c r="F8" s="15">
        <v>2019</v>
      </c>
      <c r="G8" s="15" t="s">
        <v>36</v>
      </c>
      <c r="H8" s="15">
        <v>2.82</v>
      </c>
      <c r="I8" s="15">
        <v>5</v>
      </c>
      <c r="J8" s="19">
        <v>41.57</v>
      </c>
      <c r="K8" s="15">
        <v>1.2</v>
      </c>
      <c r="L8" s="15">
        <v>0.52100000000000002</v>
      </c>
      <c r="M8" s="15">
        <v>868.6</v>
      </c>
      <c r="N8" s="15" t="s">
        <v>41</v>
      </c>
      <c r="O8" s="15" t="s">
        <v>25</v>
      </c>
      <c r="P8" s="15" t="s">
        <v>26</v>
      </c>
      <c r="Q8" s="15" t="s">
        <v>37</v>
      </c>
      <c r="R8" s="15" t="s">
        <v>38</v>
      </c>
      <c r="S8" s="15">
        <v>41.0289</v>
      </c>
      <c r="T8" s="15">
        <v>-73.5989</v>
      </c>
      <c r="U8" s="15"/>
      <c r="V8" s="78" t="s">
        <v>20</v>
      </c>
      <c r="W8" s="78" t="s">
        <v>56</v>
      </c>
      <c r="X8" s="78">
        <f t="shared" si="2"/>
        <v>0</v>
      </c>
      <c r="Y8" s="78">
        <f t="shared" si="0"/>
        <v>0</v>
      </c>
      <c r="Z8" s="78">
        <f t="shared" si="1"/>
        <v>0</v>
      </c>
      <c r="AA8" s="15" t="s">
        <v>41</v>
      </c>
      <c r="AB8" s="15" t="s">
        <v>25</v>
      </c>
      <c r="AC8" s="15" t="s">
        <v>26</v>
      </c>
      <c r="AD8" s="15" t="s">
        <v>37</v>
      </c>
      <c r="AE8" s="15" t="s">
        <v>38</v>
      </c>
      <c r="AF8" s="15"/>
      <c r="AG8" s="15"/>
      <c r="AH8" s="15"/>
      <c r="AI8" s="15"/>
      <c r="AJ8" s="15"/>
    </row>
    <row r="9" spans="1:36" x14ac:dyDescent="0.25">
      <c r="A9" s="15" t="s">
        <v>20</v>
      </c>
      <c r="B9" s="15" t="s">
        <v>57</v>
      </c>
      <c r="C9" s="15">
        <v>544</v>
      </c>
      <c r="D9" s="15">
        <v>15</v>
      </c>
      <c r="E9" s="15"/>
      <c r="F9" s="15">
        <v>2019</v>
      </c>
      <c r="G9" s="15" t="s">
        <v>23</v>
      </c>
      <c r="H9" s="15">
        <v>6.44</v>
      </c>
      <c r="I9" s="15">
        <v>5</v>
      </c>
      <c r="J9" s="19">
        <v>250.93</v>
      </c>
      <c r="K9" s="15">
        <v>1.17E-2</v>
      </c>
      <c r="L9" s="15">
        <v>1.4999999999999999E-2</v>
      </c>
      <c r="M9" s="15">
        <v>2442.8209999999999</v>
      </c>
      <c r="N9" s="15" t="s">
        <v>24</v>
      </c>
      <c r="O9" s="15" t="s">
        <v>25</v>
      </c>
      <c r="P9" s="15" t="s">
        <v>26</v>
      </c>
      <c r="Q9" s="15" t="s">
        <v>58</v>
      </c>
      <c r="R9" s="15" t="s">
        <v>59</v>
      </c>
      <c r="S9" s="15">
        <v>41.208300000000001</v>
      </c>
      <c r="T9" s="15">
        <v>-73.109200000000001</v>
      </c>
      <c r="U9" s="15"/>
      <c r="V9" s="78" t="s">
        <v>20</v>
      </c>
      <c r="W9" s="78" t="s">
        <v>57</v>
      </c>
      <c r="X9" s="78">
        <f t="shared" si="2"/>
        <v>544</v>
      </c>
      <c r="Y9" s="78">
        <f t="shared" si="0"/>
        <v>41.208300000000001</v>
      </c>
      <c r="Z9" s="78">
        <f t="shared" si="1"/>
        <v>-73.109200000000001</v>
      </c>
      <c r="AA9" s="15" t="s">
        <v>24</v>
      </c>
      <c r="AB9" s="15" t="s">
        <v>25</v>
      </c>
      <c r="AC9" s="15" t="s">
        <v>26</v>
      </c>
      <c r="AD9" s="15" t="s">
        <v>58</v>
      </c>
      <c r="AE9" s="15" t="s">
        <v>59</v>
      </c>
      <c r="AF9" s="15"/>
      <c r="AG9" s="15"/>
      <c r="AH9" s="15"/>
      <c r="AI9" s="15"/>
      <c r="AJ9" s="15"/>
    </row>
    <row r="10" spans="1:36" x14ac:dyDescent="0.25">
      <c r="A10" s="15" t="s">
        <v>20</v>
      </c>
      <c r="B10" s="15" t="s">
        <v>57</v>
      </c>
      <c r="C10" s="15">
        <v>544</v>
      </c>
      <c r="D10" s="15">
        <v>16</v>
      </c>
      <c r="E10" s="15"/>
      <c r="F10" s="15">
        <v>2019</v>
      </c>
      <c r="G10" s="15" t="s">
        <v>23</v>
      </c>
      <c r="H10" s="15">
        <v>7.5</v>
      </c>
      <c r="I10" s="15">
        <v>5</v>
      </c>
      <c r="J10" s="19">
        <v>288.12</v>
      </c>
      <c r="K10" s="15">
        <v>1.1299999999999999E-2</v>
      </c>
      <c r="L10" s="15">
        <v>1.7000000000000001E-2</v>
      </c>
      <c r="M10" s="15">
        <v>2806.3530000000001</v>
      </c>
      <c r="N10" s="15" t="s">
        <v>24</v>
      </c>
      <c r="O10" s="15" t="s">
        <v>25</v>
      </c>
      <c r="P10" s="15" t="s">
        <v>26</v>
      </c>
      <c r="Q10" s="15" t="s">
        <v>58</v>
      </c>
      <c r="R10" s="15" t="s">
        <v>59</v>
      </c>
      <c r="S10" s="15">
        <v>41.208300000000001</v>
      </c>
      <c r="T10" s="15">
        <v>-73.109200000000001</v>
      </c>
      <c r="U10" s="15"/>
      <c r="V10" s="78" t="s">
        <v>20</v>
      </c>
      <c r="W10" s="78" t="s">
        <v>57</v>
      </c>
      <c r="X10" s="78">
        <f t="shared" si="2"/>
        <v>0</v>
      </c>
      <c r="Y10" s="78">
        <f t="shared" si="0"/>
        <v>0</v>
      </c>
      <c r="Z10" s="78">
        <f t="shared" si="1"/>
        <v>0</v>
      </c>
      <c r="AA10" s="15" t="s">
        <v>24</v>
      </c>
      <c r="AB10" s="15" t="s">
        <v>25</v>
      </c>
      <c r="AC10" s="15" t="s">
        <v>26</v>
      </c>
      <c r="AD10" s="15" t="s">
        <v>58</v>
      </c>
      <c r="AE10" s="15" t="s">
        <v>59</v>
      </c>
      <c r="AF10" s="15"/>
      <c r="AG10" s="15"/>
      <c r="AH10" s="15"/>
      <c r="AI10" s="15"/>
      <c r="AJ10" s="15"/>
    </row>
    <row r="11" spans="1:36" x14ac:dyDescent="0.25">
      <c r="A11" s="15" t="s">
        <v>20</v>
      </c>
      <c r="B11" s="15" t="s">
        <v>57</v>
      </c>
      <c r="C11" s="15">
        <v>544</v>
      </c>
      <c r="D11" s="15">
        <v>17</v>
      </c>
      <c r="E11" s="15"/>
      <c r="F11" s="15">
        <v>2019</v>
      </c>
      <c r="G11" s="15" t="s">
        <v>23</v>
      </c>
      <c r="H11" s="15">
        <v>6.46</v>
      </c>
      <c r="I11" s="15">
        <v>5</v>
      </c>
      <c r="J11" s="19">
        <v>191.82</v>
      </c>
      <c r="K11" s="15">
        <v>1.6299999999999999E-2</v>
      </c>
      <c r="L11" s="15">
        <v>1.6E-2</v>
      </c>
      <c r="M11" s="15">
        <v>1981.8050000000001</v>
      </c>
      <c r="N11" s="15" t="s">
        <v>24</v>
      </c>
      <c r="O11" s="15" t="s">
        <v>25</v>
      </c>
      <c r="P11" s="15" t="s">
        <v>26</v>
      </c>
      <c r="Q11" s="15" t="s">
        <v>58</v>
      </c>
      <c r="R11" s="15" t="s">
        <v>59</v>
      </c>
      <c r="S11" s="15">
        <v>41.208300000000001</v>
      </c>
      <c r="T11" s="15">
        <v>-73.109200000000001</v>
      </c>
      <c r="U11" s="15"/>
      <c r="V11" s="78" t="s">
        <v>20</v>
      </c>
      <c r="W11" s="78" t="s">
        <v>57</v>
      </c>
      <c r="X11" s="78">
        <f t="shared" si="2"/>
        <v>0</v>
      </c>
      <c r="Y11" s="78">
        <f t="shared" si="0"/>
        <v>0</v>
      </c>
      <c r="Z11" s="78">
        <f t="shared" si="1"/>
        <v>0</v>
      </c>
      <c r="AA11" s="15" t="s">
        <v>24</v>
      </c>
      <c r="AB11" s="15" t="s">
        <v>25</v>
      </c>
      <c r="AC11" s="15" t="s">
        <v>26</v>
      </c>
      <c r="AD11" s="15" t="s">
        <v>58</v>
      </c>
      <c r="AE11" s="15" t="s">
        <v>59</v>
      </c>
      <c r="AF11" s="15"/>
      <c r="AG11" s="15"/>
      <c r="AH11" s="15"/>
      <c r="AI11" s="15"/>
      <c r="AJ11" s="15"/>
    </row>
    <row r="12" spans="1:36" x14ac:dyDescent="0.25">
      <c r="A12" s="15" t="s">
        <v>20</v>
      </c>
      <c r="B12" s="15" t="s">
        <v>57</v>
      </c>
      <c r="C12" s="15">
        <v>544</v>
      </c>
      <c r="D12" s="15">
        <v>18</v>
      </c>
      <c r="E12" s="15"/>
      <c r="F12" s="15">
        <v>2019</v>
      </c>
      <c r="G12" s="15" t="s">
        <v>23</v>
      </c>
      <c r="H12" s="15">
        <v>3.51</v>
      </c>
      <c r="I12" s="15">
        <v>5</v>
      </c>
      <c r="J12" s="19">
        <v>122.33</v>
      </c>
      <c r="K12" s="15">
        <v>1.23E-2</v>
      </c>
      <c r="L12" s="15">
        <v>8.9999999999999993E-3</v>
      </c>
      <c r="M12" s="15">
        <v>1216.33</v>
      </c>
      <c r="N12" s="15" t="s">
        <v>24</v>
      </c>
      <c r="O12" s="15" t="s">
        <v>25</v>
      </c>
      <c r="P12" s="15" t="s">
        <v>26</v>
      </c>
      <c r="Q12" s="15" t="s">
        <v>58</v>
      </c>
      <c r="R12" s="15" t="s">
        <v>59</v>
      </c>
      <c r="S12" s="15">
        <v>41.208300000000001</v>
      </c>
      <c r="T12" s="15">
        <v>-73.109200000000001</v>
      </c>
      <c r="U12" s="15"/>
      <c r="V12" s="78" t="s">
        <v>20</v>
      </c>
      <c r="W12" s="78" t="s">
        <v>57</v>
      </c>
      <c r="X12" s="78">
        <f t="shared" si="2"/>
        <v>0</v>
      </c>
      <c r="Y12" s="78">
        <f t="shared" si="0"/>
        <v>0</v>
      </c>
      <c r="Z12" s="78">
        <f t="shared" si="1"/>
        <v>0</v>
      </c>
      <c r="AA12" s="15" t="s">
        <v>24</v>
      </c>
      <c r="AB12" s="15" t="s">
        <v>25</v>
      </c>
      <c r="AC12" s="15" t="s">
        <v>26</v>
      </c>
      <c r="AD12" s="15" t="s">
        <v>58</v>
      </c>
      <c r="AE12" s="15" t="s">
        <v>59</v>
      </c>
      <c r="AF12" s="15"/>
      <c r="AG12" s="15"/>
      <c r="AH12" s="15"/>
      <c r="AI12" s="15"/>
      <c r="AJ12" s="15"/>
    </row>
    <row r="13" spans="1:36" x14ac:dyDescent="0.25">
      <c r="A13" s="15" t="s">
        <v>20</v>
      </c>
      <c r="B13" s="15" t="s">
        <v>57</v>
      </c>
      <c r="C13" s="15">
        <v>544</v>
      </c>
      <c r="D13" s="15">
        <v>10</v>
      </c>
      <c r="E13" s="15"/>
      <c r="F13" s="15">
        <v>2019</v>
      </c>
      <c r="G13" s="15" t="s">
        <v>36</v>
      </c>
      <c r="H13" s="15">
        <v>2.39</v>
      </c>
      <c r="I13" s="15">
        <v>5</v>
      </c>
      <c r="J13" s="19">
        <v>35.85</v>
      </c>
      <c r="K13" s="15">
        <v>1.1998</v>
      </c>
      <c r="L13" s="15">
        <v>0.33</v>
      </c>
      <c r="M13" s="15">
        <v>549.70000000000005</v>
      </c>
      <c r="N13" s="15" t="s">
        <v>24</v>
      </c>
      <c r="O13" s="15" t="s">
        <v>25</v>
      </c>
      <c r="P13" s="15" t="s">
        <v>26</v>
      </c>
      <c r="Q13" s="15" t="s">
        <v>37</v>
      </c>
      <c r="R13" s="15"/>
      <c r="S13" s="15">
        <v>41.208300000000001</v>
      </c>
      <c r="T13" s="15">
        <v>-73.109200000000001</v>
      </c>
      <c r="U13" s="15"/>
      <c r="V13" s="78" t="s">
        <v>20</v>
      </c>
      <c r="W13" s="78" t="s">
        <v>57</v>
      </c>
      <c r="X13" s="78">
        <f t="shared" si="2"/>
        <v>0</v>
      </c>
      <c r="Y13" s="78">
        <f t="shared" si="0"/>
        <v>0</v>
      </c>
      <c r="Z13" s="78">
        <f t="shared" si="1"/>
        <v>0</v>
      </c>
      <c r="AA13" s="15" t="s">
        <v>24</v>
      </c>
      <c r="AB13" s="15" t="s">
        <v>25</v>
      </c>
      <c r="AC13" s="15" t="s">
        <v>26</v>
      </c>
      <c r="AD13" s="15" t="s">
        <v>37</v>
      </c>
      <c r="AE13" s="15"/>
      <c r="AF13" s="15"/>
      <c r="AG13" s="15"/>
      <c r="AH13" s="15"/>
      <c r="AI13" s="15"/>
      <c r="AJ13" s="15"/>
    </row>
    <row r="14" spans="1:36" x14ac:dyDescent="0.25">
      <c r="A14" s="15" t="s">
        <v>20</v>
      </c>
      <c r="B14" s="15" t="s">
        <v>57</v>
      </c>
      <c r="C14" s="15">
        <v>544</v>
      </c>
      <c r="D14" s="15">
        <v>11</v>
      </c>
      <c r="E14" s="15"/>
      <c r="F14" s="15">
        <v>2019</v>
      </c>
      <c r="G14" s="15" t="s">
        <v>23</v>
      </c>
      <c r="H14" s="15">
        <v>4.76</v>
      </c>
      <c r="I14" s="15">
        <v>5</v>
      </c>
      <c r="J14" s="19">
        <v>102.72</v>
      </c>
      <c r="K14" s="15">
        <v>0.92220000000000002</v>
      </c>
      <c r="L14" s="15">
        <v>0.88200000000000001</v>
      </c>
      <c r="M14" s="15">
        <v>1904</v>
      </c>
      <c r="N14" s="15" t="s">
        <v>24</v>
      </c>
      <c r="O14" s="15" t="s">
        <v>25</v>
      </c>
      <c r="P14" s="15" t="s">
        <v>26</v>
      </c>
      <c r="Q14" s="15" t="s">
        <v>27</v>
      </c>
      <c r="R14" s="15" t="s">
        <v>38</v>
      </c>
      <c r="S14" s="15">
        <v>41.208300000000001</v>
      </c>
      <c r="T14" s="15">
        <v>-73.109200000000001</v>
      </c>
      <c r="U14" s="15"/>
      <c r="V14" s="78" t="s">
        <v>20</v>
      </c>
      <c r="W14" s="78" t="s">
        <v>57</v>
      </c>
      <c r="X14" s="78">
        <f t="shared" si="2"/>
        <v>0</v>
      </c>
      <c r="Y14" s="78">
        <f t="shared" si="0"/>
        <v>0</v>
      </c>
      <c r="Z14" s="78">
        <f t="shared" si="1"/>
        <v>0</v>
      </c>
      <c r="AA14" s="15" t="s">
        <v>24</v>
      </c>
      <c r="AB14" s="15" t="s">
        <v>25</v>
      </c>
      <c r="AC14" s="15" t="s">
        <v>26</v>
      </c>
      <c r="AD14" s="15" t="s">
        <v>27</v>
      </c>
      <c r="AE14" s="15" t="s">
        <v>38</v>
      </c>
      <c r="AF14" s="15"/>
      <c r="AG14" s="15"/>
      <c r="AH14" s="15"/>
      <c r="AI14" s="15"/>
      <c r="AJ14" s="15"/>
    </row>
    <row r="15" spans="1:36" x14ac:dyDescent="0.25">
      <c r="A15" s="15" t="s">
        <v>20</v>
      </c>
      <c r="B15" s="15" t="s">
        <v>57</v>
      </c>
      <c r="C15" s="15">
        <v>544</v>
      </c>
      <c r="D15" s="15">
        <v>12</v>
      </c>
      <c r="E15" s="15"/>
      <c r="F15" s="15">
        <v>2019</v>
      </c>
      <c r="G15" s="15" t="s">
        <v>23</v>
      </c>
      <c r="H15" s="15">
        <v>1.33</v>
      </c>
      <c r="I15" s="15">
        <v>5</v>
      </c>
      <c r="J15" s="19">
        <v>26.62</v>
      </c>
      <c r="K15" s="15">
        <v>1.2</v>
      </c>
      <c r="L15" s="15">
        <v>0.31900000000000001</v>
      </c>
      <c r="M15" s="15">
        <v>532</v>
      </c>
      <c r="N15" s="15" t="s">
        <v>24</v>
      </c>
      <c r="O15" s="15" t="s">
        <v>25</v>
      </c>
      <c r="P15" s="15" t="s">
        <v>26</v>
      </c>
      <c r="Q15" s="15" t="s">
        <v>27</v>
      </c>
      <c r="R15" s="15" t="s">
        <v>38</v>
      </c>
      <c r="S15" s="15">
        <v>41.208300000000001</v>
      </c>
      <c r="T15" s="15">
        <v>-73.109200000000001</v>
      </c>
      <c r="U15" s="15"/>
      <c r="V15" s="78" t="s">
        <v>20</v>
      </c>
      <c r="W15" s="78" t="s">
        <v>57</v>
      </c>
      <c r="X15" s="78">
        <f t="shared" si="2"/>
        <v>0</v>
      </c>
      <c r="Y15" s="78">
        <f t="shared" si="0"/>
        <v>0</v>
      </c>
      <c r="Z15" s="78">
        <f t="shared" si="1"/>
        <v>0</v>
      </c>
      <c r="AA15" s="15" t="s">
        <v>24</v>
      </c>
      <c r="AB15" s="15" t="s">
        <v>25</v>
      </c>
      <c r="AC15" s="15" t="s">
        <v>26</v>
      </c>
      <c r="AD15" s="15" t="s">
        <v>27</v>
      </c>
      <c r="AE15" s="15" t="s">
        <v>38</v>
      </c>
      <c r="AF15" s="15"/>
      <c r="AG15" s="15"/>
      <c r="AH15" s="15"/>
      <c r="AI15" s="15"/>
      <c r="AJ15" s="15"/>
    </row>
    <row r="16" spans="1:36" x14ac:dyDescent="0.25">
      <c r="A16" s="15" t="s">
        <v>20</v>
      </c>
      <c r="B16" s="15" t="s">
        <v>57</v>
      </c>
      <c r="C16" s="15">
        <v>544</v>
      </c>
      <c r="D16" s="15">
        <v>13</v>
      </c>
      <c r="E16" s="15"/>
      <c r="F16" s="15">
        <v>2019</v>
      </c>
      <c r="G16" s="15" t="s">
        <v>23</v>
      </c>
      <c r="H16" s="15">
        <v>13.74</v>
      </c>
      <c r="I16" s="15">
        <v>5</v>
      </c>
      <c r="J16" s="19">
        <v>419.85</v>
      </c>
      <c r="K16" s="15">
        <v>0.7</v>
      </c>
      <c r="L16" s="15">
        <v>1.9239999999999999</v>
      </c>
      <c r="M16" s="15">
        <v>5496</v>
      </c>
      <c r="N16" s="15" t="s">
        <v>24</v>
      </c>
      <c r="O16" s="15" t="s">
        <v>25</v>
      </c>
      <c r="P16" s="15" t="s">
        <v>26</v>
      </c>
      <c r="Q16" s="15" t="s">
        <v>27</v>
      </c>
      <c r="R16" s="15" t="s">
        <v>38</v>
      </c>
      <c r="S16" s="15">
        <v>41.208300000000001</v>
      </c>
      <c r="T16" s="15">
        <v>-73.109200000000001</v>
      </c>
      <c r="U16" s="15"/>
      <c r="V16" s="78" t="s">
        <v>20</v>
      </c>
      <c r="W16" s="78" t="s">
        <v>57</v>
      </c>
      <c r="X16" s="78">
        <f t="shared" si="2"/>
        <v>0</v>
      </c>
      <c r="Y16" s="78">
        <f t="shared" si="0"/>
        <v>0</v>
      </c>
      <c r="Z16" s="78">
        <f t="shared" si="1"/>
        <v>0</v>
      </c>
      <c r="AA16" s="15" t="s">
        <v>24</v>
      </c>
      <c r="AB16" s="15" t="s">
        <v>25</v>
      </c>
      <c r="AC16" s="15" t="s">
        <v>26</v>
      </c>
      <c r="AD16" s="15" t="s">
        <v>27</v>
      </c>
      <c r="AE16" s="15" t="s">
        <v>38</v>
      </c>
      <c r="AF16" s="15"/>
      <c r="AG16" s="15"/>
      <c r="AH16" s="15"/>
      <c r="AI16" s="15"/>
      <c r="AJ16" s="15"/>
    </row>
    <row r="17" spans="1:36" x14ac:dyDescent="0.25">
      <c r="A17" s="15" t="s">
        <v>20</v>
      </c>
      <c r="B17" s="15" t="s">
        <v>57</v>
      </c>
      <c r="C17" s="15">
        <v>544</v>
      </c>
      <c r="D17" s="15">
        <v>14</v>
      </c>
      <c r="E17" s="15"/>
      <c r="F17" s="15">
        <v>2019</v>
      </c>
      <c r="G17" s="15" t="s">
        <v>23</v>
      </c>
      <c r="H17" s="15">
        <v>13.72</v>
      </c>
      <c r="I17" s="15">
        <v>5</v>
      </c>
      <c r="J17" s="19">
        <v>403.93</v>
      </c>
      <c r="K17" s="15">
        <v>0.7</v>
      </c>
      <c r="L17" s="15">
        <v>1.921</v>
      </c>
      <c r="M17" s="15">
        <v>5488</v>
      </c>
      <c r="N17" s="15" t="s">
        <v>24</v>
      </c>
      <c r="O17" s="15" t="s">
        <v>25</v>
      </c>
      <c r="P17" s="15" t="s">
        <v>26</v>
      </c>
      <c r="Q17" s="15" t="s">
        <v>27</v>
      </c>
      <c r="R17" s="15" t="s">
        <v>38</v>
      </c>
      <c r="S17" s="15">
        <v>41.208300000000001</v>
      </c>
      <c r="T17" s="15">
        <v>-73.109200000000001</v>
      </c>
      <c r="U17" s="15"/>
      <c r="V17" s="78" t="s">
        <v>20</v>
      </c>
      <c r="W17" s="78" t="s">
        <v>57</v>
      </c>
      <c r="X17" s="78">
        <f t="shared" si="2"/>
        <v>0</v>
      </c>
      <c r="Y17" s="78">
        <f t="shared" si="0"/>
        <v>0</v>
      </c>
      <c r="Z17" s="78">
        <f t="shared" si="1"/>
        <v>0</v>
      </c>
      <c r="AA17" s="15" t="s">
        <v>24</v>
      </c>
      <c r="AB17" s="15" t="s">
        <v>25</v>
      </c>
      <c r="AC17" s="15" t="s">
        <v>26</v>
      </c>
      <c r="AD17" s="15" t="s">
        <v>27</v>
      </c>
      <c r="AE17" s="15" t="s">
        <v>38</v>
      </c>
      <c r="AF17" s="15"/>
      <c r="AG17" s="15"/>
      <c r="AH17" s="15"/>
      <c r="AI17" s="15"/>
      <c r="AJ17" s="15"/>
    </row>
    <row r="18" spans="1:36" x14ac:dyDescent="0.25">
      <c r="A18" s="15" t="s">
        <v>20</v>
      </c>
      <c r="B18" s="15" t="s">
        <v>88</v>
      </c>
      <c r="C18" s="15">
        <v>546</v>
      </c>
      <c r="D18" s="15">
        <v>5</v>
      </c>
      <c r="E18" s="15"/>
      <c r="F18" s="15">
        <v>2019</v>
      </c>
      <c r="G18" s="15" t="s">
        <v>46</v>
      </c>
      <c r="H18" s="15">
        <v>186.02</v>
      </c>
      <c r="I18" s="15">
        <v>5</v>
      </c>
      <c r="J18" s="19">
        <v>7122.03</v>
      </c>
      <c r="K18" s="15">
        <v>4.1500000000000002E-2</v>
      </c>
      <c r="L18" s="15">
        <v>1.8819999999999999</v>
      </c>
      <c r="M18" s="15">
        <v>86471.672999999995</v>
      </c>
      <c r="N18" s="15" t="s">
        <v>89</v>
      </c>
      <c r="O18" s="15" t="s">
        <v>25</v>
      </c>
      <c r="P18" s="15" t="s">
        <v>47</v>
      </c>
      <c r="Q18" s="15" t="s">
        <v>84</v>
      </c>
      <c r="R18" s="15"/>
      <c r="S18" s="15">
        <v>41.428100000000001</v>
      </c>
      <c r="T18" s="15">
        <v>-72.101900000000001</v>
      </c>
      <c r="U18" s="15"/>
      <c r="V18" s="78" t="s">
        <v>20</v>
      </c>
      <c r="W18" s="78" t="s">
        <v>88</v>
      </c>
      <c r="X18" s="78">
        <f t="shared" si="2"/>
        <v>546</v>
      </c>
      <c r="Y18" s="78">
        <f t="shared" si="0"/>
        <v>41.428100000000001</v>
      </c>
      <c r="Z18" s="78">
        <f t="shared" si="1"/>
        <v>-72.101900000000001</v>
      </c>
      <c r="AA18" s="15" t="s">
        <v>89</v>
      </c>
      <c r="AB18" s="15" t="s">
        <v>25</v>
      </c>
      <c r="AC18" s="15" t="s">
        <v>47</v>
      </c>
      <c r="AD18" s="15" t="s">
        <v>84</v>
      </c>
      <c r="AE18" s="15"/>
      <c r="AF18" s="15"/>
      <c r="AG18" s="15"/>
      <c r="AH18" s="15"/>
      <c r="AI18" s="15"/>
      <c r="AJ18" s="15"/>
    </row>
    <row r="19" spans="1:36" x14ac:dyDescent="0.25">
      <c r="A19" s="15" t="s">
        <v>20</v>
      </c>
      <c r="B19" s="15" t="s">
        <v>88</v>
      </c>
      <c r="C19" s="15">
        <v>546</v>
      </c>
      <c r="D19" s="15">
        <v>6</v>
      </c>
      <c r="E19" s="15"/>
      <c r="F19" s="15">
        <v>2019</v>
      </c>
      <c r="G19" s="15" t="s">
        <v>46</v>
      </c>
      <c r="H19" s="15">
        <v>32.99</v>
      </c>
      <c r="I19" s="15">
        <v>5</v>
      </c>
      <c r="J19" s="19">
        <v>2984.89</v>
      </c>
      <c r="K19" s="15">
        <v>0.14899999999999999</v>
      </c>
      <c r="L19" s="15">
        <v>3.8460000000000001</v>
      </c>
      <c r="M19" s="15">
        <v>39205.794999999998</v>
      </c>
      <c r="N19" s="15" t="s">
        <v>89</v>
      </c>
      <c r="O19" s="15" t="s">
        <v>25</v>
      </c>
      <c r="P19" s="15" t="s">
        <v>47</v>
      </c>
      <c r="Q19" s="15" t="s">
        <v>84</v>
      </c>
      <c r="R19" s="15"/>
      <c r="S19" s="15">
        <v>41.428100000000001</v>
      </c>
      <c r="T19" s="15">
        <v>-72.101900000000001</v>
      </c>
      <c r="U19" s="15"/>
      <c r="V19" s="78" t="s">
        <v>20</v>
      </c>
      <c r="W19" s="78" t="s">
        <v>88</v>
      </c>
      <c r="X19" s="78">
        <f t="shared" si="2"/>
        <v>0</v>
      </c>
      <c r="Y19" s="78">
        <f t="shared" si="0"/>
        <v>0</v>
      </c>
      <c r="Z19" s="78">
        <f t="shared" si="1"/>
        <v>0</v>
      </c>
      <c r="AA19" s="15" t="s">
        <v>89</v>
      </c>
      <c r="AB19" s="15" t="s">
        <v>25</v>
      </c>
      <c r="AC19" s="15" t="s">
        <v>47</v>
      </c>
      <c r="AD19" s="15" t="s">
        <v>84</v>
      </c>
      <c r="AE19" s="15"/>
      <c r="AF19" s="15"/>
      <c r="AG19" s="15"/>
      <c r="AH19" s="15"/>
      <c r="AI19" s="15"/>
      <c r="AJ19" s="15"/>
    </row>
    <row r="20" spans="1:36" x14ac:dyDescent="0.25">
      <c r="A20" s="15" t="s">
        <v>20</v>
      </c>
      <c r="B20" s="15" t="s">
        <v>108</v>
      </c>
      <c r="C20" s="15">
        <v>557</v>
      </c>
      <c r="D20" s="15">
        <v>10</v>
      </c>
      <c r="E20" s="15"/>
      <c r="F20" s="15">
        <v>2019</v>
      </c>
      <c r="G20" s="15" t="s">
        <v>36</v>
      </c>
      <c r="H20" s="15">
        <v>6.61</v>
      </c>
      <c r="I20" s="15">
        <v>5</v>
      </c>
      <c r="J20" s="19">
        <v>76.56</v>
      </c>
      <c r="K20" s="15">
        <v>1.1984999999999999</v>
      </c>
      <c r="L20" s="15">
        <v>0.91200000000000003</v>
      </c>
      <c r="M20" s="15">
        <v>1520.1</v>
      </c>
      <c r="N20" s="15" t="s">
        <v>89</v>
      </c>
      <c r="O20" s="15" t="s">
        <v>25</v>
      </c>
      <c r="P20" s="15" t="s">
        <v>26</v>
      </c>
      <c r="Q20" s="15" t="s">
        <v>58</v>
      </c>
      <c r="R20" s="15"/>
      <c r="S20" s="15">
        <v>41.555300000000003</v>
      </c>
      <c r="T20" s="15">
        <v>-72.041899999999998</v>
      </c>
      <c r="U20" s="15"/>
      <c r="V20" s="78" t="s">
        <v>20</v>
      </c>
      <c r="W20" s="78" t="s">
        <v>108</v>
      </c>
      <c r="X20" s="78">
        <f t="shared" si="2"/>
        <v>557</v>
      </c>
      <c r="Y20" s="78">
        <f t="shared" si="0"/>
        <v>41.555300000000003</v>
      </c>
      <c r="Z20" s="78">
        <f t="shared" si="1"/>
        <v>-72.041899999999998</v>
      </c>
      <c r="AA20" s="15" t="s">
        <v>89</v>
      </c>
      <c r="AB20" s="15" t="s">
        <v>25</v>
      </c>
      <c r="AC20" s="15" t="s">
        <v>26</v>
      </c>
      <c r="AD20" s="15" t="s">
        <v>58</v>
      </c>
      <c r="AE20" s="15"/>
      <c r="AF20" s="15"/>
      <c r="AG20" s="15"/>
      <c r="AH20" s="15"/>
      <c r="AI20" s="15"/>
      <c r="AJ20" s="15"/>
    </row>
    <row r="21" spans="1:36" x14ac:dyDescent="0.25">
      <c r="A21" s="15" t="s">
        <v>20</v>
      </c>
      <c r="B21" s="15" t="s">
        <v>68</v>
      </c>
      <c r="C21" s="15">
        <v>561</v>
      </c>
      <c r="D21" s="15">
        <v>10</v>
      </c>
      <c r="E21" s="15"/>
      <c r="F21" s="15">
        <v>2019</v>
      </c>
      <c r="G21" s="15" t="s">
        <v>36</v>
      </c>
      <c r="H21" s="15">
        <v>2.37</v>
      </c>
      <c r="I21" s="15">
        <v>5</v>
      </c>
      <c r="J21" s="19">
        <v>36.03</v>
      </c>
      <c r="K21" s="15">
        <v>1.2</v>
      </c>
      <c r="L21" s="15">
        <v>0.35599999999999998</v>
      </c>
      <c r="M21" s="15">
        <v>592.5</v>
      </c>
      <c r="N21" s="15" t="s">
        <v>69</v>
      </c>
      <c r="O21" s="15" t="s">
        <v>25</v>
      </c>
      <c r="P21" s="15" t="s">
        <v>26</v>
      </c>
      <c r="Q21" s="15" t="s">
        <v>37</v>
      </c>
      <c r="R21" s="15"/>
      <c r="S21" s="15">
        <v>41.799399999999999</v>
      </c>
      <c r="T21" s="15">
        <v>-73.115600000000001</v>
      </c>
      <c r="U21" s="15"/>
      <c r="V21" s="78" t="s">
        <v>20</v>
      </c>
      <c r="W21" s="78" t="s">
        <v>68</v>
      </c>
      <c r="X21" s="78">
        <f t="shared" si="2"/>
        <v>561</v>
      </c>
      <c r="Y21" s="78">
        <f t="shared" si="0"/>
        <v>41.799399999999999</v>
      </c>
      <c r="Z21" s="78">
        <f t="shared" si="1"/>
        <v>-73.115600000000001</v>
      </c>
      <c r="AA21" s="15" t="s">
        <v>69</v>
      </c>
      <c r="AB21" s="15" t="s">
        <v>25</v>
      </c>
      <c r="AC21" s="15" t="s">
        <v>26</v>
      </c>
      <c r="AD21" s="15" t="s">
        <v>37</v>
      </c>
      <c r="AE21" s="15"/>
      <c r="AF21" s="15"/>
      <c r="AG21" s="15"/>
      <c r="AH21" s="15"/>
      <c r="AI21" s="15"/>
      <c r="AJ21" s="15"/>
    </row>
    <row r="22" spans="1:36" x14ac:dyDescent="0.25">
      <c r="A22" s="15" t="s">
        <v>20</v>
      </c>
      <c r="B22" s="15" t="s">
        <v>78</v>
      </c>
      <c r="C22" s="15">
        <v>562</v>
      </c>
      <c r="D22" s="15">
        <v>12</v>
      </c>
      <c r="E22" s="15"/>
      <c r="F22" s="15">
        <v>2019</v>
      </c>
      <c r="G22" s="15" t="s">
        <v>23</v>
      </c>
      <c r="H22" s="15">
        <v>5.86</v>
      </c>
      <c r="I22" s="15">
        <v>5</v>
      </c>
      <c r="J22" s="19">
        <v>212.44</v>
      </c>
      <c r="K22" s="15">
        <v>7.7000000000000002E-3</v>
      </c>
      <c r="L22" s="15">
        <v>6.0000000000000001E-3</v>
      </c>
      <c r="M22" s="15">
        <v>1955.482</v>
      </c>
      <c r="N22" s="15" t="s">
        <v>72</v>
      </c>
      <c r="O22" s="15" t="s">
        <v>25</v>
      </c>
      <c r="P22" s="15" t="s">
        <v>26</v>
      </c>
      <c r="Q22" s="15" t="s">
        <v>58</v>
      </c>
      <c r="R22" s="15" t="s">
        <v>79</v>
      </c>
      <c r="S22" s="15">
        <v>41.554400000000001</v>
      </c>
      <c r="T22" s="15">
        <v>-72.579300000000003</v>
      </c>
      <c r="U22" s="15"/>
      <c r="V22" s="78" t="s">
        <v>20</v>
      </c>
      <c r="W22" s="78" t="s">
        <v>78</v>
      </c>
      <c r="X22" s="78">
        <f t="shared" si="2"/>
        <v>562</v>
      </c>
      <c r="Y22" s="78">
        <f t="shared" si="0"/>
        <v>41.554400000000001</v>
      </c>
      <c r="Z22" s="78">
        <f t="shared" si="1"/>
        <v>-72.579300000000003</v>
      </c>
      <c r="AA22" s="15" t="s">
        <v>72</v>
      </c>
      <c r="AB22" s="15" t="s">
        <v>25</v>
      </c>
      <c r="AC22" s="15" t="s">
        <v>26</v>
      </c>
      <c r="AD22" s="15" t="s">
        <v>58</v>
      </c>
      <c r="AE22" s="15" t="s">
        <v>79</v>
      </c>
      <c r="AF22" s="15"/>
      <c r="AG22" s="15"/>
      <c r="AH22" s="15"/>
      <c r="AI22" s="15"/>
      <c r="AJ22" s="15"/>
    </row>
    <row r="23" spans="1:36" x14ac:dyDescent="0.25">
      <c r="A23" s="15" t="s">
        <v>20</v>
      </c>
      <c r="B23" s="15" t="s">
        <v>78</v>
      </c>
      <c r="C23" s="15">
        <v>562</v>
      </c>
      <c r="D23" s="15">
        <v>13</v>
      </c>
      <c r="E23" s="15"/>
      <c r="F23" s="15">
        <v>2019</v>
      </c>
      <c r="G23" s="15" t="s">
        <v>23</v>
      </c>
      <c r="H23" s="15">
        <v>11.82</v>
      </c>
      <c r="I23" s="15">
        <v>5</v>
      </c>
      <c r="J23" s="19">
        <v>451.63</v>
      </c>
      <c r="K23" s="15">
        <v>1.0200000000000001E-2</v>
      </c>
      <c r="L23" s="15">
        <v>2.1000000000000001E-2</v>
      </c>
      <c r="M23" s="15">
        <v>4337.6270000000004</v>
      </c>
      <c r="N23" s="15" t="s">
        <v>72</v>
      </c>
      <c r="O23" s="15" t="s">
        <v>25</v>
      </c>
      <c r="P23" s="15" t="s">
        <v>26</v>
      </c>
      <c r="Q23" s="15" t="s">
        <v>58</v>
      </c>
      <c r="R23" s="15" t="s">
        <v>79</v>
      </c>
      <c r="S23" s="15">
        <v>41.554400000000001</v>
      </c>
      <c r="T23" s="15">
        <v>-72.579300000000003</v>
      </c>
      <c r="U23" s="15"/>
      <c r="V23" s="78" t="s">
        <v>20</v>
      </c>
      <c r="W23" s="78" t="s">
        <v>78</v>
      </c>
      <c r="X23" s="78">
        <f t="shared" si="2"/>
        <v>0</v>
      </c>
      <c r="Y23" s="78">
        <f t="shared" si="0"/>
        <v>0</v>
      </c>
      <c r="Z23" s="78">
        <f t="shared" si="1"/>
        <v>0</v>
      </c>
      <c r="AA23" s="15" t="s">
        <v>72</v>
      </c>
      <c r="AB23" s="15" t="s">
        <v>25</v>
      </c>
      <c r="AC23" s="15" t="s">
        <v>26</v>
      </c>
      <c r="AD23" s="15" t="s">
        <v>58</v>
      </c>
      <c r="AE23" s="15" t="s">
        <v>79</v>
      </c>
      <c r="AF23" s="15"/>
      <c r="AG23" s="15"/>
      <c r="AH23" s="15"/>
      <c r="AI23" s="15"/>
      <c r="AJ23" s="15"/>
    </row>
    <row r="24" spans="1:36" x14ac:dyDescent="0.25">
      <c r="A24" s="15" t="s">
        <v>20</v>
      </c>
      <c r="B24" s="15" t="s">
        <v>78</v>
      </c>
      <c r="C24" s="15">
        <v>562</v>
      </c>
      <c r="D24" s="15">
        <v>14</v>
      </c>
      <c r="E24" s="15"/>
      <c r="F24" s="15">
        <v>2019</v>
      </c>
      <c r="G24" s="15" t="s">
        <v>23</v>
      </c>
      <c r="H24" s="15">
        <v>9.6199999999999992</v>
      </c>
      <c r="I24" s="15">
        <v>5</v>
      </c>
      <c r="J24" s="19">
        <v>344.35</v>
      </c>
      <c r="K24" s="15">
        <v>1.3100000000000001E-2</v>
      </c>
      <c r="L24" s="15">
        <v>1.7999999999999999E-2</v>
      </c>
      <c r="M24" s="15">
        <v>3407.9050000000002</v>
      </c>
      <c r="N24" s="15" t="s">
        <v>72</v>
      </c>
      <c r="O24" s="15" t="s">
        <v>25</v>
      </c>
      <c r="P24" s="15" t="s">
        <v>26</v>
      </c>
      <c r="Q24" s="15" t="s">
        <v>58</v>
      </c>
      <c r="R24" s="15" t="s">
        <v>79</v>
      </c>
      <c r="S24" s="15">
        <v>41.554400000000001</v>
      </c>
      <c r="T24" s="15">
        <v>-72.579300000000003</v>
      </c>
      <c r="U24" s="15"/>
      <c r="V24" s="78" t="s">
        <v>20</v>
      </c>
      <c r="W24" s="78" t="s">
        <v>78</v>
      </c>
      <c r="X24" s="78">
        <f t="shared" si="2"/>
        <v>0</v>
      </c>
      <c r="Y24" s="78">
        <f t="shared" si="0"/>
        <v>0</v>
      </c>
      <c r="Z24" s="78">
        <f t="shared" si="1"/>
        <v>0</v>
      </c>
      <c r="AA24" s="15" t="s">
        <v>72</v>
      </c>
      <c r="AB24" s="15" t="s">
        <v>25</v>
      </c>
      <c r="AC24" s="15" t="s">
        <v>26</v>
      </c>
      <c r="AD24" s="15" t="s">
        <v>58</v>
      </c>
      <c r="AE24" s="15" t="s">
        <v>79</v>
      </c>
      <c r="AF24" s="15"/>
      <c r="AG24" s="15"/>
      <c r="AH24" s="15"/>
      <c r="AI24" s="15"/>
      <c r="AJ24" s="15"/>
    </row>
    <row r="25" spans="1:36" x14ac:dyDescent="0.25">
      <c r="A25" s="15" t="s">
        <v>20</v>
      </c>
      <c r="B25" s="15" t="s">
        <v>78</v>
      </c>
      <c r="C25" s="15">
        <v>562</v>
      </c>
      <c r="D25" s="15">
        <v>15</v>
      </c>
      <c r="E25" s="15"/>
      <c r="F25" s="15">
        <v>2019</v>
      </c>
      <c r="G25" s="15" t="s">
        <v>23</v>
      </c>
      <c r="H25" s="15">
        <v>7.22</v>
      </c>
      <c r="I25" s="15">
        <v>5</v>
      </c>
      <c r="J25" s="19">
        <v>263.89999999999998</v>
      </c>
      <c r="K25" s="15">
        <v>6.7000000000000002E-3</v>
      </c>
      <c r="L25" s="15">
        <v>8.9999999999999993E-3</v>
      </c>
      <c r="M25" s="15">
        <v>2622.7939999999999</v>
      </c>
      <c r="N25" s="15" t="s">
        <v>72</v>
      </c>
      <c r="O25" s="15" t="s">
        <v>25</v>
      </c>
      <c r="P25" s="15" t="s">
        <v>26</v>
      </c>
      <c r="Q25" s="15" t="s">
        <v>58</v>
      </c>
      <c r="R25" s="15" t="s">
        <v>59</v>
      </c>
      <c r="S25" s="15">
        <v>41.554400000000001</v>
      </c>
      <c r="T25" s="15">
        <v>-72.579300000000003</v>
      </c>
      <c r="U25" s="15"/>
      <c r="V25" s="78" t="s">
        <v>20</v>
      </c>
      <c r="W25" s="78" t="s">
        <v>78</v>
      </c>
      <c r="X25" s="78">
        <f t="shared" si="2"/>
        <v>0</v>
      </c>
      <c r="Y25" s="78">
        <f t="shared" si="0"/>
        <v>0</v>
      </c>
      <c r="Z25" s="78">
        <f t="shared" si="1"/>
        <v>0</v>
      </c>
      <c r="AA25" s="15" t="s">
        <v>72</v>
      </c>
      <c r="AB25" s="15" t="s">
        <v>25</v>
      </c>
      <c r="AC25" s="15" t="s">
        <v>26</v>
      </c>
      <c r="AD25" s="15" t="s">
        <v>58</v>
      </c>
      <c r="AE25" s="15" t="s">
        <v>59</v>
      </c>
      <c r="AF25" s="15"/>
      <c r="AG25" s="15"/>
      <c r="AH25" s="15"/>
      <c r="AI25" s="15"/>
      <c r="AJ25" s="15"/>
    </row>
    <row r="26" spans="1:36" x14ac:dyDescent="0.25">
      <c r="A26" s="15" t="s">
        <v>20</v>
      </c>
      <c r="B26" s="15" t="s">
        <v>78</v>
      </c>
      <c r="C26" s="15">
        <v>562</v>
      </c>
      <c r="D26" s="15">
        <v>10</v>
      </c>
      <c r="E26" s="15"/>
      <c r="F26" s="15">
        <v>2019</v>
      </c>
      <c r="G26" s="15" t="s">
        <v>36</v>
      </c>
      <c r="H26" s="15">
        <v>5.82</v>
      </c>
      <c r="I26" s="15">
        <v>5</v>
      </c>
      <c r="J26" s="19">
        <v>70.11</v>
      </c>
      <c r="K26" s="15">
        <v>1.2</v>
      </c>
      <c r="L26" s="15">
        <v>0.873</v>
      </c>
      <c r="M26" s="15">
        <v>1455</v>
      </c>
      <c r="N26" s="15" t="s">
        <v>72</v>
      </c>
      <c r="O26" s="15" t="s">
        <v>25</v>
      </c>
      <c r="P26" s="15" t="s">
        <v>26</v>
      </c>
      <c r="Q26" s="15" t="s">
        <v>37</v>
      </c>
      <c r="R26" s="15"/>
      <c r="S26" s="15">
        <v>41.554400000000001</v>
      </c>
      <c r="T26" s="15">
        <v>-72.579300000000003</v>
      </c>
      <c r="U26" s="15"/>
      <c r="V26" s="78" t="s">
        <v>20</v>
      </c>
      <c r="W26" s="78" t="s">
        <v>78</v>
      </c>
      <c r="X26" s="78">
        <f t="shared" si="2"/>
        <v>0</v>
      </c>
      <c r="Y26" s="78">
        <f t="shared" si="0"/>
        <v>0</v>
      </c>
      <c r="Z26" s="78">
        <f t="shared" si="1"/>
        <v>0</v>
      </c>
      <c r="AA26" s="15" t="s">
        <v>72</v>
      </c>
      <c r="AB26" s="15" t="s">
        <v>25</v>
      </c>
      <c r="AC26" s="15" t="s">
        <v>26</v>
      </c>
      <c r="AD26" s="15" t="s">
        <v>37</v>
      </c>
      <c r="AE26" s="15"/>
      <c r="AF26" s="15"/>
      <c r="AG26" s="15"/>
      <c r="AH26" s="15"/>
      <c r="AI26" s="15"/>
      <c r="AJ26" s="15"/>
    </row>
    <row r="27" spans="1:36" x14ac:dyDescent="0.25">
      <c r="A27" s="15" t="s">
        <v>20</v>
      </c>
      <c r="B27" s="15" t="s">
        <v>78</v>
      </c>
      <c r="C27" s="15">
        <v>562</v>
      </c>
      <c r="D27" s="15">
        <v>2</v>
      </c>
      <c r="E27" s="15"/>
      <c r="F27" s="15">
        <v>2019</v>
      </c>
      <c r="G27" s="15" t="s">
        <v>23</v>
      </c>
      <c r="H27" s="15">
        <v>1150.8699999999999</v>
      </c>
      <c r="I27" s="15">
        <v>5</v>
      </c>
      <c r="J27" s="19">
        <v>70945.119999999995</v>
      </c>
      <c r="K27" s="15">
        <v>7.9100000000000004E-2</v>
      </c>
      <c r="L27" s="15">
        <v>32.741999999999997</v>
      </c>
      <c r="M27" s="15">
        <v>750645.98100000003</v>
      </c>
      <c r="N27" s="15" t="s">
        <v>72</v>
      </c>
      <c r="O27" s="15" t="s">
        <v>25</v>
      </c>
      <c r="P27" s="15" t="s">
        <v>80</v>
      </c>
      <c r="Q27" s="15" t="s">
        <v>27</v>
      </c>
      <c r="R27" s="15" t="s">
        <v>81</v>
      </c>
      <c r="S27" s="15">
        <v>41.554400000000001</v>
      </c>
      <c r="T27" s="15">
        <v>-72.579300000000003</v>
      </c>
      <c r="U27" s="15"/>
      <c r="V27" s="78" t="s">
        <v>20</v>
      </c>
      <c r="W27" s="78" t="s">
        <v>78</v>
      </c>
      <c r="X27" s="78">
        <f t="shared" si="2"/>
        <v>0</v>
      </c>
      <c r="Y27" s="78">
        <f t="shared" si="0"/>
        <v>0</v>
      </c>
      <c r="Z27" s="78">
        <f t="shared" si="1"/>
        <v>0</v>
      </c>
      <c r="AA27" s="15" t="s">
        <v>72</v>
      </c>
      <c r="AB27" s="15" t="s">
        <v>25</v>
      </c>
      <c r="AC27" s="15" t="s">
        <v>80</v>
      </c>
      <c r="AD27" s="15" t="s">
        <v>27</v>
      </c>
      <c r="AE27" s="15" t="s">
        <v>81</v>
      </c>
      <c r="AF27" s="15"/>
      <c r="AG27" s="15"/>
      <c r="AH27" s="15"/>
      <c r="AI27" s="15"/>
      <c r="AJ27" s="15"/>
    </row>
    <row r="28" spans="1:36" x14ac:dyDescent="0.25">
      <c r="A28" s="15" t="s">
        <v>20</v>
      </c>
      <c r="B28" s="15" t="s">
        <v>78</v>
      </c>
      <c r="C28" s="15">
        <v>562</v>
      </c>
      <c r="D28" s="15">
        <v>3</v>
      </c>
      <c r="E28" s="15"/>
      <c r="F28" s="15">
        <v>2019</v>
      </c>
      <c r="G28" s="15" t="s">
        <v>23</v>
      </c>
      <c r="H28" s="15">
        <v>1003.88</v>
      </c>
      <c r="I28" s="15">
        <v>5</v>
      </c>
      <c r="J28" s="19">
        <v>130904.25</v>
      </c>
      <c r="K28" s="15">
        <v>0.14460000000000001</v>
      </c>
      <c r="L28" s="15">
        <v>108.03700000000001</v>
      </c>
      <c r="M28" s="15">
        <v>1354976.1850000001</v>
      </c>
      <c r="N28" s="15" t="s">
        <v>72</v>
      </c>
      <c r="O28" s="15" t="s">
        <v>25</v>
      </c>
      <c r="P28" s="15" t="s">
        <v>82</v>
      </c>
      <c r="Q28" s="15" t="s">
        <v>27</v>
      </c>
      <c r="R28" s="15" t="s">
        <v>83</v>
      </c>
      <c r="S28" s="15">
        <v>41.554400000000001</v>
      </c>
      <c r="T28" s="15">
        <v>-72.579300000000003</v>
      </c>
      <c r="U28" s="15"/>
      <c r="V28" s="78" t="s">
        <v>20</v>
      </c>
      <c r="W28" s="78" t="s">
        <v>78</v>
      </c>
      <c r="X28" s="78">
        <f t="shared" si="2"/>
        <v>0</v>
      </c>
      <c r="Y28" s="78">
        <f t="shared" si="0"/>
        <v>0</v>
      </c>
      <c r="Z28" s="78">
        <f t="shared" si="1"/>
        <v>0</v>
      </c>
      <c r="AA28" s="15" t="s">
        <v>72</v>
      </c>
      <c r="AB28" s="15" t="s">
        <v>25</v>
      </c>
      <c r="AC28" s="15" t="s">
        <v>82</v>
      </c>
      <c r="AD28" s="15" t="s">
        <v>27</v>
      </c>
      <c r="AE28" s="15" t="s">
        <v>83</v>
      </c>
      <c r="AF28" s="15"/>
      <c r="AG28" s="15"/>
      <c r="AH28" s="15"/>
      <c r="AI28" s="15"/>
      <c r="AJ28" s="15"/>
    </row>
    <row r="29" spans="1:36" x14ac:dyDescent="0.25">
      <c r="A29" s="15" t="s">
        <v>20</v>
      </c>
      <c r="B29" s="15" t="s">
        <v>78</v>
      </c>
      <c r="C29" s="15">
        <v>562</v>
      </c>
      <c r="D29" s="15">
        <v>4</v>
      </c>
      <c r="E29" s="15"/>
      <c r="F29" s="15">
        <v>2019</v>
      </c>
      <c r="G29" s="15" t="s">
        <v>46</v>
      </c>
      <c r="H29" s="15">
        <v>24.86</v>
      </c>
      <c r="I29" s="15">
        <v>5</v>
      </c>
      <c r="J29" s="19">
        <v>2303.1999999999998</v>
      </c>
      <c r="K29" s="15">
        <v>6.9199999999999998E-2</v>
      </c>
      <c r="L29" s="15">
        <v>0.88400000000000001</v>
      </c>
      <c r="M29" s="15">
        <v>8289.5630000000001</v>
      </c>
      <c r="N29" s="15" t="s">
        <v>72</v>
      </c>
      <c r="O29" s="15" t="s">
        <v>25</v>
      </c>
      <c r="P29" s="15" t="s">
        <v>47</v>
      </c>
      <c r="Q29" s="15" t="s">
        <v>84</v>
      </c>
      <c r="R29" s="15"/>
      <c r="S29" s="15">
        <v>41.554400000000001</v>
      </c>
      <c r="T29" s="15">
        <v>-72.579300000000003</v>
      </c>
      <c r="U29" s="15"/>
      <c r="V29" s="78" t="s">
        <v>20</v>
      </c>
      <c r="W29" s="78" t="s">
        <v>78</v>
      </c>
      <c r="X29" s="78">
        <f t="shared" si="2"/>
        <v>0</v>
      </c>
      <c r="Y29" s="78">
        <f t="shared" si="0"/>
        <v>0</v>
      </c>
      <c r="Z29" s="78">
        <f t="shared" si="1"/>
        <v>0</v>
      </c>
      <c r="AA29" s="15" t="s">
        <v>72</v>
      </c>
      <c r="AB29" s="15" t="s">
        <v>25</v>
      </c>
      <c r="AC29" s="15" t="s">
        <v>47</v>
      </c>
      <c r="AD29" s="15" t="s">
        <v>84</v>
      </c>
      <c r="AE29" s="15"/>
      <c r="AF29" s="15"/>
      <c r="AG29" s="15"/>
      <c r="AH29" s="15"/>
      <c r="AI29" s="15"/>
      <c r="AJ29" s="15"/>
    </row>
    <row r="30" spans="1:36" x14ac:dyDescent="0.25">
      <c r="A30" s="15" t="s">
        <v>20</v>
      </c>
      <c r="B30" s="15" t="s">
        <v>98</v>
      </c>
      <c r="C30" s="15">
        <v>563</v>
      </c>
      <c r="D30" s="15" t="s">
        <v>99</v>
      </c>
      <c r="E30" s="15"/>
      <c r="F30" s="15">
        <v>2019</v>
      </c>
      <c r="G30" s="15" t="s">
        <v>31</v>
      </c>
      <c r="H30" s="15">
        <v>6.15</v>
      </c>
      <c r="I30" s="15">
        <v>5</v>
      </c>
      <c r="J30" s="19">
        <v>67.77</v>
      </c>
      <c r="K30" s="15">
        <v>0.78</v>
      </c>
      <c r="L30" s="15">
        <v>0.53400000000000003</v>
      </c>
      <c r="M30" s="15">
        <v>1325.2</v>
      </c>
      <c r="N30" s="15" t="s">
        <v>32</v>
      </c>
      <c r="O30" s="15" t="s">
        <v>25</v>
      </c>
      <c r="P30" s="15" t="s">
        <v>26</v>
      </c>
      <c r="Q30" s="15" t="s">
        <v>58</v>
      </c>
      <c r="R30" s="15"/>
      <c r="S30" s="15">
        <v>41.749499999999998</v>
      </c>
      <c r="T30" s="15">
        <v>-72.6524</v>
      </c>
      <c r="U30" s="15"/>
      <c r="V30" s="78" t="s">
        <v>20</v>
      </c>
      <c r="W30" s="78" t="s">
        <v>98</v>
      </c>
      <c r="X30" s="78">
        <f t="shared" si="2"/>
        <v>563</v>
      </c>
      <c r="Y30" s="78">
        <f t="shared" si="0"/>
        <v>41.749499999999998</v>
      </c>
      <c r="Z30" s="78">
        <f t="shared" si="1"/>
        <v>-72.6524</v>
      </c>
      <c r="AA30" s="15" t="s">
        <v>32</v>
      </c>
      <c r="AB30" s="15" t="s">
        <v>25</v>
      </c>
      <c r="AC30" s="15" t="s">
        <v>26</v>
      </c>
      <c r="AD30" s="15" t="s">
        <v>58</v>
      </c>
      <c r="AE30" s="15"/>
      <c r="AF30" s="15"/>
      <c r="AG30" s="15"/>
      <c r="AH30" s="15"/>
      <c r="AI30" s="15"/>
      <c r="AJ30" s="15"/>
    </row>
    <row r="31" spans="1:36" x14ac:dyDescent="0.25">
      <c r="A31" s="15" t="s">
        <v>20</v>
      </c>
      <c r="B31" s="15" t="s">
        <v>98</v>
      </c>
      <c r="C31" s="15">
        <v>563</v>
      </c>
      <c r="D31" s="15" t="s">
        <v>100</v>
      </c>
      <c r="E31" s="15"/>
      <c r="F31" s="15">
        <v>2019</v>
      </c>
      <c r="G31" s="15" t="s">
        <v>31</v>
      </c>
      <c r="H31" s="15">
        <v>6.15</v>
      </c>
      <c r="I31" s="15">
        <v>5</v>
      </c>
      <c r="J31" s="19">
        <v>67.77</v>
      </c>
      <c r="K31" s="15">
        <v>0.74890000000000001</v>
      </c>
      <c r="L31" s="15">
        <v>0.51600000000000001</v>
      </c>
      <c r="M31" s="15">
        <v>1325.2</v>
      </c>
      <c r="N31" s="15" t="s">
        <v>32</v>
      </c>
      <c r="O31" s="15" t="s">
        <v>25</v>
      </c>
      <c r="P31" s="15" t="s">
        <v>26</v>
      </c>
      <c r="Q31" s="15" t="s">
        <v>58</v>
      </c>
      <c r="R31" s="15"/>
      <c r="S31" s="15">
        <v>41.749499999999998</v>
      </c>
      <c r="T31" s="15">
        <v>-72.6524</v>
      </c>
      <c r="U31" s="15"/>
      <c r="V31" s="78" t="s">
        <v>20</v>
      </c>
      <c r="W31" s="78" t="s">
        <v>98</v>
      </c>
      <c r="X31" s="78">
        <f t="shared" si="2"/>
        <v>0</v>
      </c>
      <c r="Y31" s="78">
        <f t="shared" si="0"/>
        <v>0</v>
      </c>
      <c r="Z31" s="78">
        <f t="shared" si="1"/>
        <v>0</v>
      </c>
      <c r="AA31" s="15" t="s">
        <v>32</v>
      </c>
      <c r="AB31" s="15" t="s">
        <v>25</v>
      </c>
      <c r="AC31" s="15" t="s">
        <v>26</v>
      </c>
      <c r="AD31" s="15" t="s">
        <v>58</v>
      </c>
      <c r="AE31" s="15"/>
      <c r="AF31" s="15"/>
      <c r="AG31" s="15"/>
      <c r="AH31" s="15"/>
      <c r="AI31" s="15"/>
      <c r="AJ31" s="15"/>
    </row>
    <row r="32" spans="1:36" x14ac:dyDescent="0.25">
      <c r="A32" s="15" t="s">
        <v>20</v>
      </c>
      <c r="B32" s="15" t="s">
        <v>98</v>
      </c>
      <c r="C32" s="15">
        <v>563</v>
      </c>
      <c r="D32" s="15" t="s">
        <v>101</v>
      </c>
      <c r="E32" s="15"/>
      <c r="F32" s="15">
        <v>2019</v>
      </c>
      <c r="G32" s="15" t="s">
        <v>31</v>
      </c>
      <c r="H32" s="15">
        <v>3.21</v>
      </c>
      <c r="I32" s="15">
        <v>5</v>
      </c>
      <c r="J32" s="19">
        <v>41.01</v>
      </c>
      <c r="K32" s="15">
        <v>0.81240000000000001</v>
      </c>
      <c r="L32" s="15">
        <v>0.308</v>
      </c>
      <c r="M32" s="15">
        <v>739.1</v>
      </c>
      <c r="N32" s="15" t="s">
        <v>32</v>
      </c>
      <c r="O32" s="15" t="s">
        <v>25</v>
      </c>
      <c r="P32" s="15" t="s">
        <v>26</v>
      </c>
      <c r="Q32" s="15" t="s">
        <v>58</v>
      </c>
      <c r="R32" s="15"/>
      <c r="S32" s="15">
        <v>41.749499999999998</v>
      </c>
      <c r="T32" s="15">
        <v>-72.6524</v>
      </c>
      <c r="U32" s="15"/>
      <c r="V32" s="78" t="s">
        <v>20</v>
      </c>
      <c r="W32" s="78" t="s">
        <v>98</v>
      </c>
      <c r="X32" s="78">
        <f t="shared" si="2"/>
        <v>0</v>
      </c>
      <c r="Y32" s="78">
        <f t="shared" si="0"/>
        <v>0</v>
      </c>
      <c r="Z32" s="78">
        <f t="shared" si="1"/>
        <v>0</v>
      </c>
      <c r="AA32" s="15" t="s">
        <v>32</v>
      </c>
      <c r="AB32" s="15" t="s">
        <v>25</v>
      </c>
      <c r="AC32" s="15" t="s">
        <v>26</v>
      </c>
      <c r="AD32" s="15" t="s">
        <v>58</v>
      </c>
      <c r="AE32" s="15"/>
      <c r="AF32" s="15"/>
      <c r="AG32" s="15"/>
      <c r="AH32" s="15"/>
      <c r="AI32" s="15"/>
      <c r="AJ32" s="15"/>
    </row>
    <row r="33" spans="1:36" x14ac:dyDescent="0.25">
      <c r="A33" s="15" t="s">
        <v>20</v>
      </c>
      <c r="B33" s="15" t="s">
        <v>98</v>
      </c>
      <c r="C33" s="15">
        <v>563</v>
      </c>
      <c r="D33" s="15" t="s">
        <v>102</v>
      </c>
      <c r="E33" s="15"/>
      <c r="F33" s="15">
        <v>2019</v>
      </c>
      <c r="G33" s="15" t="s">
        <v>31</v>
      </c>
      <c r="H33" s="15">
        <v>3.21</v>
      </c>
      <c r="I33" s="15">
        <v>5</v>
      </c>
      <c r="J33" s="19">
        <v>41.01</v>
      </c>
      <c r="K33" s="15">
        <v>0.75419999999999998</v>
      </c>
      <c r="L33" s="15">
        <v>0.28599999999999998</v>
      </c>
      <c r="M33" s="15">
        <v>739.1</v>
      </c>
      <c r="N33" s="15" t="s">
        <v>32</v>
      </c>
      <c r="O33" s="15" t="s">
        <v>25</v>
      </c>
      <c r="P33" s="15" t="s">
        <v>26</v>
      </c>
      <c r="Q33" s="15" t="s">
        <v>58</v>
      </c>
      <c r="R33" s="15"/>
      <c r="S33" s="15">
        <v>41.749499999999998</v>
      </c>
      <c r="T33" s="15">
        <v>-72.6524</v>
      </c>
      <c r="U33" s="15"/>
      <c r="V33" s="78" t="s">
        <v>20</v>
      </c>
      <c r="W33" s="78" t="s">
        <v>98</v>
      </c>
      <c r="X33" s="78">
        <f t="shared" si="2"/>
        <v>0</v>
      </c>
      <c r="Y33" s="78">
        <f t="shared" si="0"/>
        <v>0</v>
      </c>
      <c r="Z33" s="78">
        <f t="shared" si="1"/>
        <v>0</v>
      </c>
      <c r="AA33" s="15" t="s">
        <v>32</v>
      </c>
      <c r="AB33" s="15" t="s">
        <v>25</v>
      </c>
      <c r="AC33" s="15" t="s">
        <v>26</v>
      </c>
      <c r="AD33" s="15" t="s">
        <v>58</v>
      </c>
      <c r="AE33" s="15"/>
      <c r="AF33" s="15"/>
      <c r="AG33" s="15"/>
      <c r="AH33" s="15"/>
      <c r="AI33" s="15"/>
      <c r="AJ33" s="15"/>
    </row>
    <row r="34" spans="1:36" x14ac:dyDescent="0.25">
      <c r="A34" s="15" t="s">
        <v>20</v>
      </c>
      <c r="B34" s="15" t="s">
        <v>98</v>
      </c>
      <c r="C34" s="15">
        <v>563</v>
      </c>
      <c r="D34" s="15" t="s">
        <v>103</v>
      </c>
      <c r="E34" s="15"/>
      <c r="F34" s="15">
        <v>2019</v>
      </c>
      <c r="G34" s="15" t="s">
        <v>31</v>
      </c>
      <c r="H34" s="15">
        <v>3.27</v>
      </c>
      <c r="I34" s="15">
        <v>5</v>
      </c>
      <c r="J34" s="19">
        <v>39.770000000000003</v>
      </c>
      <c r="K34" s="15">
        <v>0.84660000000000002</v>
      </c>
      <c r="L34" s="15">
        <v>0.32400000000000001</v>
      </c>
      <c r="M34" s="15">
        <v>732.9</v>
      </c>
      <c r="N34" s="15" t="s">
        <v>32</v>
      </c>
      <c r="O34" s="15" t="s">
        <v>25</v>
      </c>
      <c r="P34" s="15" t="s">
        <v>26</v>
      </c>
      <c r="Q34" s="15" t="s">
        <v>58</v>
      </c>
      <c r="R34" s="15"/>
      <c r="S34" s="15">
        <v>41.749499999999998</v>
      </c>
      <c r="T34" s="15">
        <v>-72.6524</v>
      </c>
      <c r="U34" s="15"/>
      <c r="V34" s="78" t="s">
        <v>20</v>
      </c>
      <c r="W34" s="78" t="s">
        <v>98</v>
      </c>
      <c r="X34" s="78">
        <f t="shared" si="2"/>
        <v>0</v>
      </c>
      <c r="Y34" s="78">
        <f t="shared" si="0"/>
        <v>0</v>
      </c>
      <c r="Z34" s="78">
        <f t="shared" si="1"/>
        <v>0</v>
      </c>
      <c r="AA34" s="15" t="s">
        <v>32</v>
      </c>
      <c r="AB34" s="15" t="s">
        <v>25</v>
      </c>
      <c r="AC34" s="15" t="s">
        <v>26</v>
      </c>
      <c r="AD34" s="15" t="s">
        <v>58</v>
      </c>
      <c r="AE34" s="15"/>
      <c r="AF34" s="15"/>
      <c r="AG34" s="15"/>
      <c r="AH34" s="15"/>
      <c r="AI34" s="15"/>
      <c r="AJ34" s="15"/>
    </row>
    <row r="35" spans="1:36" x14ac:dyDescent="0.25">
      <c r="A35" s="15" t="s">
        <v>20</v>
      </c>
      <c r="B35" s="15" t="s">
        <v>98</v>
      </c>
      <c r="C35" s="15">
        <v>563</v>
      </c>
      <c r="D35" s="15" t="s">
        <v>104</v>
      </c>
      <c r="E35" s="15"/>
      <c r="F35" s="15">
        <v>2019</v>
      </c>
      <c r="G35" s="15" t="s">
        <v>31</v>
      </c>
      <c r="H35" s="15">
        <v>3.27</v>
      </c>
      <c r="I35" s="15">
        <v>5</v>
      </c>
      <c r="J35" s="19">
        <v>39.770000000000003</v>
      </c>
      <c r="K35" s="15">
        <v>0.80510000000000004</v>
      </c>
      <c r="L35" s="15">
        <v>0.308</v>
      </c>
      <c r="M35" s="15">
        <v>732.9</v>
      </c>
      <c r="N35" s="15" t="s">
        <v>32</v>
      </c>
      <c r="O35" s="15" t="s">
        <v>25</v>
      </c>
      <c r="P35" s="15" t="s">
        <v>26</v>
      </c>
      <c r="Q35" s="15" t="s">
        <v>58</v>
      </c>
      <c r="R35" s="15"/>
      <c r="S35" s="15">
        <v>41.749499999999998</v>
      </c>
      <c r="T35" s="15">
        <v>-72.6524</v>
      </c>
      <c r="U35" s="15"/>
      <c r="V35" s="78" t="s">
        <v>20</v>
      </c>
      <c r="W35" s="78" t="s">
        <v>98</v>
      </c>
      <c r="X35" s="78">
        <f t="shared" si="2"/>
        <v>0</v>
      </c>
      <c r="Y35" s="78">
        <f t="shared" si="0"/>
        <v>0</v>
      </c>
      <c r="Z35" s="78">
        <f t="shared" si="1"/>
        <v>0</v>
      </c>
      <c r="AA35" s="15" t="s">
        <v>32</v>
      </c>
      <c r="AB35" s="15" t="s">
        <v>25</v>
      </c>
      <c r="AC35" s="15" t="s">
        <v>26</v>
      </c>
      <c r="AD35" s="15" t="s">
        <v>58</v>
      </c>
      <c r="AE35" s="15"/>
      <c r="AF35" s="15"/>
      <c r="AG35" s="15"/>
      <c r="AH35" s="15"/>
      <c r="AI35" s="15"/>
      <c r="AJ35" s="15"/>
    </row>
    <row r="36" spans="1:36" x14ac:dyDescent="0.25">
      <c r="A36" s="15" t="s">
        <v>20</v>
      </c>
      <c r="B36" s="15" t="s">
        <v>98</v>
      </c>
      <c r="C36" s="15">
        <v>563</v>
      </c>
      <c r="D36" s="15" t="s">
        <v>105</v>
      </c>
      <c r="E36" s="15"/>
      <c r="F36" s="15">
        <v>2019</v>
      </c>
      <c r="G36" s="15" t="s">
        <v>31</v>
      </c>
      <c r="H36" s="15">
        <v>3.18</v>
      </c>
      <c r="I36" s="15">
        <v>5</v>
      </c>
      <c r="J36" s="19">
        <v>40.619999999999997</v>
      </c>
      <c r="K36" s="15">
        <v>0.75280000000000002</v>
      </c>
      <c r="L36" s="15">
        <v>0.26100000000000001</v>
      </c>
      <c r="M36" s="15">
        <v>678</v>
      </c>
      <c r="N36" s="15" t="s">
        <v>32</v>
      </c>
      <c r="O36" s="15" t="s">
        <v>25</v>
      </c>
      <c r="P36" s="15" t="s">
        <v>26</v>
      </c>
      <c r="Q36" s="15" t="s">
        <v>58</v>
      </c>
      <c r="R36" s="15"/>
      <c r="S36" s="15">
        <v>41.749499999999998</v>
      </c>
      <c r="T36" s="15">
        <v>-72.6524</v>
      </c>
      <c r="U36" s="15"/>
      <c r="V36" s="78" t="s">
        <v>20</v>
      </c>
      <c r="W36" s="78" t="s">
        <v>98</v>
      </c>
      <c r="X36" s="78">
        <f t="shared" si="2"/>
        <v>0</v>
      </c>
      <c r="Y36" s="78">
        <f t="shared" si="0"/>
        <v>0</v>
      </c>
      <c r="Z36" s="78">
        <f t="shared" si="1"/>
        <v>0</v>
      </c>
      <c r="AA36" s="15" t="s">
        <v>32</v>
      </c>
      <c r="AB36" s="15" t="s">
        <v>25</v>
      </c>
      <c r="AC36" s="15" t="s">
        <v>26</v>
      </c>
      <c r="AD36" s="15" t="s">
        <v>58</v>
      </c>
      <c r="AE36" s="15"/>
      <c r="AF36" s="15"/>
      <c r="AG36" s="15"/>
      <c r="AH36" s="15"/>
      <c r="AI36" s="15"/>
      <c r="AJ36" s="15"/>
    </row>
    <row r="37" spans="1:36" x14ac:dyDescent="0.25">
      <c r="A37" s="15" t="s">
        <v>20</v>
      </c>
      <c r="B37" s="15" t="s">
        <v>98</v>
      </c>
      <c r="C37" s="15">
        <v>563</v>
      </c>
      <c r="D37" s="15" t="s">
        <v>106</v>
      </c>
      <c r="E37" s="15"/>
      <c r="F37" s="15">
        <v>2019</v>
      </c>
      <c r="G37" s="15" t="s">
        <v>31</v>
      </c>
      <c r="H37" s="15">
        <v>3.18</v>
      </c>
      <c r="I37" s="15">
        <v>5</v>
      </c>
      <c r="J37" s="19">
        <v>40.619999999999997</v>
      </c>
      <c r="K37" s="15">
        <v>0.76819999999999999</v>
      </c>
      <c r="L37" s="15">
        <v>0.26600000000000001</v>
      </c>
      <c r="M37" s="15">
        <v>678</v>
      </c>
      <c r="N37" s="15" t="s">
        <v>32</v>
      </c>
      <c r="O37" s="15" t="s">
        <v>25</v>
      </c>
      <c r="P37" s="15" t="s">
        <v>26</v>
      </c>
      <c r="Q37" s="15" t="s">
        <v>58</v>
      </c>
      <c r="R37" s="15"/>
      <c r="S37" s="15">
        <v>41.749499999999998</v>
      </c>
      <c r="T37" s="15">
        <v>-72.6524</v>
      </c>
      <c r="U37" s="15"/>
      <c r="V37" s="78" t="s">
        <v>20</v>
      </c>
      <c r="W37" s="78" t="s">
        <v>98</v>
      </c>
      <c r="X37" s="78">
        <f t="shared" si="2"/>
        <v>0</v>
      </c>
      <c r="Y37" s="78">
        <f t="shared" si="0"/>
        <v>0</v>
      </c>
      <c r="Z37" s="78">
        <f t="shared" si="1"/>
        <v>0</v>
      </c>
      <c r="AA37" s="15" t="s">
        <v>32</v>
      </c>
      <c r="AB37" s="15" t="s">
        <v>25</v>
      </c>
      <c r="AC37" s="15" t="s">
        <v>26</v>
      </c>
      <c r="AD37" s="15" t="s">
        <v>58</v>
      </c>
      <c r="AE37" s="15"/>
      <c r="AF37" s="15"/>
      <c r="AG37" s="15"/>
      <c r="AH37" s="15"/>
      <c r="AI37" s="15"/>
      <c r="AJ37" s="15"/>
    </row>
    <row r="38" spans="1:36" x14ac:dyDescent="0.25">
      <c r="A38" s="15" t="s">
        <v>20</v>
      </c>
      <c r="B38" s="15" t="s">
        <v>107</v>
      </c>
      <c r="C38" s="15">
        <v>565</v>
      </c>
      <c r="D38" s="15">
        <v>10</v>
      </c>
      <c r="E38" s="15"/>
      <c r="F38" s="15">
        <v>2019</v>
      </c>
      <c r="G38" s="15" t="s">
        <v>36</v>
      </c>
      <c r="H38" s="15">
        <v>2.72</v>
      </c>
      <c r="I38" s="15">
        <v>5</v>
      </c>
      <c r="J38" s="19">
        <v>41.48</v>
      </c>
      <c r="K38" s="15">
        <v>1.2</v>
      </c>
      <c r="L38" s="15">
        <v>0.40799999999999997</v>
      </c>
      <c r="M38" s="15">
        <v>680</v>
      </c>
      <c r="N38" s="15" t="s">
        <v>69</v>
      </c>
      <c r="O38" s="15" t="s">
        <v>25</v>
      </c>
      <c r="P38" s="15" t="s">
        <v>26</v>
      </c>
      <c r="Q38" s="15" t="s">
        <v>37</v>
      </c>
      <c r="R38" s="15"/>
      <c r="S38" s="15">
        <v>41.7761</v>
      </c>
      <c r="T38" s="15">
        <v>-73.121899999999997</v>
      </c>
      <c r="U38" s="15"/>
      <c r="V38" s="78" t="s">
        <v>20</v>
      </c>
      <c r="W38" s="78" t="s">
        <v>107</v>
      </c>
      <c r="X38" s="78">
        <f t="shared" si="2"/>
        <v>565</v>
      </c>
      <c r="Y38" s="78">
        <f t="shared" si="0"/>
        <v>41.7761</v>
      </c>
      <c r="Z38" s="78">
        <f t="shared" si="1"/>
        <v>-73.121899999999997</v>
      </c>
      <c r="AA38" s="15" t="s">
        <v>69</v>
      </c>
      <c r="AB38" s="15" t="s">
        <v>25</v>
      </c>
      <c r="AC38" s="15" t="s">
        <v>26</v>
      </c>
      <c r="AD38" s="15" t="s">
        <v>37</v>
      </c>
      <c r="AE38" s="15"/>
      <c r="AF38" s="15"/>
      <c r="AG38" s="15"/>
      <c r="AH38" s="15"/>
      <c r="AI38" s="15"/>
      <c r="AJ38" s="15"/>
    </row>
    <row r="39" spans="1:36" x14ac:dyDescent="0.25">
      <c r="A39" s="15" t="s">
        <v>20</v>
      </c>
      <c r="B39" s="15" t="s">
        <v>44</v>
      </c>
      <c r="C39" s="15">
        <v>568</v>
      </c>
      <c r="D39" s="15" t="s">
        <v>45</v>
      </c>
      <c r="E39" s="15"/>
      <c r="F39" s="15">
        <v>2019</v>
      </c>
      <c r="G39" s="15" t="s">
        <v>46</v>
      </c>
      <c r="H39" s="15">
        <v>36.03</v>
      </c>
      <c r="I39" s="15">
        <v>5</v>
      </c>
      <c r="J39" s="19">
        <v>2770.24</v>
      </c>
      <c r="K39" s="15">
        <v>9.7199999999999995E-2</v>
      </c>
      <c r="L39" s="15">
        <v>2.7120000000000002</v>
      </c>
      <c r="M39" s="15">
        <v>31089.044000000002</v>
      </c>
      <c r="N39" s="15" t="s">
        <v>41</v>
      </c>
      <c r="O39" s="15" t="s">
        <v>25</v>
      </c>
      <c r="P39" s="15" t="s">
        <v>47</v>
      </c>
      <c r="Q39" s="15" t="s">
        <v>48</v>
      </c>
      <c r="R39" s="15" t="s">
        <v>49</v>
      </c>
      <c r="S39" s="15">
        <v>41.1706</v>
      </c>
      <c r="T39" s="15">
        <v>-73.184299999999993</v>
      </c>
      <c r="U39" s="15"/>
      <c r="V39" s="78" t="s">
        <v>20</v>
      </c>
      <c r="W39" s="78" t="s">
        <v>44</v>
      </c>
      <c r="X39" s="78">
        <f t="shared" si="2"/>
        <v>568</v>
      </c>
      <c r="Y39" s="78">
        <f t="shared" si="0"/>
        <v>41.1706</v>
      </c>
      <c r="Z39" s="78">
        <f t="shared" si="1"/>
        <v>-73.184299999999993</v>
      </c>
      <c r="AA39" s="15" t="s">
        <v>41</v>
      </c>
      <c r="AB39" s="15" t="s">
        <v>25</v>
      </c>
      <c r="AC39" s="15" t="s">
        <v>47</v>
      </c>
      <c r="AD39" s="15" t="s">
        <v>48</v>
      </c>
      <c r="AE39" s="15" t="s">
        <v>49</v>
      </c>
      <c r="AF39" s="15"/>
      <c r="AG39" s="15"/>
      <c r="AH39" s="15"/>
      <c r="AI39" s="15"/>
      <c r="AJ39" s="15"/>
    </row>
    <row r="40" spans="1:36" x14ac:dyDescent="0.25">
      <c r="A40" s="15" t="s">
        <v>20</v>
      </c>
      <c r="B40" s="15" t="s">
        <v>44</v>
      </c>
      <c r="C40" s="15">
        <v>568</v>
      </c>
      <c r="D40" s="15" t="s">
        <v>50</v>
      </c>
      <c r="E40" s="15"/>
      <c r="F40" s="15">
        <v>2019</v>
      </c>
      <c r="G40" s="15" t="s">
        <v>36</v>
      </c>
      <c r="H40" s="15">
        <v>2.88</v>
      </c>
      <c r="I40" s="15">
        <v>5</v>
      </c>
      <c r="J40" s="19">
        <v>36.950000000000003</v>
      </c>
      <c r="K40" s="15">
        <v>0.69899999999999995</v>
      </c>
      <c r="L40" s="15">
        <v>0.79200000000000004</v>
      </c>
      <c r="M40" s="15">
        <v>2265</v>
      </c>
      <c r="N40" s="15" t="s">
        <v>41</v>
      </c>
      <c r="O40" s="15" t="s">
        <v>25</v>
      </c>
      <c r="P40" s="15" t="s">
        <v>26</v>
      </c>
      <c r="Q40" s="15" t="s">
        <v>37</v>
      </c>
      <c r="R40" s="15"/>
      <c r="S40" s="15">
        <v>41.1706</v>
      </c>
      <c r="T40" s="15">
        <v>-73.184299999999993</v>
      </c>
      <c r="U40" s="15"/>
      <c r="V40" s="78" t="s">
        <v>20</v>
      </c>
      <c r="W40" s="78" t="s">
        <v>44</v>
      </c>
      <c r="X40" s="78">
        <f t="shared" si="2"/>
        <v>0</v>
      </c>
      <c r="Y40" s="78">
        <f t="shared" si="0"/>
        <v>0</v>
      </c>
      <c r="Z40" s="78">
        <f t="shared" si="1"/>
        <v>0</v>
      </c>
      <c r="AA40" s="15" t="s">
        <v>41</v>
      </c>
      <c r="AB40" s="15" t="s">
        <v>25</v>
      </c>
      <c r="AC40" s="15" t="s">
        <v>26</v>
      </c>
      <c r="AD40" s="15" t="s">
        <v>37</v>
      </c>
      <c r="AE40" s="15"/>
      <c r="AF40" s="15"/>
      <c r="AG40" s="15"/>
      <c r="AH40" s="15"/>
      <c r="AI40" s="15"/>
      <c r="AJ40" s="15"/>
    </row>
    <row r="41" spans="1:36" x14ac:dyDescent="0.25">
      <c r="A41" s="15" t="s">
        <v>20</v>
      </c>
      <c r="B41" s="15" t="s">
        <v>95</v>
      </c>
      <c r="C41" s="15">
        <v>581</v>
      </c>
      <c r="D41" s="15" t="s">
        <v>96</v>
      </c>
      <c r="E41" s="15"/>
      <c r="F41" s="15">
        <v>2019</v>
      </c>
      <c r="G41" s="15" t="s">
        <v>36</v>
      </c>
      <c r="H41" s="15">
        <v>10.41</v>
      </c>
      <c r="I41" s="15">
        <v>5</v>
      </c>
      <c r="J41" s="19">
        <v>157.78</v>
      </c>
      <c r="K41" s="15">
        <v>1.2000999999999999</v>
      </c>
      <c r="L41" s="15">
        <v>1.5549999999999999</v>
      </c>
      <c r="M41" s="15">
        <v>2592.1999999999998</v>
      </c>
      <c r="N41" s="15" t="s">
        <v>89</v>
      </c>
      <c r="O41" s="15" t="s">
        <v>25</v>
      </c>
      <c r="P41" s="15" t="s">
        <v>26</v>
      </c>
      <c r="Q41" s="15" t="s">
        <v>58</v>
      </c>
      <c r="R41" s="15"/>
      <c r="S41" s="15">
        <v>41.526899999999998</v>
      </c>
      <c r="T41" s="15">
        <v>-72.063100000000006</v>
      </c>
      <c r="U41" s="15"/>
      <c r="V41" s="78" t="s">
        <v>20</v>
      </c>
      <c r="W41" s="78" t="s">
        <v>95</v>
      </c>
      <c r="X41" s="78">
        <f t="shared" si="2"/>
        <v>581</v>
      </c>
      <c r="Y41" s="78">
        <f t="shared" si="0"/>
        <v>41.526899999999998</v>
      </c>
      <c r="Z41" s="78">
        <f t="shared" si="1"/>
        <v>-72.063100000000006</v>
      </c>
      <c r="AA41" s="15" t="s">
        <v>89</v>
      </c>
      <c r="AB41" s="15" t="s">
        <v>25</v>
      </c>
      <c r="AC41" s="15" t="s">
        <v>26</v>
      </c>
      <c r="AD41" s="15" t="s">
        <v>58</v>
      </c>
      <c r="AE41" s="15"/>
      <c r="AF41" s="15"/>
      <c r="AG41" s="15"/>
      <c r="AH41" s="15"/>
      <c r="AI41" s="15"/>
      <c r="AJ41" s="15"/>
    </row>
    <row r="42" spans="1:36" x14ac:dyDescent="0.25">
      <c r="A42" s="15" t="s">
        <v>898</v>
      </c>
      <c r="B42" s="15" t="s">
        <v>901</v>
      </c>
      <c r="C42" s="15">
        <v>589</v>
      </c>
      <c r="D42" s="15">
        <v>1</v>
      </c>
      <c r="E42" s="15"/>
      <c r="F42" s="15">
        <v>2019</v>
      </c>
      <c r="G42" s="15" t="s">
        <v>309</v>
      </c>
      <c r="H42" s="15">
        <v>2035.25</v>
      </c>
      <c r="I42" s="15">
        <v>5</v>
      </c>
      <c r="J42" s="19">
        <v>100030.25</v>
      </c>
      <c r="K42" s="15">
        <v>6.7199999999999996E-2</v>
      </c>
      <c r="L42" s="15">
        <v>51.183</v>
      </c>
      <c r="M42" s="15">
        <v>1462651.325</v>
      </c>
      <c r="N42" s="15" t="s">
        <v>902</v>
      </c>
      <c r="O42" s="15" t="s">
        <v>25</v>
      </c>
      <c r="P42" s="15" t="s">
        <v>166</v>
      </c>
      <c r="Q42" s="15" t="s">
        <v>312</v>
      </c>
      <c r="R42" s="15" t="s">
        <v>649</v>
      </c>
      <c r="S42" s="15">
        <v>44.491700000000002</v>
      </c>
      <c r="T42" s="15">
        <v>-73.208100000000002</v>
      </c>
      <c r="U42" s="15"/>
      <c r="V42" s="78" t="s">
        <v>898</v>
      </c>
      <c r="W42" s="78" t="s">
        <v>901</v>
      </c>
      <c r="X42" s="78">
        <f t="shared" si="2"/>
        <v>589</v>
      </c>
      <c r="Y42" s="78">
        <f t="shared" si="0"/>
        <v>44.491700000000002</v>
      </c>
      <c r="Z42" s="78">
        <f t="shared" si="1"/>
        <v>-73.208100000000002</v>
      </c>
      <c r="AA42" s="15" t="s">
        <v>902</v>
      </c>
      <c r="AB42" s="15" t="s">
        <v>25</v>
      </c>
      <c r="AC42" s="15" t="s">
        <v>166</v>
      </c>
      <c r="AD42" s="15" t="s">
        <v>312</v>
      </c>
      <c r="AE42" s="15" t="s">
        <v>649</v>
      </c>
      <c r="AF42" s="15"/>
      <c r="AG42" s="15"/>
      <c r="AH42" s="15"/>
      <c r="AI42" s="15"/>
      <c r="AJ42" s="15"/>
    </row>
    <row r="43" spans="1:36" x14ac:dyDescent="0.25">
      <c r="A43" s="15" t="s">
        <v>117</v>
      </c>
      <c r="B43" s="15" t="s">
        <v>118</v>
      </c>
      <c r="C43" s="15">
        <v>591</v>
      </c>
      <c r="D43" s="15">
        <v>11</v>
      </c>
      <c r="E43" s="15"/>
      <c r="F43" s="15">
        <v>2019</v>
      </c>
      <c r="G43" s="15" t="s">
        <v>31</v>
      </c>
      <c r="H43" s="15">
        <v>7.8</v>
      </c>
      <c r="I43" s="15">
        <v>5</v>
      </c>
      <c r="J43" s="19">
        <v>121.3</v>
      </c>
      <c r="K43" s="15">
        <v>0.30170000000000002</v>
      </c>
      <c r="L43" s="15">
        <v>0.45500000000000002</v>
      </c>
      <c r="M43" s="15">
        <v>2966.1</v>
      </c>
      <c r="N43" s="15" t="s">
        <v>119</v>
      </c>
      <c r="O43" s="15" t="s">
        <v>25</v>
      </c>
      <c r="P43" s="15" t="s">
        <v>26</v>
      </c>
      <c r="Q43" s="15" t="s">
        <v>58</v>
      </c>
      <c r="R43" s="15" t="s">
        <v>38</v>
      </c>
      <c r="S43" s="15">
        <v>39.730200000000004</v>
      </c>
      <c r="T43" s="15">
        <v>-75.537099999999995</v>
      </c>
      <c r="U43" s="15"/>
      <c r="V43" s="78" t="s">
        <v>117</v>
      </c>
      <c r="W43" s="78" t="s">
        <v>118</v>
      </c>
      <c r="X43" s="78">
        <f t="shared" si="2"/>
        <v>591</v>
      </c>
      <c r="Y43" s="78">
        <f t="shared" si="0"/>
        <v>39.730200000000004</v>
      </c>
      <c r="Z43" s="78">
        <f t="shared" si="1"/>
        <v>-75.537099999999995</v>
      </c>
      <c r="AA43" s="15" t="s">
        <v>119</v>
      </c>
      <c r="AB43" s="15" t="s">
        <v>25</v>
      </c>
      <c r="AC43" s="15" t="s">
        <v>26</v>
      </c>
      <c r="AD43" s="15" t="s">
        <v>58</v>
      </c>
      <c r="AE43" s="15" t="s">
        <v>38</v>
      </c>
      <c r="AF43" s="15"/>
      <c r="AG43" s="15"/>
      <c r="AH43" s="15"/>
      <c r="AI43" s="15"/>
      <c r="AJ43" s="15"/>
    </row>
    <row r="44" spans="1:36" x14ac:dyDescent="0.25">
      <c r="A44" s="15" t="s">
        <v>117</v>
      </c>
      <c r="B44" s="15" t="s">
        <v>118</v>
      </c>
      <c r="C44" s="15">
        <v>591</v>
      </c>
      <c r="D44" s="15">
        <v>14</v>
      </c>
      <c r="E44" s="15"/>
      <c r="F44" s="15">
        <v>2019</v>
      </c>
      <c r="G44" s="15" t="s">
        <v>31</v>
      </c>
      <c r="H44" s="15">
        <v>5.9</v>
      </c>
      <c r="I44" s="15">
        <v>5</v>
      </c>
      <c r="J44" s="19">
        <v>101.4</v>
      </c>
      <c r="K44" s="15">
        <v>0.2616</v>
      </c>
      <c r="L44" s="15">
        <v>0.31</v>
      </c>
      <c r="M44" s="15">
        <v>2208.1</v>
      </c>
      <c r="N44" s="15" t="s">
        <v>119</v>
      </c>
      <c r="O44" s="15" t="s">
        <v>25</v>
      </c>
      <c r="P44" s="15" t="s">
        <v>26</v>
      </c>
      <c r="Q44" s="15" t="s">
        <v>58</v>
      </c>
      <c r="R44" s="15" t="s">
        <v>38</v>
      </c>
      <c r="S44" s="15">
        <v>39.730200000000004</v>
      </c>
      <c r="T44" s="15">
        <v>-75.537099999999995</v>
      </c>
      <c r="U44" s="15"/>
      <c r="V44" s="78" t="s">
        <v>117</v>
      </c>
      <c r="W44" s="78" t="s">
        <v>118</v>
      </c>
      <c r="X44" s="78">
        <f t="shared" si="2"/>
        <v>0</v>
      </c>
      <c r="Y44" s="78">
        <f t="shared" si="0"/>
        <v>0</v>
      </c>
      <c r="Z44" s="78">
        <f t="shared" si="1"/>
        <v>0</v>
      </c>
      <c r="AA44" s="15" t="s">
        <v>119</v>
      </c>
      <c r="AB44" s="15" t="s">
        <v>25</v>
      </c>
      <c r="AC44" s="15" t="s">
        <v>26</v>
      </c>
      <c r="AD44" s="15" t="s">
        <v>58</v>
      </c>
      <c r="AE44" s="15" t="s">
        <v>38</v>
      </c>
      <c r="AF44" s="15"/>
      <c r="AG44" s="15"/>
      <c r="AH44" s="15"/>
      <c r="AI44" s="15"/>
      <c r="AJ44" s="15"/>
    </row>
    <row r="45" spans="1:36" x14ac:dyDescent="0.25">
      <c r="A45" s="15" t="s">
        <v>117</v>
      </c>
      <c r="B45" s="15" t="s">
        <v>120</v>
      </c>
      <c r="C45" s="15">
        <v>592</v>
      </c>
      <c r="D45" s="15">
        <v>10</v>
      </c>
      <c r="E45" s="15"/>
      <c r="F45" s="15">
        <v>2019</v>
      </c>
      <c r="G45" s="15" t="s">
        <v>36</v>
      </c>
      <c r="H45" s="15">
        <v>13.9</v>
      </c>
      <c r="I45" s="15">
        <v>5</v>
      </c>
      <c r="J45" s="19">
        <v>94.6</v>
      </c>
      <c r="K45" s="15">
        <v>0.26729999999999998</v>
      </c>
      <c r="L45" s="15">
        <v>0.20899999999999999</v>
      </c>
      <c r="M45" s="15">
        <v>1468</v>
      </c>
      <c r="N45" s="15" t="s">
        <v>119</v>
      </c>
      <c r="O45" s="15" t="s">
        <v>25</v>
      </c>
      <c r="P45" s="15" t="s">
        <v>26</v>
      </c>
      <c r="Q45" s="15" t="s">
        <v>58</v>
      </c>
      <c r="R45" s="15" t="s">
        <v>38</v>
      </c>
      <c r="S45" s="15">
        <v>39.5959</v>
      </c>
      <c r="T45" s="15">
        <v>-75.632400000000004</v>
      </c>
      <c r="U45" s="15"/>
      <c r="V45" s="78" t="s">
        <v>117</v>
      </c>
      <c r="W45" s="78" t="s">
        <v>120</v>
      </c>
      <c r="X45" s="78">
        <f t="shared" si="2"/>
        <v>592</v>
      </c>
      <c r="Y45" s="78">
        <f t="shared" si="0"/>
        <v>39.5959</v>
      </c>
      <c r="Z45" s="78">
        <f t="shared" si="1"/>
        <v>-75.632400000000004</v>
      </c>
      <c r="AA45" s="15" t="s">
        <v>119</v>
      </c>
      <c r="AB45" s="15" t="s">
        <v>25</v>
      </c>
      <c r="AC45" s="15" t="s">
        <v>26</v>
      </c>
      <c r="AD45" s="15" t="s">
        <v>58</v>
      </c>
      <c r="AE45" s="15" t="s">
        <v>38</v>
      </c>
      <c r="AF45" s="15"/>
      <c r="AG45" s="15"/>
      <c r="AH45" s="15"/>
      <c r="AI45" s="15"/>
      <c r="AJ45" s="15"/>
    </row>
    <row r="46" spans="1:36" x14ac:dyDescent="0.25">
      <c r="A46" s="15" t="s">
        <v>117</v>
      </c>
      <c r="B46" s="15" t="s">
        <v>125</v>
      </c>
      <c r="C46" s="15">
        <v>593</v>
      </c>
      <c r="D46" s="15">
        <v>10</v>
      </c>
      <c r="E46" s="15"/>
      <c r="F46" s="15">
        <v>2019</v>
      </c>
      <c r="G46" s="15" t="s">
        <v>36</v>
      </c>
      <c r="H46" s="15">
        <v>11.9</v>
      </c>
      <c r="I46" s="15">
        <v>5</v>
      </c>
      <c r="J46" s="19">
        <v>84.18</v>
      </c>
      <c r="K46" s="15">
        <v>0.2354</v>
      </c>
      <c r="L46" s="15">
        <v>0.21</v>
      </c>
      <c r="M46" s="15">
        <v>1772.8</v>
      </c>
      <c r="N46" s="15" t="s">
        <v>119</v>
      </c>
      <c r="O46" s="15" t="s">
        <v>25</v>
      </c>
      <c r="P46" s="15" t="s">
        <v>26</v>
      </c>
      <c r="Q46" s="15" t="s">
        <v>58</v>
      </c>
      <c r="R46" s="15" t="s">
        <v>38</v>
      </c>
      <c r="S46" s="15">
        <v>39.737200000000001</v>
      </c>
      <c r="T46" s="15">
        <v>-75.503299999999996</v>
      </c>
      <c r="U46" s="15"/>
      <c r="V46" s="78" t="s">
        <v>117</v>
      </c>
      <c r="W46" s="78" t="s">
        <v>125</v>
      </c>
      <c r="X46" s="78">
        <f t="shared" si="2"/>
        <v>593</v>
      </c>
      <c r="Y46" s="78">
        <f t="shared" si="0"/>
        <v>39.737200000000001</v>
      </c>
      <c r="Z46" s="78">
        <f t="shared" si="1"/>
        <v>-75.503299999999996</v>
      </c>
      <c r="AA46" s="15" t="s">
        <v>119</v>
      </c>
      <c r="AB46" s="15" t="s">
        <v>25</v>
      </c>
      <c r="AC46" s="15" t="s">
        <v>26</v>
      </c>
      <c r="AD46" s="15" t="s">
        <v>58</v>
      </c>
      <c r="AE46" s="15" t="s">
        <v>38</v>
      </c>
      <c r="AF46" s="15"/>
      <c r="AG46" s="15"/>
      <c r="AH46" s="15"/>
      <c r="AI46" s="15"/>
      <c r="AJ46" s="15"/>
    </row>
    <row r="47" spans="1:36" x14ac:dyDescent="0.25">
      <c r="A47" s="15" t="s">
        <v>117</v>
      </c>
      <c r="B47" s="15" t="s">
        <v>125</v>
      </c>
      <c r="C47" s="15">
        <v>593</v>
      </c>
      <c r="D47" s="15">
        <v>3</v>
      </c>
      <c r="E47" s="15"/>
      <c r="F47" s="15">
        <v>2019</v>
      </c>
      <c r="G47" s="15" t="s">
        <v>23</v>
      </c>
      <c r="H47" s="15">
        <v>469.74</v>
      </c>
      <c r="I47" s="15">
        <v>5</v>
      </c>
      <c r="J47" s="19">
        <v>20442.41</v>
      </c>
      <c r="K47" s="15">
        <v>7.7200000000000005E-2</v>
      </c>
      <c r="L47" s="15">
        <v>6.6109999999999998</v>
      </c>
      <c r="M47" s="15">
        <v>232454.78099999999</v>
      </c>
      <c r="N47" s="15" t="s">
        <v>119</v>
      </c>
      <c r="O47" s="15" t="s">
        <v>25</v>
      </c>
      <c r="P47" s="15" t="s">
        <v>47</v>
      </c>
      <c r="Q47" s="15" t="s">
        <v>27</v>
      </c>
      <c r="R47" s="15" t="s">
        <v>126</v>
      </c>
      <c r="S47" s="15">
        <v>39.737200000000001</v>
      </c>
      <c r="T47" s="15">
        <v>-75.503299999999996</v>
      </c>
      <c r="U47" s="15"/>
      <c r="V47" s="78" t="s">
        <v>117</v>
      </c>
      <c r="W47" s="78" t="s">
        <v>125</v>
      </c>
      <c r="X47" s="78">
        <f t="shared" si="2"/>
        <v>0</v>
      </c>
      <c r="Y47" s="78">
        <f t="shared" si="0"/>
        <v>0</v>
      </c>
      <c r="Z47" s="78">
        <f t="shared" si="1"/>
        <v>0</v>
      </c>
      <c r="AA47" s="15" t="s">
        <v>119</v>
      </c>
      <c r="AB47" s="15" t="s">
        <v>25</v>
      </c>
      <c r="AC47" s="15" t="s">
        <v>47</v>
      </c>
      <c r="AD47" s="15" t="s">
        <v>27</v>
      </c>
      <c r="AE47" s="15" t="s">
        <v>126</v>
      </c>
      <c r="AF47" s="15"/>
      <c r="AG47" s="15"/>
      <c r="AH47" s="15"/>
      <c r="AI47" s="15"/>
      <c r="AJ47" s="15"/>
    </row>
    <row r="48" spans="1:36" x14ac:dyDescent="0.25">
      <c r="A48" s="15" t="s">
        <v>117</v>
      </c>
      <c r="B48" s="15" t="s">
        <v>125</v>
      </c>
      <c r="C48" s="15">
        <v>593</v>
      </c>
      <c r="D48" s="15">
        <v>4</v>
      </c>
      <c r="E48" s="15"/>
      <c r="F48" s="15">
        <v>2019</v>
      </c>
      <c r="G48" s="15" t="s">
        <v>23</v>
      </c>
      <c r="H48" s="15">
        <v>522.88</v>
      </c>
      <c r="I48" s="15">
        <v>5</v>
      </c>
      <c r="J48" s="19">
        <v>50574.400000000001</v>
      </c>
      <c r="K48" s="15">
        <v>4.7500000000000001E-2</v>
      </c>
      <c r="L48" s="15">
        <v>12.353</v>
      </c>
      <c r="M48" s="15">
        <v>493849.56400000001</v>
      </c>
      <c r="N48" s="15" t="s">
        <v>119</v>
      </c>
      <c r="O48" s="15" t="s">
        <v>25</v>
      </c>
      <c r="P48" s="15" t="s">
        <v>47</v>
      </c>
      <c r="Q48" s="15" t="s">
        <v>27</v>
      </c>
      <c r="R48" s="15" t="s">
        <v>49</v>
      </c>
      <c r="S48" s="15">
        <v>39.737200000000001</v>
      </c>
      <c r="T48" s="15">
        <v>-75.503299999999996</v>
      </c>
      <c r="U48" s="15"/>
      <c r="V48" s="78" t="s">
        <v>117</v>
      </c>
      <c r="W48" s="78" t="s">
        <v>125</v>
      </c>
      <c r="X48" s="78">
        <f t="shared" si="2"/>
        <v>0</v>
      </c>
      <c r="Y48" s="78">
        <f t="shared" si="0"/>
        <v>0</v>
      </c>
      <c r="Z48" s="78">
        <f t="shared" si="1"/>
        <v>0</v>
      </c>
      <c r="AA48" s="15" t="s">
        <v>119</v>
      </c>
      <c r="AB48" s="15" t="s">
        <v>25</v>
      </c>
      <c r="AC48" s="15" t="s">
        <v>47</v>
      </c>
      <c r="AD48" s="15" t="s">
        <v>27</v>
      </c>
      <c r="AE48" s="15" t="s">
        <v>49</v>
      </c>
      <c r="AF48" s="15"/>
      <c r="AG48" s="15"/>
      <c r="AH48" s="15"/>
      <c r="AI48" s="15"/>
      <c r="AJ48" s="15"/>
    </row>
    <row r="49" spans="1:36" x14ac:dyDescent="0.25">
      <c r="A49" s="15" t="s">
        <v>117</v>
      </c>
      <c r="B49" s="15" t="s">
        <v>125</v>
      </c>
      <c r="C49" s="15">
        <v>593</v>
      </c>
      <c r="D49" s="15">
        <v>5</v>
      </c>
      <c r="E49" s="15"/>
      <c r="F49" s="15">
        <v>2019</v>
      </c>
      <c r="G49" s="15" t="s">
        <v>46</v>
      </c>
      <c r="H49" s="15">
        <v>480.8</v>
      </c>
      <c r="I49" s="15">
        <v>5</v>
      </c>
      <c r="J49" s="19">
        <v>67105.19</v>
      </c>
      <c r="K49" s="15">
        <v>5.9400000000000001E-2</v>
      </c>
      <c r="L49" s="15">
        <v>26.715</v>
      </c>
      <c r="M49" s="15">
        <v>767724.51100000006</v>
      </c>
      <c r="N49" s="15" t="s">
        <v>119</v>
      </c>
      <c r="O49" s="15" t="s">
        <v>25</v>
      </c>
      <c r="P49" s="15" t="s">
        <v>80</v>
      </c>
      <c r="Q49" s="15" t="s">
        <v>84</v>
      </c>
      <c r="R49" s="15" t="s">
        <v>127</v>
      </c>
      <c r="S49" s="15">
        <v>39.737200000000001</v>
      </c>
      <c r="T49" s="15">
        <v>-75.503299999999996</v>
      </c>
      <c r="U49" s="15"/>
      <c r="V49" s="78" t="s">
        <v>117</v>
      </c>
      <c r="W49" s="78" t="s">
        <v>125</v>
      </c>
      <c r="X49" s="78">
        <f t="shared" si="2"/>
        <v>0</v>
      </c>
      <c r="Y49" s="78">
        <f t="shared" si="0"/>
        <v>0</v>
      </c>
      <c r="Z49" s="78">
        <f t="shared" si="1"/>
        <v>0</v>
      </c>
      <c r="AA49" s="15" t="s">
        <v>119</v>
      </c>
      <c r="AB49" s="15" t="s">
        <v>25</v>
      </c>
      <c r="AC49" s="15" t="s">
        <v>80</v>
      </c>
      <c r="AD49" s="15" t="s">
        <v>84</v>
      </c>
      <c r="AE49" s="15" t="s">
        <v>127</v>
      </c>
      <c r="AF49" s="15"/>
      <c r="AG49" s="15"/>
      <c r="AH49" s="15"/>
      <c r="AI49" s="15"/>
      <c r="AJ49" s="15"/>
    </row>
    <row r="50" spans="1:36" x14ac:dyDescent="0.25">
      <c r="A50" s="15" t="s">
        <v>117</v>
      </c>
      <c r="B50" s="15" t="s">
        <v>136</v>
      </c>
      <c r="C50" s="15">
        <v>594</v>
      </c>
      <c r="D50" s="15">
        <v>4</v>
      </c>
      <c r="E50" s="15"/>
      <c r="F50" s="15">
        <v>2019</v>
      </c>
      <c r="G50" s="15" t="s">
        <v>46</v>
      </c>
      <c r="H50" s="15">
        <v>576.15</v>
      </c>
      <c r="I50" s="15">
        <v>5</v>
      </c>
      <c r="J50" s="19">
        <v>118071.39</v>
      </c>
      <c r="K50" s="15">
        <v>8.2900000000000001E-2</v>
      </c>
      <c r="L50" s="15">
        <v>48.384</v>
      </c>
      <c r="M50" s="15">
        <v>1184630.5919999999</v>
      </c>
      <c r="N50" s="15" t="s">
        <v>137</v>
      </c>
      <c r="O50" s="15" t="s">
        <v>25</v>
      </c>
      <c r="P50" s="15" t="s">
        <v>138</v>
      </c>
      <c r="Q50" s="15" t="s">
        <v>48</v>
      </c>
      <c r="R50" s="15" t="s">
        <v>139</v>
      </c>
      <c r="S50" s="15">
        <v>38.585700000000003</v>
      </c>
      <c r="T50" s="15">
        <v>-75.234099999999998</v>
      </c>
      <c r="U50" s="15"/>
      <c r="V50" s="78" t="s">
        <v>117</v>
      </c>
      <c r="W50" s="78" t="s">
        <v>136</v>
      </c>
      <c r="X50" s="78">
        <f t="shared" si="2"/>
        <v>594</v>
      </c>
      <c r="Y50" s="78">
        <f t="shared" si="0"/>
        <v>38.585700000000003</v>
      </c>
      <c r="Z50" s="78">
        <f t="shared" si="1"/>
        <v>-75.234099999999998</v>
      </c>
      <c r="AA50" s="15" t="s">
        <v>137</v>
      </c>
      <c r="AB50" s="15" t="s">
        <v>25</v>
      </c>
      <c r="AC50" s="15" t="s">
        <v>138</v>
      </c>
      <c r="AD50" s="15" t="s">
        <v>48</v>
      </c>
      <c r="AE50" s="15" t="s">
        <v>139</v>
      </c>
      <c r="AF50" s="15"/>
      <c r="AG50" s="15"/>
      <c r="AH50" s="15"/>
      <c r="AI50" s="15"/>
      <c r="AJ50" s="15"/>
    </row>
    <row r="51" spans="1:36" x14ac:dyDescent="0.25">
      <c r="A51" s="15" t="s">
        <v>117</v>
      </c>
      <c r="B51" s="15" t="s">
        <v>136</v>
      </c>
      <c r="C51" s="15">
        <v>594</v>
      </c>
      <c r="D51" s="15">
        <v>10</v>
      </c>
      <c r="E51" s="15"/>
      <c r="F51" s="15">
        <v>2019</v>
      </c>
      <c r="G51" s="15" t="s">
        <v>36</v>
      </c>
      <c r="H51" s="15">
        <v>1.55</v>
      </c>
      <c r="I51" s="15">
        <v>5</v>
      </c>
      <c r="J51" s="19">
        <v>18.850000000000001</v>
      </c>
      <c r="K51" s="15">
        <v>0.245</v>
      </c>
      <c r="L51" s="15">
        <v>7.0000000000000007E-2</v>
      </c>
      <c r="M51" s="15">
        <v>567.29999999999995</v>
      </c>
      <c r="N51" s="15" t="s">
        <v>137</v>
      </c>
      <c r="O51" s="15" t="s">
        <v>25</v>
      </c>
      <c r="P51" s="15" t="s">
        <v>26</v>
      </c>
      <c r="Q51" s="15" t="s">
        <v>58</v>
      </c>
      <c r="R51" s="15" t="s">
        <v>38</v>
      </c>
      <c r="S51" s="15">
        <v>38.585700000000003</v>
      </c>
      <c r="T51" s="15">
        <v>-75.234099999999998</v>
      </c>
      <c r="U51" s="15"/>
      <c r="V51" s="78" t="s">
        <v>117</v>
      </c>
      <c r="W51" s="78" t="s">
        <v>136</v>
      </c>
      <c r="X51" s="78">
        <f t="shared" si="2"/>
        <v>0</v>
      </c>
      <c r="Y51" s="78">
        <f t="shared" si="0"/>
        <v>0</v>
      </c>
      <c r="Z51" s="78">
        <f t="shared" si="1"/>
        <v>0</v>
      </c>
      <c r="AA51" s="15" t="s">
        <v>137</v>
      </c>
      <c r="AB51" s="15" t="s">
        <v>25</v>
      </c>
      <c r="AC51" s="15" t="s">
        <v>26</v>
      </c>
      <c r="AD51" s="15" t="s">
        <v>58</v>
      </c>
      <c r="AE51" s="15" t="s">
        <v>38</v>
      </c>
      <c r="AF51" s="15"/>
      <c r="AG51" s="15"/>
      <c r="AH51" s="15"/>
      <c r="AI51" s="15"/>
      <c r="AJ51" s="15"/>
    </row>
    <row r="52" spans="1:36" x14ac:dyDescent="0.25">
      <c r="A52" s="15" t="s">
        <v>117</v>
      </c>
      <c r="B52" s="15" t="s">
        <v>144</v>
      </c>
      <c r="C52" s="15">
        <v>597</v>
      </c>
      <c r="D52" s="15">
        <v>10</v>
      </c>
      <c r="E52" s="15"/>
      <c r="F52" s="15">
        <v>2019</v>
      </c>
      <c r="G52" s="15" t="s">
        <v>36</v>
      </c>
      <c r="H52" s="15">
        <v>6.9</v>
      </c>
      <c r="I52" s="15">
        <v>5</v>
      </c>
      <c r="J52" s="19">
        <v>99.3</v>
      </c>
      <c r="K52" s="15">
        <v>0.24349999999999999</v>
      </c>
      <c r="L52" s="15">
        <v>0.28599999999999998</v>
      </c>
      <c r="M52" s="15">
        <v>2405.8000000000002</v>
      </c>
      <c r="N52" s="15" t="s">
        <v>119</v>
      </c>
      <c r="O52" s="15" t="s">
        <v>25</v>
      </c>
      <c r="P52" s="15" t="s">
        <v>26</v>
      </c>
      <c r="Q52" s="15" t="s">
        <v>58</v>
      </c>
      <c r="R52" s="15" t="s">
        <v>38</v>
      </c>
      <c r="S52" s="15">
        <v>39.728299999999997</v>
      </c>
      <c r="T52" s="15">
        <v>-75.628900000000002</v>
      </c>
      <c r="U52" s="15"/>
      <c r="V52" s="78" t="s">
        <v>117</v>
      </c>
      <c r="W52" s="78" t="s">
        <v>144</v>
      </c>
      <c r="X52" s="78">
        <f t="shared" si="2"/>
        <v>597</v>
      </c>
      <c r="Y52" s="78">
        <f t="shared" si="0"/>
        <v>39.728299999999997</v>
      </c>
      <c r="Z52" s="78">
        <f t="shared" si="1"/>
        <v>-75.628900000000002</v>
      </c>
      <c r="AA52" s="15" t="s">
        <v>119</v>
      </c>
      <c r="AB52" s="15" t="s">
        <v>25</v>
      </c>
      <c r="AC52" s="15" t="s">
        <v>26</v>
      </c>
      <c r="AD52" s="15" t="s">
        <v>58</v>
      </c>
      <c r="AE52" s="15" t="s">
        <v>38</v>
      </c>
      <c r="AF52" s="15"/>
      <c r="AG52" s="15"/>
      <c r="AH52" s="15"/>
      <c r="AI52" s="15"/>
      <c r="AJ52" s="15"/>
    </row>
    <row r="53" spans="1:36" x14ac:dyDescent="0.25">
      <c r="A53" s="15" t="s">
        <v>117</v>
      </c>
      <c r="B53" s="15" t="s">
        <v>140</v>
      </c>
      <c r="C53" s="15">
        <v>599</v>
      </c>
      <c r="D53" s="15">
        <v>3</v>
      </c>
      <c r="E53" s="15"/>
      <c r="F53" s="15">
        <v>2019</v>
      </c>
      <c r="G53" s="15" t="s">
        <v>23</v>
      </c>
      <c r="H53" s="15">
        <v>73.73</v>
      </c>
      <c r="I53" s="15">
        <v>5</v>
      </c>
      <c r="J53" s="19">
        <v>1514.76</v>
      </c>
      <c r="K53" s="15">
        <v>9.35E-2</v>
      </c>
      <c r="L53" s="15">
        <v>2.7240000000000002</v>
      </c>
      <c r="M53" s="15">
        <v>19432.348999999998</v>
      </c>
      <c r="N53" s="15" t="s">
        <v>129</v>
      </c>
      <c r="O53" s="15" t="s">
        <v>25</v>
      </c>
      <c r="P53" s="15" t="s">
        <v>80</v>
      </c>
      <c r="Q53" s="15" t="s">
        <v>27</v>
      </c>
      <c r="R53" s="15" t="s">
        <v>127</v>
      </c>
      <c r="S53" s="15">
        <v>39.174799999999998</v>
      </c>
      <c r="T53" s="15">
        <v>-75.545500000000004</v>
      </c>
      <c r="U53" s="15"/>
      <c r="V53" s="78" t="s">
        <v>117</v>
      </c>
      <c r="W53" s="78" t="s">
        <v>140</v>
      </c>
      <c r="X53" s="78">
        <f t="shared" si="2"/>
        <v>599</v>
      </c>
      <c r="Y53" s="78">
        <f t="shared" si="0"/>
        <v>39.174799999999998</v>
      </c>
      <c r="Z53" s="78">
        <f t="shared" si="1"/>
        <v>-75.545500000000004</v>
      </c>
      <c r="AA53" s="15" t="s">
        <v>129</v>
      </c>
      <c r="AB53" s="15" t="s">
        <v>25</v>
      </c>
      <c r="AC53" s="15" t="s">
        <v>80</v>
      </c>
      <c r="AD53" s="15" t="s">
        <v>27</v>
      </c>
      <c r="AE53" s="15" t="s">
        <v>127</v>
      </c>
      <c r="AF53" s="15"/>
      <c r="AG53" s="15"/>
      <c r="AH53" s="15"/>
      <c r="AI53" s="15"/>
      <c r="AJ53" s="15"/>
    </row>
    <row r="54" spans="1:36" x14ac:dyDescent="0.25">
      <c r="A54" s="15" t="s">
        <v>229</v>
      </c>
      <c r="B54" s="15" t="s">
        <v>239</v>
      </c>
      <c r="C54" s="15">
        <v>602</v>
      </c>
      <c r="D54" s="15">
        <v>1</v>
      </c>
      <c r="E54" s="15"/>
      <c r="F54" s="15">
        <v>2019</v>
      </c>
      <c r="G54" s="15" t="s">
        <v>240</v>
      </c>
      <c r="H54" s="15">
        <v>2020.69</v>
      </c>
      <c r="I54" s="15">
        <v>5</v>
      </c>
      <c r="J54" s="19">
        <v>679818.06</v>
      </c>
      <c r="K54" s="15">
        <v>6.6799999999999998E-2</v>
      </c>
      <c r="L54" s="15">
        <v>234.63900000000001</v>
      </c>
      <c r="M54" s="15">
        <v>7340901.7999999998</v>
      </c>
      <c r="N54" s="15" t="s">
        <v>241</v>
      </c>
      <c r="O54" s="15" t="s">
        <v>25</v>
      </c>
      <c r="P54" s="15" t="s">
        <v>80</v>
      </c>
      <c r="Q54" s="15" t="s">
        <v>48</v>
      </c>
      <c r="R54" s="15" t="s">
        <v>242</v>
      </c>
      <c r="S54" s="15">
        <v>39.179200000000002</v>
      </c>
      <c r="T54" s="15">
        <v>-76.538300000000007</v>
      </c>
      <c r="U54" s="15"/>
      <c r="V54" s="78" t="s">
        <v>229</v>
      </c>
      <c r="W54" s="78" t="s">
        <v>239</v>
      </c>
      <c r="X54" s="78">
        <f t="shared" si="2"/>
        <v>602</v>
      </c>
      <c r="Y54" s="78">
        <f t="shared" si="0"/>
        <v>39.179200000000002</v>
      </c>
      <c r="Z54" s="78">
        <f t="shared" si="1"/>
        <v>-76.538300000000007</v>
      </c>
      <c r="AA54" s="15" t="s">
        <v>241</v>
      </c>
      <c r="AB54" s="15" t="s">
        <v>25</v>
      </c>
      <c r="AC54" s="15" t="s">
        <v>80</v>
      </c>
      <c r="AD54" s="15" t="s">
        <v>48</v>
      </c>
      <c r="AE54" s="15" t="s">
        <v>242</v>
      </c>
      <c r="AF54" s="15"/>
      <c r="AG54" s="15"/>
      <c r="AH54" s="15"/>
      <c r="AI54" s="15"/>
      <c r="AJ54" s="15"/>
    </row>
    <row r="55" spans="1:36" x14ac:dyDescent="0.25">
      <c r="A55" s="15" t="s">
        <v>229</v>
      </c>
      <c r="B55" s="15" t="s">
        <v>239</v>
      </c>
      <c r="C55" s="15">
        <v>602</v>
      </c>
      <c r="D55" s="15">
        <v>2</v>
      </c>
      <c r="E55" s="15"/>
      <c r="F55" s="15">
        <v>2019</v>
      </c>
      <c r="G55" s="15" t="s">
        <v>240</v>
      </c>
      <c r="H55" s="15">
        <v>2515.23</v>
      </c>
      <c r="I55" s="15">
        <v>5</v>
      </c>
      <c r="J55" s="19">
        <v>893444.43</v>
      </c>
      <c r="K55" s="15">
        <v>6.8900000000000003E-2</v>
      </c>
      <c r="L55" s="15">
        <v>298.64600000000002</v>
      </c>
      <c r="M55" s="15">
        <v>9184871.4480000008</v>
      </c>
      <c r="N55" s="15" t="s">
        <v>241</v>
      </c>
      <c r="O55" s="15" t="s">
        <v>25</v>
      </c>
      <c r="P55" s="15" t="s">
        <v>80</v>
      </c>
      <c r="Q55" s="15" t="s">
        <v>48</v>
      </c>
      <c r="R55" s="15" t="s">
        <v>242</v>
      </c>
      <c r="S55" s="15">
        <v>39.179200000000002</v>
      </c>
      <c r="T55" s="15">
        <v>-76.538300000000007</v>
      </c>
      <c r="U55" s="15"/>
      <c r="V55" s="78" t="s">
        <v>229</v>
      </c>
      <c r="W55" s="78" t="s">
        <v>239</v>
      </c>
      <c r="X55" s="78">
        <f t="shared" si="2"/>
        <v>0</v>
      </c>
      <c r="Y55" s="78">
        <f t="shared" si="0"/>
        <v>0</v>
      </c>
      <c r="Z55" s="78">
        <f t="shared" si="1"/>
        <v>0</v>
      </c>
      <c r="AA55" s="15" t="s">
        <v>241</v>
      </c>
      <c r="AB55" s="15" t="s">
        <v>25</v>
      </c>
      <c r="AC55" s="15" t="s">
        <v>80</v>
      </c>
      <c r="AD55" s="15" t="s">
        <v>48</v>
      </c>
      <c r="AE55" s="15" t="s">
        <v>242</v>
      </c>
      <c r="AF55" s="15"/>
      <c r="AG55" s="15"/>
      <c r="AH55" s="15"/>
      <c r="AI55" s="15"/>
      <c r="AJ55" s="15"/>
    </row>
    <row r="56" spans="1:36" x14ac:dyDescent="0.25">
      <c r="A56" s="15" t="s">
        <v>229</v>
      </c>
      <c r="B56" s="15" t="s">
        <v>274</v>
      </c>
      <c r="C56" s="15">
        <v>1553</v>
      </c>
      <c r="D56" s="15">
        <v>3</v>
      </c>
      <c r="E56" s="15"/>
      <c r="F56" s="15">
        <v>2019</v>
      </c>
      <c r="G56" s="15" t="s">
        <v>244</v>
      </c>
      <c r="H56" s="15">
        <v>0</v>
      </c>
      <c r="I56" s="15">
        <v>5</v>
      </c>
      <c r="J56" s="19"/>
      <c r="K56" s="15"/>
      <c r="L56" s="15"/>
      <c r="M56" s="15"/>
      <c r="N56" s="15" t="s">
        <v>237</v>
      </c>
      <c r="O56" s="15" t="s">
        <v>275</v>
      </c>
      <c r="P56" s="15" t="s">
        <v>80</v>
      </c>
      <c r="Q56" s="15" t="s">
        <v>27</v>
      </c>
      <c r="R56" s="15" t="s">
        <v>127</v>
      </c>
      <c r="S56" s="15">
        <v>39.266100000000002</v>
      </c>
      <c r="T56" s="15">
        <v>-76.604200000000006</v>
      </c>
      <c r="U56" s="15"/>
      <c r="V56" s="78" t="s">
        <v>229</v>
      </c>
      <c r="W56" s="78" t="s">
        <v>274</v>
      </c>
      <c r="X56" s="78">
        <f t="shared" si="2"/>
        <v>1553</v>
      </c>
      <c r="Y56" s="78">
        <f t="shared" si="0"/>
        <v>39.266100000000002</v>
      </c>
      <c r="Z56" s="78">
        <f t="shared" si="1"/>
        <v>-76.604200000000006</v>
      </c>
      <c r="AA56" s="15" t="s">
        <v>237</v>
      </c>
      <c r="AB56" s="15" t="s">
        <v>275</v>
      </c>
      <c r="AC56" s="15" t="s">
        <v>80</v>
      </c>
      <c r="AD56" s="15" t="s">
        <v>27</v>
      </c>
      <c r="AE56" s="15" t="s">
        <v>127</v>
      </c>
      <c r="AF56" s="15"/>
      <c r="AG56" s="15"/>
      <c r="AH56" s="15"/>
      <c r="AI56" s="15"/>
      <c r="AJ56" s="15"/>
    </row>
    <row r="57" spans="1:36" x14ac:dyDescent="0.25">
      <c r="A57" s="15" t="s">
        <v>229</v>
      </c>
      <c r="B57" s="15" t="s">
        <v>276</v>
      </c>
      <c r="C57" s="15">
        <v>1554</v>
      </c>
      <c r="D57" s="15">
        <v>2</v>
      </c>
      <c r="E57" s="15"/>
      <c r="F57" s="15">
        <v>2019</v>
      </c>
      <c r="G57" s="15" t="s">
        <v>240</v>
      </c>
      <c r="H57" s="15">
        <v>213.21</v>
      </c>
      <c r="I57" s="15">
        <v>5</v>
      </c>
      <c r="J57" s="19">
        <v>3607</v>
      </c>
      <c r="K57" s="15">
        <v>6.59E-2</v>
      </c>
      <c r="L57" s="15">
        <v>7.34</v>
      </c>
      <c r="M57" s="15">
        <v>63513.470999999998</v>
      </c>
      <c r="N57" s="15" t="s">
        <v>241</v>
      </c>
      <c r="O57" s="15" t="s">
        <v>25</v>
      </c>
      <c r="P57" s="15" t="s">
        <v>80</v>
      </c>
      <c r="Q57" s="15" t="s">
        <v>48</v>
      </c>
      <c r="R57" s="15" t="s">
        <v>277</v>
      </c>
      <c r="S57" s="15">
        <v>39.178100000000001</v>
      </c>
      <c r="T57" s="15">
        <v>-76.526799999999994</v>
      </c>
      <c r="U57" s="15"/>
      <c r="V57" s="78" t="s">
        <v>229</v>
      </c>
      <c r="W57" s="78" t="s">
        <v>276</v>
      </c>
      <c r="X57" s="78">
        <f t="shared" si="2"/>
        <v>1554</v>
      </c>
      <c r="Y57" s="78">
        <f t="shared" si="0"/>
        <v>39.178100000000001</v>
      </c>
      <c r="Z57" s="78">
        <f t="shared" si="1"/>
        <v>-76.526799999999994</v>
      </c>
      <c r="AA57" s="15" t="s">
        <v>241</v>
      </c>
      <c r="AB57" s="15" t="s">
        <v>25</v>
      </c>
      <c r="AC57" s="15" t="s">
        <v>80</v>
      </c>
      <c r="AD57" s="15" t="s">
        <v>48</v>
      </c>
      <c r="AE57" s="15" t="s">
        <v>277</v>
      </c>
      <c r="AF57" s="15"/>
      <c r="AG57" s="15"/>
      <c r="AH57" s="15"/>
      <c r="AI57" s="15"/>
      <c r="AJ57" s="15"/>
    </row>
    <row r="58" spans="1:36" x14ac:dyDescent="0.25">
      <c r="A58" s="15" t="s">
        <v>229</v>
      </c>
      <c r="B58" s="15" t="s">
        <v>276</v>
      </c>
      <c r="C58" s="15">
        <v>1554</v>
      </c>
      <c r="D58" s="15">
        <v>3</v>
      </c>
      <c r="E58" s="15"/>
      <c r="F58" s="15">
        <v>2019</v>
      </c>
      <c r="G58" s="15" t="s">
        <v>240</v>
      </c>
      <c r="H58" s="15">
        <v>296.66000000000003</v>
      </c>
      <c r="I58" s="15">
        <v>5</v>
      </c>
      <c r="J58" s="19">
        <v>50896.15</v>
      </c>
      <c r="K58" s="15">
        <v>8.7900000000000006E-2</v>
      </c>
      <c r="L58" s="15">
        <v>17.119</v>
      </c>
      <c r="M58" s="15">
        <v>498598.68199999997</v>
      </c>
      <c r="N58" s="15" t="s">
        <v>241</v>
      </c>
      <c r="O58" s="15" t="s">
        <v>25</v>
      </c>
      <c r="P58" s="15" t="s">
        <v>80</v>
      </c>
      <c r="Q58" s="15" t="s">
        <v>48</v>
      </c>
      <c r="R58" s="15" t="s">
        <v>242</v>
      </c>
      <c r="S58" s="15">
        <v>39.178100000000001</v>
      </c>
      <c r="T58" s="15">
        <v>-76.526799999999994</v>
      </c>
      <c r="U58" s="15"/>
      <c r="V58" s="78" t="s">
        <v>229</v>
      </c>
      <c r="W58" s="78" t="s">
        <v>276</v>
      </c>
      <c r="X58" s="78">
        <f t="shared" si="2"/>
        <v>0</v>
      </c>
      <c r="Y58" s="78">
        <f t="shared" si="0"/>
        <v>0</v>
      </c>
      <c r="Z58" s="78">
        <f t="shared" si="1"/>
        <v>0</v>
      </c>
      <c r="AA58" s="15" t="s">
        <v>241</v>
      </c>
      <c r="AB58" s="15" t="s">
        <v>25</v>
      </c>
      <c r="AC58" s="15" t="s">
        <v>80</v>
      </c>
      <c r="AD58" s="15" t="s">
        <v>48</v>
      </c>
      <c r="AE58" s="15" t="s">
        <v>242</v>
      </c>
      <c r="AF58" s="15"/>
      <c r="AG58" s="15"/>
      <c r="AH58" s="15"/>
      <c r="AI58" s="15"/>
      <c r="AJ58" s="15"/>
    </row>
    <row r="59" spans="1:36" x14ac:dyDescent="0.25">
      <c r="A59" s="15" t="s">
        <v>229</v>
      </c>
      <c r="B59" s="15" t="s">
        <v>276</v>
      </c>
      <c r="C59" s="15">
        <v>1554</v>
      </c>
      <c r="D59" s="15">
        <v>1</v>
      </c>
      <c r="E59" s="15"/>
      <c r="F59" s="15">
        <v>2019</v>
      </c>
      <c r="G59" s="15" t="s">
        <v>240</v>
      </c>
      <c r="H59" s="15">
        <v>235.7</v>
      </c>
      <c r="I59" s="15">
        <v>5</v>
      </c>
      <c r="J59" s="19">
        <v>4164.17</v>
      </c>
      <c r="K59" s="15">
        <v>5.5199999999999999E-2</v>
      </c>
      <c r="L59" s="15">
        <v>4.577</v>
      </c>
      <c r="M59" s="15">
        <v>106968.808</v>
      </c>
      <c r="N59" s="15" t="s">
        <v>241</v>
      </c>
      <c r="O59" s="15" t="s">
        <v>25</v>
      </c>
      <c r="P59" s="15" t="s">
        <v>80</v>
      </c>
      <c r="Q59" s="15" t="s">
        <v>37</v>
      </c>
      <c r="R59" s="15"/>
      <c r="S59" s="15">
        <v>39.178100000000001</v>
      </c>
      <c r="T59" s="15">
        <v>-76.526799999999994</v>
      </c>
      <c r="U59" s="15"/>
      <c r="V59" s="78" t="s">
        <v>229</v>
      </c>
      <c r="W59" s="78" t="s">
        <v>276</v>
      </c>
      <c r="X59" s="78">
        <f t="shared" si="2"/>
        <v>0</v>
      </c>
      <c r="Y59" s="78">
        <f t="shared" si="0"/>
        <v>0</v>
      </c>
      <c r="Z59" s="78">
        <f t="shared" si="1"/>
        <v>0</v>
      </c>
      <c r="AA59" s="15" t="s">
        <v>241</v>
      </c>
      <c r="AB59" s="15" t="s">
        <v>25</v>
      </c>
      <c r="AC59" s="15" t="s">
        <v>80</v>
      </c>
      <c r="AD59" s="15" t="s">
        <v>37</v>
      </c>
      <c r="AE59" s="15"/>
      <c r="AF59" s="15"/>
      <c r="AG59" s="15"/>
      <c r="AH59" s="15"/>
      <c r="AI59" s="15"/>
      <c r="AJ59" s="15"/>
    </row>
    <row r="60" spans="1:36" x14ac:dyDescent="0.25">
      <c r="A60" s="15" t="s">
        <v>229</v>
      </c>
      <c r="B60" s="15" t="s">
        <v>276</v>
      </c>
      <c r="C60" s="15">
        <v>1554</v>
      </c>
      <c r="D60" s="15">
        <v>4</v>
      </c>
      <c r="E60" s="15"/>
      <c r="F60" s="15">
        <v>2019</v>
      </c>
      <c r="G60" s="15" t="s">
        <v>240</v>
      </c>
      <c r="H60" s="15">
        <v>68.67</v>
      </c>
      <c r="I60" s="15">
        <v>5</v>
      </c>
      <c r="J60" s="19">
        <v>4592.3999999999996</v>
      </c>
      <c r="K60" s="15">
        <v>8.2199999999999995E-2</v>
      </c>
      <c r="L60" s="15">
        <v>7.5519999999999996</v>
      </c>
      <c r="M60" s="15">
        <v>66995.839000000007</v>
      </c>
      <c r="N60" s="15" t="s">
        <v>241</v>
      </c>
      <c r="O60" s="15" t="s">
        <v>25</v>
      </c>
      <c r="P60" s="15" t="s">
        <v>80</v>
      </c>
      <c r="Q60" s="15" t="s">
        <v>37</v>
      </c>
      <c r="R60" s="15"/>
      <c r="S60" s="15">
        <v>39.178100000000001</v>
      </c>
      <c r="T60" s="15">
        <v>-76.526799999999994</v>
      </c>
      <c r="U60" s="15"/>
      <c r="V60" s="78" t="s">
        <v>229</v>
      </c>
      <c r="W60" s="78" t="s">
        <v>276</v>
      </c>
      <c r="X60" s="78">
        <f t="shared" si="2"/>
        <v>0</v>
      </c>
      <c r="Y60" s="78">
        <f t="shared" si="0"/>
        <v>0</v>
      </c>
      <c r="Z60" s="78">
        <f t="shared" si="1"/>
        <v>0</v>
      </c>
      <c r="AA60" s="15" t="s">
        <v>241</v>
      </c>
      <c r="AB60" s="15" t="s">
        <v>25</v>
      </c>
      <c r="AC60" s="15" t="s">
        <v>80</v>
      </c>
      <c r="AD60" s="15" t="s">
        <v>37</v>
      </c>
      <c r="AE60" s="15"/>
      <c r="AF60" s="15"/>
      <c r="AG60" s="15"/>
      <c r="AH60" s="15"/>
      <c r="AI60" s="15"/>
      <c r="AJ60" s="15"/>
    </row>
    <row r="61" spans="1:36" x14ac:dyDescent="0.25">
      <c r="A61" s="15" t="s">
        <v>229</v>
      </c>
      <c r="B61" s="15" t="s">
        <v>290</v>
      </c>
      <c r="C61" s="15">
        <v>1556</v>
      </c>
      <c r="D61" s="15" t="s">
        <v>294</v>
      </c>
      <c r="E61" s="15"/>
      <c r="F61" s="15">
        <v>2019</v>
      </c>
      <c r="G61" s="15" t="s">
        <v>259</v>
      </c>
      <c r="H61" s="15">
        <v>7.47</v>
      </c>
      <c r="I61" s="15">
        <v>5</v>
      </c>
      <c r="J61" s="19">
        <v>265.08</v>
      </c>
      <c r="K61" s="15">
        <v>0.63600000000000001</v>
      </c>
      <c r="L61" s="15">
        <v>1.425</v>
      </c>
      <c r="M61" s="15">
        <v>4242.2920000000004</v>
      </c>
      <c r="N61" s="15" t="s">
        <v>292</v>
      </c>
      <c r="O61" s="15" t="s">
        <v>25</v>
      </c>
      <c r="P61" s="15" t="s">
        <v>26</v>
      </c>
      <c r="Q61" s="15" t="s">
        <v>58</v>
      </c>
      <c r="R61" s="15"/>
      <c r="S61" s="15">
        <v>39.4422</v>
      </c>
      <c r="T61" s="15">
        <v>-76.220799999999997</v>
      </c>
      <c r="U61" s="15"/>
      <c r="V61" s="78" t="s">
        <v>229</v>
      </c>
      <c r="W61" s="78" t="s">
        <v>290</v>
      </c>
      <c r="X61" s="78">
        <f t="shared" si="2"/>
        <v>1556</v>
      </c>
      <c r="Y61" s="78">
        <f t="shared" si="0"/>
        <v>39.4422</v>
      </c>
      <c r="Z61" s="78">
        <f t="shared" si="1"/>
        <v>-76.220799999999997</v>
      </c>
      <c r="AA61" s="15" t="s">
        <v>292</v>
      </c>
      <c r="AB61" s="15" t="s">
        <v>25</v>
      </c>
      <c r="AC61" s="15" t="s">
        <v>26</v>
      </c>
      <c r="AD61" s="15" t="s">
        <v>58</v>
      </c>
      <c r="AE61" s="15"/>
      <c r="AF61" s="15"/>
      <c r="AG61" s="15"/>
      <c r="AH61" s="15"/>
      <c r="AI61" s="15"/>
      <c r="AJ61" s="15"/>
    </row>
    <row r="62" spans="1:36" x14ac:dyDescent="0.25">
      <c r="A62" s="15" t="s">
        <v>229</v>
      </c>
      <c r="B62" s="15" t="s">
        <v>290</v>
      </c>
      <c r="C62" s="15">
        <v>1556</v>
      </c>
      <c r="D62" s="15" t="s">
        <v>295</v>
      </c>
      <c r="E62" s="15"/>
      <c r="F62" s="15">
        <v>2019</v>
      </c>
      <c r="G62" s="15" t="s">
        <v>259</v>
      </c>
      <c r="H62" s="15">
        <v>8.01</v>
      </c>
      <c r="I62" s="15">
        <v>5</v>
      </c>
      <c r="J62" s="19">
        <v>277.74</v>
      </c>
      <c r="K62" s="15">
        <v>0.75749999999999995</v>
      </c>
      <c r="L62" s="15">
        <v>2.1419999999999999</v>
      </c>
      <c r="M62" s="15">
        <v>5039.6880000000001</v>
      </c>
      <c r="N62" s="15" t="s">
        <v>292</v>
      </c>
      <c r="O62" s="15" t="s">
        <v>25</v>
      </c>
      <c r="P62" s="15" t="s">
        <v>26</v>
      </c>
      <c r="Q62" s="15" t="s">
        <v>58</v>
      </c>
      <c r="R62" s="15"/>
      <c r="S62" s="15">
        <v>39.4422</v>
      </c>
      <c r="T62" s="15">
        <v>-76.220799999999997</v>
      </c>
      <c r="U62" s="15"/>
      <c r="V62" s="78" t="s">
        <v>229</v>
      </c>
      <c r="W62" s="78" t="s">
        <v>290</v>
      </c>
      <c r="X62" s="78">
        <f t="shared" si="2"/>
        <v>0</v>
      </c>
      <c r="Y62" s="78">
        <f t="shared" si="0"/>
        <v>0</v>
      </c>
      <c r="Z62" s="78">
        <f t="shared" si="1"/>
        <v>0</v>
      </c>
      <c r="AA62" s="15" t="s">
        <v>292</v>
      </c>
      <c r="AB62" s="15" t="s">
        <v>25</v>
      </c>
      <c r="AC62" s="15" t="s">
        <v>26</v>
      </c>
      <c r="AD62" s="15" t="s">
        <v>58</v>
      </c>
      <c r="AE62" s="15"/>
      <c r="AF62" s="15"/>
      <c r="AG62" s="15"/>
      <c r="AH62" s="15"/>
      <c r="AI62" s="15"/>
      <c r="AJ62" s="15"/>
    </row>
    <row r="63" spans="1:36" x14ac:dyDescent="0.25">
      <c r="A63" s="15" t="s">
        <v>229</v>
      </c>
      <c r="B63" s="15" t="s">
        <v>290</v>
      </c>
      <c r="C63" s="15">
        <v>1556</v>
      </c>
      <c r="D63" s="15" t="s">
        <v>296</v>
      </c>
      <c r="E63" s="15"/>
      <c r="F63" s="15">
        <v>2019</v>
      </c>
      <c r="G63" s="15" t="s">
        <v>259</v>
      </c>
      <c r="H63" s="15">
        <v>7.62</v>
      </c>
      <c r="I63" s="15">
        <v>5</v>
      </c>
      <c r="J63" s="19">
        <v>269.39999999999998</v>
      </c>
      <c r="K63" s="15">
        <v>0.79290000000000005</v>
      </c>
      <c r="L63" s="15">
        <v>1.966</v>
      </c>
      <c r="M63" s="15">
        <v>4571.4589999999998</v>
      </c>
      <c r="N63" s="15" t="s">
        <v>292</v>
      </c>
      <c r="O63" s="15" t="s">
        <v>25</v>
      </c>
      <c r="P63" s="15" t="s">
        <v>26</v>
      </c>
      <c r="Q63" s="15" t="s">
        <v>58</v>
      </c>
      <c r="R63" s="15"/>
      <c r="S63" s="15">
        <v>39.4422</v>
      </c>
      <c r="T63" s="15">
        <v>-76.220799999999997</v>
      </c>
      <c r="U63" s="15"/>
      <c r="V63" s="78" t="s">
        <v>229</v>
      </c>
      <c r="W63" s="78" t="s">
        <v>290</v>
      </c>
      <c r="X63" s="78">
        <f t="shared" si="2"/>
        <v>0</v>
      </c>
      <c r="Y63" s="78">
        <f t="shared" si="0"/>
        <v>0</v>
      </c>
      <c r="Z63" s="78">
        <f t="shared" si="1"/>
        <v>0</v>
      </c>
      <c r="AA63" s="15" t="s">
        <v>292</v>
      </c>
      <c r="AB63" s="15" t="s">
        <v>25</v>
      </c>
      <c r="AC63" s="15" t="s">
        <v>26</v>
      </c>
      <c r="AD63" s="15" t="s">
        <v>58</v>
      </c>
      <c r="AE63" s="15"/>
      <c r="AF63" s="15"/>
      <c r="AG63" s="15"/>
      <c r="AH63" s="15"/>
      <c r="AI63" s="15"/>
      <c r="AJ63" s="15"/>
    </row>
    <row r="64" spans="1:36" x14ac:dyDescent="0.25">
      <c r="A64" s="15" t="s">
        <v>229</v>
      </c>
      <c r="B64" s="15" t="s">
        <v>290</v>
      </c>
      <c r="C64" s="15">
        <v>1556</v>
      </c>
      <c r="D64" s="15" t="s">
        <v>291</v>
      </c>
      <c r="E64" s="15"/>
      <c r="F64" s="15">
        <v>2019</v>
      </c>
      <c r="G64" s="15" t="s">
        <v>244</v>
      </c>
      <c r="H64" s="15">
        <v>339.39</v>
      </c>
      <c r="I64" s="15">
        <v>5</v>
      </c>
      <c r="J64" s="19">
        <v>42161.9</v>
      </c>
      <c r="K64" s="15">
        <v>5.8099999999999999E-2</v>
      </c>
      <c r="L64" s="15">
        <v>11.974</v>
      </c>
      <c r="M64" s="15">
        <v>497534.16600000003</v>
      </c>
      <c r="N64" s="15" t="s">
        <v>292</v>
      </c>
      <c r="O64" s="15" t="s">
        <v>25</v>
      </c>
      <c r="P64" s="15" t="s">
        <v>26</v>
      </c>
      <c r="Q64" s="15" t="s">
        <v>27</v>
      </c>
      <c r="R64" s="15" t="s">
        <v>38</v>
      </c>
      <c r="S64" s="15">
        <v>39.4422</v>
      </c>
      <c r="T64" s="15">
        <v>-76.220799999999997</v>
      </c>
      <c r="U64" s="15"/>
      <c r="V64" s="78" t="s">
        <v>229</v>
      </c>
      <c r="W64" s="78" t="s">
        <v>290</v>
      </c>
      <c r="X64" s="78">
        <f t="shared" si="2"/>
        <v>0</v>
      </c>
      <c r="Y64" s="78">
        <f t="shared" si="0"/>
        <v>0</v>
      </c>
      <c r="Z64" s="78">
        <f t="shared" si="1"/>
        <v>0</v>
      </c>
      <c r="AA64" s="15" t="s">
        <v>292</v>
      </c>
      <c r="AB64" s="15" t="s">
        <v>25</v>
      </c>
      <c r="AC64" s="15" t="s">
        <v>26</v>
      </c>
      <c r="AD64" s="15" t="s">
        <v>27</v>
      </c>
      <c r="AE64" s="15" t="s">
        <v>38</v>
      </c>
      <c r="AF64" s="15"/>
      <c r="AG64" s="15"/>
      <c r="AH64" s="15"/>
      <c r="AI64" s="15"/>
      <c r="AJ64" s="15"/>
    </row>
    <row r="65" spans="1:36" x14ac:dyDescent="0.25">
      <c r="A65" s="15" t="s">
        <v>229</v>
      </c>
      <c r="B65" s="15" t="s">
        <v>290</v>
      </c>
      <c r="C65" s="15">
        <v>1556</v>
      </c>
      <c r="D65" s="79">
        <v>44348</v>
      </c>
      <c r="E65" s="15" t="s">
        <v>293</v>
      </c>
      <c r="F65" s="15">
        <v>2019</v>
      </c>
      <c r="G65" s="15" t="s">
        <v>244</v>
      </c>
      <c r="H65" s="15">
        <v>909.33</v>
      </c>
      <c r="I65" s="15">
        <v>5</v>
      </c>
      <c r="J65" s="19">
        <v>48587.21</v>
      </c>
      <c r="K65" s="15">
        <v>1.6299999999999999E-2</v>
      </c>
      <c r="L65" s="15">
        <v>2.5289999999999999</v>
      </c>
      <c r="M65" s="15">
        <v>479863.14</v>
      </c>
      <c r="N65" s="15" t="s">
        <v>292</v>
      </c>
      <c r="O65" s="15" t="s">
        <v>25</v>
      </c>
      <c r="P65" s="15" t="s">
        <v>26</v>
      </c>
      <c r="Q65" s="15" t="s">
        <v>27</v>
      </c>
      <c r="R65" s="15" t="s">
        <v>59</v>
      </c>
      <c r="S65" s="15">
        <v>39.4422</v>
      </c>
      <c r="T65" s="15">
        <v>-76.220799999999997</v>
      </c>
      <c r="U65" s="15"/>
      <c r="V65" s="78" t="s">
        <v>229</v>
      </c>
      <c r="W65" s="78" t="s">
        <v>290</v>
      </c>
      <c r="X65" s="78">
        <f t="shared" si="2"/>
        <v>0</v>
      </c>
      <c r="Y65" s="78">
        <f t="shared" si="0"/>
        <v>0</v>
      </c>
      <c r="Z65" s="78">
        <f t="shared" si="1"/>
        <v>0</v>
      </c>
      <c r="AA65" s="15" t="s">
        <v>292</v>
      </c>
      <c r="AB65" s="15" t="s">
        <v>25</v>
      </c>
      <c r="AC65" s="15" t="s">
        <v>26</v>
      </c>
      <c r="AD65" s="15" t="s">
        <v>27</v>
      </c>
      <c r="AE65" s="15" t="s">
        <v>59</v>
      </c>
      <c r="AF65" s="15"/>
      <c r="AG65" s="15"/>
      <c r="AH65" s="15"/>
      <c r="AI65" s="15"/>
      <c r="AJ65" s="15"/>
    </row>
    <row r="66" spans="1:36" x14ac:dyDescent="0.25">
      <c r="A66" s="15" t="s">
        <v>229</v>
      </c>
      <c r="B66" s="15" t="s">
        <v>290</v>
      </c>
      <c r="C66" s="15">
        <v>1556</v>
      </c>
      <c r="D66" s="79">
        <v>44349</v>
      </c>
      <c r="E66" s="15" t="s">
        <v>293</v>
      </c>
      <c r="F66" s="15">
        <v>2019</v>
      </c>
      <c r="G66" s="15" t="s">
        <v>244</v>
      </c>
      <c r="H66" s="15">
        <v>916.05</v>
      </c>
      <c r="I66" s="15">
        <v>5</v>
      </c>
      <c r="J66" s="19">
        <v>48884.36</v>
      </c>
      <c r="K66" s="15">
        <v>1.6299999999999999E-2</v>
      </c>
      <c r="L66" s="15">
        <v>2.5470000000000002</v>
      </c>
      <c r="M66" s="15">
        <v>482405.68199999997</v>
      </c>
      <c r="N66" s="15" t="s">
        <v>292</v>
      </c>
      <c r="O66" s="15" t="s">
        <v>25</v>
      </c>
      <c r="P66" s="15" t="s">
        <v>26</v>
      </c>
      <c r="Q66" s="15" t="s">
        <v>27</v>
      </c>
      <c r="R66" s="15" t="s">
        <v>59</v>
      </c>
      <c r="S66" s="15">
        <v>39.4422</v>
      </c>
      <c r="T66" s="15">
        <v>-76.220799999999997</v>
      </c>
      <c r="U66" s="15"/>
      <c r="V66" s="78" t="s">
        <v>229</v>
      </c>
      <c r="W66" s="78" t="s">
        <v>290</v>
      </c>
      <c r="X66" s="78">
        <f t="shared" si="2"/>
        <v>0</v>
      </c>
      <c r="Y66" s="78">
        <f t="shared" si="0"/>
        <v>0</v>
      </c>
      <c r="Z66" s="78">
        <f t="shared" si="1"/>
        <v>0</v>
      </c>
      <c r="AA66" s="15" t="s">
        <v>292</v>
      </c>
      <c r="AB66" s="15" t="s">
        <v>25</v>
      </c>
      <c r="AC66" s="15" t="s">
        <v>26</v>
      </c>
      <c r="AD66" s="15" t="s">
        <v>27</v>
      </c>
      <c r="AE66" s="15" t="s">
        <v>59</v>
      </c>
      <c r="AF66" s="15"/>
      <c r="AG66" s="15"/>
      <c r="AH66" s="15"/>
      <c r="AI66" s="15"/>
      <c r="AJ66" s="15"/>
    </row>
    <row r="67" spans="1:36" x14ac:dyDescent="0.25">
      <c r="A67" s="15" t="s">
        <v>229</v>
      </c>
      <c r="B67" s="15" t="s">
        <v>302</v>
      </c>
      <c r="C67" s="15">
        <v>1560</v>
      </c>
      <c r="D67" s="15" t="s">
        <v>303</v>
      </c>
      <c r="E67" s="15"/>
      <c r="F67" s="15">
        <v>2019</v>
      </c>
      <c r="G67" s="15" t="s">
        <v>259</v>
      </c>
      <c r="H67" s="15">
        <v>328.34</v>
      </c>
      <c r="I67" s="15">
        <v>5</v>
      </c>
      <c r="J67" s="19">
        <v>32939.01</v>
      </c>
      <c r="K67" s="15">
        <v>0.38100000000000001</v>
      </c>
      <c r="L67" s="15">
        <v>96.304000000000002</v>
      </c>
      <c r="M67" s="15">
        <v>505540.91</v>
      </c>
      <c r="N67" s="15" t="s">
        <v>237</v>
      </c>
      <c r="O67" s="15" t="s">
        <v>25</v>
      </c>
      <c r="P67" s="15" t="s">
        <v>26</v>
      </c>
      <c r="Q67" s="15" t="s">
        <v>27</v>
      </c>
      <c r="R67" s="15"/>
      <c r="S67" s="15">
        <v>39.271900000000002</v>
      </c>
      <c r="T67" s="15">
        <v>-76.618600000000001</v>
      </c>
      <c r="U67" s="15"/>
      <c r="V67" s="78" t="s">
        <v>229</v>
      </c>
      <c r="W67" s="78" t="s">
        <v>302</v>
      </c>
      <c r="X67" s="78">
        <f t="shared" si="2"/>
        <v>1560</v>
      </c>
      <c r="Y67" s="78">
        <f t="shared" ref="Y67:Y130" si="3">IF(X67&gt;0,S67,0)</f>
        <v>39.271900000000002</v>
      </c>
      <c r="Z67" s="78">
        <f t="shared" ref="Z67:Z130" si="4">IF(X67&gt;0,T67,0)</f>
        <v>-76.618600000000001</v>
      </c>
      <c r="AA67" s="15" t="s">
        <v>237</v>
      </c>
      <c r="AB67" s="15" t="s">
        <v>25</v>
      </c>
      <c r="AC67" s="15" t="s">
        <v>26</v>
      </c>
      <c r="AD67" s="15" t="s">
        <v>27</v>
      </c>
      <c r="AE67" s="15"/>
      <c r="AF67" s="15"/>
      <c r="AG67" s="15"/>
      <c r="AH67" s="15"/>
      <c r="AI67" s="15"/>
      <c r="AJ67" s="15"/>
    </row>
    <row r="68" spans="1:36" x14ac:dyDescent="0.25">
      <c r="A68" s="15" t="s">
        <v>229</v>
      </c>
      <c r="B68" s="15" t="s">
        <v>300</v>
      </c>
      <c r="C68" s="15">
        <v>1564</v>
      </c>
      <c r="D68" s="15">
        <v>8</v>
      </c>
      <c r="E68" s="15"/>
      <c r="F68" s="15">
        <v>2019</v>
      </c>
      <c r="G68" s="15" t="s">
        <v>240</v>
      </c>
      <c r="H68" s="15">
        <v>83.55</v>
      </c>
      <c r="I68" s="15">
        <v>5</v>
      </c>
      <c r="J68" s="19">
        <v>2422.8000000000002</v>
      </c>
      <c r="K68" s="15">
        <v>0.1862</v>
      </c>
      <c r="L68" s="15">
        <v>6.6269999999999998</v>
      </c>
      <c r="M68" s="15">
        <v>51758.224000000002</v>
      </c>
      <c r="N68" s="15" t="s">
        <v>301</v>
      </c>
      <c r="O68" s="15" t="s">
        <v>25</v>
      </c>
      <c r="P68" s="15" t="s">
        <v>47</v>
      </c>
      <c r="Q68" s="15" t="s">
        <v>84</v>
      </c>
      <c r="R68" s="15"/>
      <c r="S68" s="15">
        <v>38.4878</v>
      </c>
      <c r="T68" s="15">
        <v>-75.820800000000006</v>
      </c>
      <c r="U68" s="15"/>
      <c r="V68" s="78" t="s">
        <v>229</v>
      </c>
      <c r="W68" s="78" t="s">
        <v>300</v>
      </c>
      <c r="X68" s="78">
        <f t="shared" ref="X68:X131" si="5">IF(C68=C67,0,C68)</f>
        <v>1564</v>
      </c>
      <c r="Y68" s="78">
        <f t="shared" si="3"/>
        <v>38.4878</v>
      </c>
      <c r="Z68" s="78">
        <f t="shared" si="4"/>
        <v>-75.820800000000006</v>
      </c>
      <c r="AA68" s="15" t="s">
        <v>301</v>
      </c>
      <c r="AB68" s="15" t="s">
        <v>25</v>
      </c>
      <c r="AC68" s="15" t="s">
        <v>47</v>
      </c>
      <c r="AD68" s="15" t="s">
        <v>84</v>
      </c>
      <c r="AE68" s="15"/>
      <c r="AF68" s="15"/>
      <c r="AG68" s="15"/>
      <c r="AH68" s="15"/>
      <c r="AI68" s="15"/>
      <c r="AJ68" s="15"/>
    </row>
    <row r="69" spans="1:36" x14ac:dyDescent="0.25">
      <c r="A69" s="15" t="s">
        <v>229</v>
      </c>
      <c r="B69" s="15" t="s">
        <v>250</v>
      </c>
      <c r="C69" s="15">
        <v>1571</v>
      </c>
      <c r="D69" s="15">
        <v>1</v>
      </c>
      <c r="E69" s="15" t="s">
        <v>255</v>
      </c>
      <c r="F69" s="15">
        <v>2019</v>
      </c>
      <c r="G69" s="15" t="s">
        <v>240</v>
      </c>
      <c r="H69" s="15">
        <v>617.22</v>
      </c>
      <c r="I69" s="15">
        <v>5</v>
      </c>
      <c r="J69" s="19">
        <v>144479.39000000001</v>
      </c>
      <c r="K69" s="15">
        <v>0.1346</v>
      </c>
      <c r="L69" s="15">
        <v>104.807</v>
      </c>
      <c r="M69" s="15">
        <v>1576904.581</v>
      </c>
      <c r="N69" s="15" t="s">
        <v>245</v>
      </c>
      <c r="O69" s="15" t="s">
        <v>25</v>
      </c>
      <c r="P69" s="15" t="s">
        <v>80</v>
      </c>
      <c r="Q69" s="15" t="s">
        <v>48</v>
      </c>
      <c r="R69" s="15" t="s">
        <v>256</v>
      </c>
      <c r="S69" s="15">
        <v>38.544400000000003</v>
      </c>
      <c r="T69" s="15">
        <v>-76.686099999999996</v>
      </c>
      <c r="U69" s="15"/>
      <c r="V69" s="78" t="s">
        <v>229</v>
      </c>
      <c r="W69" s="78" t="s">
        <v>250</v>
      </c>
      <c r="X69" s="78">
        <f t="shared" si="5"/>
        <v>1571</v>
      </c>
      <c r="Y69" s="78">
        <f t="shared" si="3"/>
        <v>38.544400000000003</v>
      </c>
      <c r="Z69" s="78">
        <f t="shared" si="4"/>
        <v>-76.686099999999996</v>
      </c>
      <c r="AA69" s="15" t="s">
        <v>245</v>
      </c>
      <c r="AB69" s="15" t="s">
        <v>25</v>
      </c>
      <c r="AC69" s="15" t="s">
        <v>80</v>
      </c>
      <c r="AD69" s="15" t="s">
        <v>48</v>
      </c>
      <c r="AE69" s="15" t="s">
        <v>256</v>
      </c>
      <c r="AF69" s="15"/>
      <c r="AG69" s="15"/>
      <c r="AH69" s="15"/>
      <c r="AI69" s="15"/>
      <c r="AJ69" s="15"/>
    </row>
    <row r="70" spans="1:36" x14ac:dyDescent="0.25">
      <c r="A70" s="15" t="s">
        <v>229</v>
      </c>
      <c r="B70" s="15" t="s">
        <v>250</v>
      </c>
      <c r="C70" s="15">
        <v>1571</v>
      </c>
      <c r="D70" s="15">
        <v>2</v>
      </c>
      <c r="E70" s="15" t="s">
        <v>255</v>
      </c>
      <c r="F70" s="15">
        <v>2019</v>
      </c>
      <c r="G70" s="15" t="s">
        <v>240</v>
      </c>
      <c r="H70" s="15">
        <v>566.85</v>
      </c>
      <c r="I70" s="15">
        <v>5</v>
      </c>
      <c r="J70" s="19">
        <v>125479.95</v>
      </c>
      <c r="K70" s="15">
        <v>0.17230000000000001</v>
      </c>
      <c r="L70" s="15">
        <v>128.749</v>
      </c>
      <c r="M70" s="15">
        <v>1360091.423</v>
      </c>
      <c r="N70" s="15" t="s">
        <v>245</v>
      </c>
      <c r="O70" s="15" t="s">
        <v>25</v>
      </c>
      <c r="P70" s="15" t="s">
        <v>80</v>
      </c>
      <c r="Q70" s="15" t="s">
        <v>48</v>
      </c>
      <c r="R70" s="15" t="s">
        <v>257</v>
      </c>
      <c r="S70" s="15">
        <v>38.544400000000003</v>
      </c>
      <c r="T70" s="15">
        <v>-76.686099999999996</v>
      </c>
      <c r="U70" s="15"/>
      <c r="V70" s="78" t="s">
        <v>229</v>
      </c>
      <c r="W70" s="78" t="s">
        <v>250</v>
      </c>
      <c r="X70" s="78">
        <f t="shared" si="5"/>
        <v>0</v>
      </c>
      <c r="Y70" s="78">
        <f t="shared" si="3"/>
        <v>0</v>
      </c>
      <c r="Z70" s="78">
        <f t="shared" si="4"/>
        <v>0</v>
      </c>
      <c r="AA70" s="15" t="s">
        <v>245</v>
      </c>
      <c r="AB70" s="15" t="s">
        <v>25</v>
      </c>
      <c r="AC70" s="15" t="s">
        <v>80</v>
      </c>
      <c r="AD70" s="15" t="s">
        <v>48</v>
      </c>
      <c r="AE70" s="15" t="s">
        <v>257</v>
      </c>
      <c r="AF70" s="15"/>
      <c r="AG70" s="15"/>
      <c r="AH70" s="15"/>
      <c r="AI70" s="15"/>
      <c r="AJ70" s="15"/>
    </row>
    <row r="71" spans="1:36" x14ac:dyDescent="0.25">
      <c r="A71" s="15" t="s">
        <v>229</v>
      </c>
      <c r="B71" s="15" t="s">
        <v>250</v>
      </c>
      <c r="C71" s="15">
        <v>1571</v>
      </c>
      <c r="D71" s="15" t="s">
        <v>249</v>
      </c>
      <c r="E71" s="15"/>
      <c r="F71" s="15">
        <v>2019</v>
      </c>
      <c r="G71" s="15" t="s">
        <v>259</v>
      </c>
      <c r="H71" s="15">
        <v>2</v>
      </c>
      <c r="I71" s="15">
        <v>5</v>
      </c>
      <c r="J71" s="19">
        <v>32.06</v>
      </c>
      <c r="K71" s="15">
        <v>1.2002999999999999</v>
      </c>
      <c r="L71" s="15">
        <v>0.13700000000000001</v>
      </c>
      <c r="M71" s="15">
        <v>229</v>
      </c>
      <c r="N71" s="15" t="s">
        <v>245</v>
      </c>
      <c r="O71" s="15" t="s">
        <v>25</v>
      </c>
      <c r="P71" s="15" t="s">
        <v>26</v>
      </c>
      <c r="Q71" s="15" t="s">
        <v>58</v>
      </c>
      <c r="R71" s="15"/>
      <c r="S71" s="15">
        <v>38.544400000000003</v>
      </c>
      <c r="T71" s="15">
        <v>-76.686099999999996</v>
      </c>
      <c r="U71" s="15"/>
      <c r="V71" s="78" t="s">
        <v>229</v>
      </c>
      <c r="W71" s="78" t="s">
        <v>250</v>
      </c>
      <c r="X71" s="78">
        <f t="shared" si="5"/>
        <v>0</v>
      </c>
      <c r="Y71" s="78">
        <f t="shared" si="3"/>
        <v>0</v>
      </c>
      <c r="Z71" s="78">
        <f t="shared" si="4"/>
        <v>0</v>
      </c>
      <c r="AA71" s="15" t="s">
        <v>245</v>
      </c>
      <c r="AB71" s="15" t="s">
        <v>25</v>
      </c>
      <c r="AC71" s="15" t="s">
        <v>26</v>
      </c>
      <c r="AD71" s="15" t="s">
        <v>58</v>
      </c>
      <c r="AE71" s="15"/>
      <c r="AF71" s="15"/>
      <c r="AG71" s="15"/>
      <c r="AH71" s="15"/>
      <c r="AI71" s="15"/>
      <c r="AJ71" s="15"/>
    </row>
    <row r="72" spans="1:36" x14ac:dyDescent="0.25">
      <c r="A72" s="15" t="s">
        <v>229</v>
      </c>
      <c r="B72" s="15" t="s">
        <v>250</v>
      </c>
      <c r="C72" s="15">
        <v>1571</v>
      </c>
      <c r="D72" s="15">
        <v>3</v>
      </c>
      <c r="E72" s="15"/>
      <c r="F72" s="15">
        <v>2019</v>
      </c>
      <c r="G72" s="15" t="s">
        <v>240</v>
      </c>
      <c r="H72" s="15">
        <v>148.59</v>
      </c>
      <c r="I72" s="15">
        <v>5</v>
      </c>
      <c r="J72" s="19">
        <v>54108.91</v>
      </c>
      <c r="K72" s="15">
        <v>9.1499999999999998E-2</v>
      </c>
      <c r="L72" s="15">
        <v>34.345999999999997</v>
      </c>
      <c r="M72" s="15">
        <v>538685.46100000001</v>
      </c>
      <c r="N72" s="15" t="s">
        <v>245</v>
      </c>
      <c r="O72" s="15" t="s">
        <v>25</v>
      </c>
      <c r="P72" s="15" t="s">
        <v>47</v>
      </c>
      <c r="Q72" s="15" t="s">
        <v>27</v>
      </c>
      <c r="R72" s="15" t="s">
        <v>258</v>
      </c>
      <c r="S72" s="15">
        <v>38.544400000000003</v>
      </c>
      <c r="T72" s="15">
        <v>-76.686099999999996</v>
      </c>
      <c r="U72" s="15"/>
      <c r="V72" s="78" t="s">
        <v>229</v>
      </c>
      <c r="W72" s="78" t="s">
        <v>250</v>
      </c>
      <c r="X72" s="78">
        <f t="shared" si="5"/>
        <v>0</v>
      </c>
      <c r="Y72" s="78">
        <f t="shared" si="3"/>
        <v>0</v>
      </c>
      <c r="Z72" s="78">
        <f t="shared" si="4"/>
        <v>0</v>
      </c>
      <c r="AA72" s="15" t="s">
        <v>245</v>
      </c>
      <c r="AB72" s="15" t="s">
        <v>25</v>
      </c>
      <c r="AC72" s="15" t="s">
        <v>47</v>
      </c>
      <c r="AD72" s="15" t="s">
        <v>27</v>
      </c>
      <c r="AE72" s="15" t="s">
        <v>258</v>
      </c>
      <c r="AF72" s="15"/>
      <c r="AG72" s="15"/>
      <c r="AH72" s="15"/>
      <c r="AI72" s="15"/>
      <c r="AJ72" s="15"/>
    </row>
    <row r="73" spans="1:36" x14ac:dyDescent="0.25">
      <c r="A73" s="15" t="s">
        <v>229</v>
      </c>
      <c r="B73" s="15" t="s">
        <v>250</v>
      </c>
      <c r="C73" s="15">
        <v>1571</v>
      </c>
      <c r="D73" s="15">
        <v>4</v>
      </c>
      <c r="E73" s="15"/>
      <c r="F73" s="15">
        <v>2019</v>
      </c>
      <c r="G73" s="15" t="s">
        <v>240</v>
      </c>
      <c r="H73" s="15">
        <v>112.48</v>
      </c>
      <c r="I73" s="15">
        <v>5</v>
      </c>
      <c r="J73" s="19">
        <v>30733.46</v>
      </c>
      <c r="K73" s="15">
        <v>7.46E-2</v>
      </c>
      <c r="L73" s="15">
        <v>20.001000000000001</v>
      </c>
      <c r="M73" s="15">
        <v>339131.82699999999</v>
      </c>
      <c r="N73" s="15" t="s">
        <v>245</v>
      </c>
      <c r="O73" s="15" t="s">
        <v>25</v>
      </c>
      <c r="P73" s="15" t="s">
        <v>47</v>
      </c>
      <c r="Q73" s="15" t="s">
        <v>27</v>
      </c>
      <c r="R73" s="15" t="s">
        <v>258</v>
      </c>
      <c r="S73" s="15">
        <v>38.544400000000003</v>
      </c>
      <c r="T73" s="15">
        <v>-76.686099999999996</v>
      </c>
      <c r="U73" s="15"/>
      <c r="V73" s="78" t="s">
        <v>229</v>
      </c>
      <c r="W73" s="78" t="s">
        <v>250</v>
      </c>
      <c r="X73" s="78">
        <f t="shared" si="5"/>
        <v>0</v>
      </c>
      <c r="Y73" s="78">
        <f t="shared" si="3"/>
        <v>0</v>
      </c>
      <c r="Z73" s="78">
        <f t="shared" si="4"/>
        <v>0</v>
      </c>
      <c r="AA73" s="15" t="s">
        <v>245</v>
      </c>
      <c r="AB73" s="15" t="s">
        <v>25</v>
      </c>
      <c r="AC73" s="15" t="s">
        <v>47</v>
      </c>
      <c r="AD73" s="15" t="s">
        <v>27</v>
      </c>
      <c r="AE73" s="15" t="s">
        <v>258</v>
      </c>
      <c r="AF73" s="15"/>
      <c r="AG73" s="15"/>
      <c r="AH73" s="15"/>
      <c r="AI73" s="15"/>
      <c r="AJ73" s="15"/>
    </row>
    <row r="74" spans="1:36" x14ac:dyDescent="0.25">
      <c r="A74" s="15" t="s">
        <v>229</v>
      </c>
      <c r="B74" s="15" t="s">
        <v>250</v>
      </c>
      <c r="C74" s="15">
        <v>1571</v>
      </c>
      <c r="D74" s="15" t="s">
        <v>251</v>
      </c>
      <c r="E74" s="15"/>
      <c r="F74" s="15">
        <v>2019</v>
      </c>
      <c r="G74" s="15" t="s">
        <v>244</v>
      </c>
      <c r="H74" s="15">
        <v>6.37</v>
      </c>
      <c r="I74" s="15">
        <v>5</v>
      </c>
      <c r="J74" s="19">
        <v>407.48</v>
      </c>
      <c r="K74" s="15">
        <v>9.7100000000000006E-2</v>
      </c>
      <c r="L74" s="15">
        <v>0.32900000000000001</v>
      </c>
      <c r="M74" s="15">
        <v>6633.1</v>
      </c>
      <c r="N74" s="15" t="s">
        <v>245</v>
      </c>
      <c r="O74" s="15" t="s">
        <v>25</v>
      </c>
      <c r="P74" s="15" t="s">
        <v>26</v>
      </c>
      <c r="Q74" s="15" t="s">
        <v>27</v>
      </c>
      <c r="R74" s="15" t="s">
        <v>38</v>
      </c>
      <c r="S74" s="15">
        <v>38.544400000000003</v>
      </c>
      <c r="T74" s="15">
        <v>-76.686099999999996</v>
      </c>
      <c r="U74" s="15"/>
      <c r="V74" s="78" t="s">
        <v>229</v>
      </c>
      <c r="W74" s="78" t="s">
        <v>250</v>
      </c>
      <c r="X74" s="78">
        <f t="shared" si="5"/>
        <v>0</v>
      </c>
      <c r="Y74" s="78">
        <f t="shared" si="3"/>
        <v>0</v>
      </c>
      <c r="Z74" s="78">
        <f t="shared" si="4"/>
        <v>0</v>
      </c>
      <c r="AA74" s="15" t="s">
        <v>245</v>
      </c>
      <c r="AB74" s="15" t="s">
        <v>25</v>
      </c>
      <c r="AC74" s="15" t="s">
        <v>26</v>
      </c>
      <c r="AD74" s="15" t="s">
        <v>27</v>
      </c>
      <c r="AE74" s="15" t="s">
        <v>38</v>
      </c>
      <c r="AF74" s="15"/>
      <c r="AG74" s="15"/>
      <c r="AH74" s="15"/>
      <c r="AI74" s="15"/>
      <c r="AJ74" s="15"/>
    </row>
    <row r="75" spans="1:36" x14ac:dyDescent="0.25">
      <c r="A75" s="15" t="s">
        <v>229</v>
      </c>
      <c r="B75" s="15" t="s">
        <v>250</v>
      </c>
      <c r="C75" s="15">
        <v>1571</v>
      </c>
      <c r="D75" s="15" t="s">
        <v>252</v>
      </c>
      <c r="E75" s="15"/>
      <c r="F75" s="15">
        <v>2019</v>
      </c>
      <c r="G75" s="15" t="s">
        <v>244</v>
      </c>
      <c r="H75" s="15">
        <v>5.92</v>
      </c>
      <c r="I75" s="15">
        <v>5</v>
      </c>
      <c r="J75" s="19">
        <v>347.69</v>
      </c>
      <c r="K75" s="15">
        <v>0.10349999999999999</v>
      </c>
      <c r="L75" s="15">
        <v>0.29199999999999998</v>
      </c>
      <c r="M75" s="15">
        <v>5632.1</v>
      </c>
      <c r="N75" s="15" t="s">
        <v>245</v>
      </c>
      <c r="O75" s="15" t="s">
        <v>25</v>
      </c>
      <c r="P75" s="15" t="s">
        <v>26</v>
      </c>
      <c r="Q75" s="15" t="s">
        <v>27</v>
      </c>
      <c r="R75" s="15" t="s">
        <v>38</v>
      </c>
      <c r="S75" s="15">
        <v>38.544400000000003</v>
      </c>
      <c r="T75" s="15">
        <v>-76.686099999999996</v>
      </c>
      <c r="U75" s="15"/>
      <c r="V75" s="78" t="s">
        <v>229</v>
      </c>
      <c r="W75" s="78" t="s">
        <v>250</v>
      </c>
      <c r="X75" s="78">
        <f t="shared" si="5"/>
        <v>0</v>
      </c>
      <c r="Y75" s="78">
        <f t="shared" si="3"/>
        <v>0</v>
      </c>
      <c r="Z75" s="78">
        <f t="shared" si="4"/>
        <v>0</v>
      </c>
      <c r="AA75" s="15" t="s">
        <v>245</v>
      </c>
      <c r="AB75" s="15" t="s">
        <v>25</v>
      </c>
      <c r="AC75" s="15" t="s">
        <v>26</v>
      </c>
      <c r="AD75" s="15" t="s">
        <v>27</v>
      </c>
      <c r="AE75" s="15" t="s">
        <v>38</v>
      </c>
      <c r="AF75" s="15"/>
      <c r="AG75" s="15"/>
      <c r="AH75" s="15"/>
      <c r="AI75" s="15"/>
      <c r="AJ75" s="15"/>
    </row>
    <row r="76" spans="1:36" x14ac:dyDescent="0.25">
      <c r="A76" s="15" t="s">
        <v>229</v>
      </c>
      <c r="B76" s="15" t="s">
        <v>250</v>
      </c>
      <c r="C76" s="15">
        <v>1571</v>
      </c>
      <c r="D76" s="15" t="s">
        <v>253</v>
      </c>
      <c r="E76" s="15"/>
      <c r="F76" s="15">
        <v>2019</v>
      </c>
      <c r="G76" s="15" t="s">
        <v>244</v>
      </c>
      <c r="H76" s="15">
        <v>5.48</v>
      </c>
      <c r="I76" s="15">
        <v>5</v>
      </c>
      <c r="J76" s="19">
        <v>398.89</v>
      </c>
      <c r="K76" s="15">
        <v>9.1300000000000006E-2</v>
      </c>
      <c r="L76" s="15">
        <v>0.19700000000000001</v>
      </c>
      <c r="M76" s="15">
        <v>4564</v>
      </c>
      <c r="N76" s="15" t="s">
        <v>245</v>
      </c>
      <c r="O76" s="15" t="s">
        <v>25</v>
      </c>
      <c r="P76" s="15" t="s">
        <v>26</v>
      </c>
      <c r="Q76" s="15" t="s">
        <v>27</v>
      </c>
      <c r="R76" s="15" t="s">
        <v>38</v>
      </c>
      <c r="S76" s="15">
        <v>38.544400000000003</v>
      </c>
      <c r="T76" s="15">
        <v>-76.686099999999996</v>
      </c>
      <c r="U76" s="15"/>
      <c r="V76" s="78" t="s">
        <v>229</v>
      </c>
      <c r="W76" s="78" t="s">
        <v>250</v>
      </c>
      <c r="X76" s="78">
        <f t="shared" si="5"/>
        <v>0</v>
      </c>
      <c r="Y76" s="78">
        <f t="shared" si="3"/>
        <v>0</v>
      </c>
      <c r="Z76" s="78">
        <f t="shared" si="4"/>
        <v>0</v>
      </c>
      <c r="AA76" s="15" t="s">
        <v>245</v>
      </c>
      <c r="AB76" s="15" t="s">
        <v>25</v>
      </c>
      <c r="AC76" s="15" t="s">
        <v>26</v>
      </c>
      <c r="AD76" s="15" t="s">
        <v>27</v>
      </c>
      <c r="AE76" s="15" t="s">
        <v>38</v>
      </c>
      <c r="AF76" s="15"/>
      <c r="AG76" s="15"/>
      <c r="AH76" s="15"/>
      <c r="AI76" s="15"/>
      <c r="AJ76" s="15"/>
    </row>
    <row r="77" spans="1:36" x14ac:dyDescent="0.25">
      <c r="A77" s="15" t="s">
        <v>229</v>
      </c>
      <c r="B77" s="15" t="s">
        <v>250</v>
      </c>
      <c r="C77" s="15">
        <v>1571</v>
      </c>
      <c r="D77" s="15" t="s">
        <v>254</v>
      </c>
      <c r="E77" s="15"/>
      <c r="F77" s="15">
        <v>2019</v>
      </c>
      <c r="G77" s="15" t="s">
        <v>244</v>
      </c>
      <c r="H77" s="15">
        <v>7.38</v>
      </c>
      <c r="I77" s="15">
        <v>5</v>
      </c>
      <c r="J77" s="19">
        <v>476.47</v>
      </c>
      <c r="K77" s="15">
        <v>8.6400000000000005E-2</v>
      </c>
      <c r="L77" s="15">
        <v>0.248</v>
      </c>
      <c r="M77" s="15">
        <v>5743</v>
      </c>
      <c r="N77" s="15" t="s">
        <v>245</v>
      </c>
      <c r="O77" s="15" t="s">
        <v>25</v>
      </c>
      <c r="P77" s="15" t="s">
        <v>26</v>
      </c>
      <c r="Q77" s="15" t="s">
        <v>27</v>
      </c>
      <c r="R77" s="15" t="s">
        <v>38</v>
      </c>
      <c r="S77" s="15">
        <v>38.544400000000003</v>
      </c>
      <c r="T77" s="15">
        <v>-76.686099999999996</v>
      </c>
      <c r="U77" s="15"/>
      <c r="V77" s="78" t="s">
        <v>229</v>
      </c>
      <c r="W77" s="78" t="s">
        <v>250</v>
      </c>
      <c r="X77" s="78">
        <f t="shared" si="5"/>
        <v>0</v>
      </c>
      <c r="Y77" s="78">
        <f t="shared" si="3"/>
        <v>0</v>
      </c>
      <c r="Z77" s="78">
        <f t="shared" si="4"/>
        <v>0</v>
      </c>
      <c r="AA77" s="15" t="s">
        <v>245</v>
      </c>
      <c r="AB77" s="15" t="s">
        <v>25</v>
      </c>
      <c r="AC77" s="15" t="s">
        <v>26</v>
      </c>
      <c r="AD77" s="15" t="s">
        <v>27</v>
      </c>
      <c r="AE77" s="15" t="s">
        <v>38</v>
      </c>
      <c r="AF77" s="15"/>
      <c r="AG77" s="15"/>
      <c r="AH77" s="15"/>
      <c r="AI77" s="15"/>
      <c r="AJ77" s="15"/>
    </row>
    <row r="78" spans="1:36" x14ac:dyDescent="0.25">
      <c r="A78" s="15" t="s">
        <v>229</v>
      </c>
      <c r="B78" s="15" t="s">
        <v>250</v>
      </c>
      <c r="C78" s="15">
        <v>1571</v>
      </c>
      <c r="D78" s="15" t="s">
        <v>260</v>
      </c>
      <c r="E78" s="15"/>
      <c r="F78" s="15">
        <v>2019</v>
      </c>
      <c r="G78" s="15" t="s">
        <v>259</v>
      </c>
      <c r="H78" s="15">
        <v>18.18</v>
      </c>
      <c r="I78" s="15">
        <v>5</v>
      </c>
      <c r="J78" s="19">
        <v>1116.19</v>
      </c>
      <c r="K78" s="15">
        <v>8.8599999999999998E-2</v>
      </c>
      <c r="L78" s="15">
        <v>0.433</v>
      </c>
      <c r="M78" s="15">
        <v>10207.9</v>
      </c>
      <c r="N78" s="15" t="s">
        <v>245</v>
      </c>
      <c r="O78" s="15" t="s">
        <v>25</v>
      </c>
      <c r="P78" s="15" t="s">
        <v>26</v>
      </c>
      <c r="Q78" s="15" t="s">
        <v>27</v>
      </c>
      <c r="R78" s="15" t="s">
        <v>38</v>
      </c>
      <c r="S78" s="15">
        <v>38.544400000000003</v>
      </c>
      <c r="T78" s="15">
        <v>-76.686099999999996</v>
      </c>
      <c r="U78" s="15"/>
      <c r="V78" s="78" t="s">
        <v>229</v>
      </c>
      <c r="W78" s="78" t="s">
        <v>250</v>
      </c>
      <c r="X78" s="78">
        <f t="shared" si="5"/>
        <v>0</v>
      </c>
      <c r="Y78" s="78">
        <f t="shared" si="3"/>
        <v>0</v>
      </c>
      <c r="Z78" s="78">
        <f t="shared" si="4"/>
        <v>0</v>
      </c>
      <c r="AA78" s="15" t="s">
        <v>245</v>
      </c>
      <c r="AB78" s="15" t="s">
        <v>25</v>
      </c>
      <c r="AC78" s="15" t="s">
        <v>26</v>
      </c>
      <c r="AD78" s="15" t="s">
        <v>27</v>
      </c>
      <c r="AE78" s="15" t="s">
        <v>38</v>
      </c>
      <c r="AF78" s="15"/>
      <c r="AG78" s="15"/>
      <c r="AH78" s="15"/>
      <c r="AI78" s="15"/>
      <c r="AJ78" s="15"/>
    </row>
    <row r="79" spans="1:36" x14ac:dyDescent="0.25">
      <c r="A79" s="15" t="s">
        <v>229</v>
      </c>
      <c r="B79" s="15" t="s">
        <v>269</v>
      </c>
      <c r="C79" s="15">
        <v>1572</v>
      </c>
      <c r="D79" s="15">
        <v>1</v>
      </c>
      <c r="E79" s="15" t="s">
        <v>270</v>
      </c>
      <c r="F79" s="15">
        <v>2019</v>
      </c>
      <c r="G79" s="15" t="s">
        <v>240</v>
      </c>
      <c r="H79" s="15">
        <v>231.72</v>
      </c>
      <c r="I79" s="15">
        <v>5</v>
      </c>
      <c r="J79" s="19">
        <v>18386.32</v>
      </c>
      <c r="K79" s="15">
        <v>0.20710000000000001</v>
      </c>
      <c r="L79" s="15">
        <v>19.707999999999998</v>
      </c>
      <c r="M79" s="15">
        <v>175528.745</v>
      </c>
      <c r="N79" s="15" t="s">
        <v>271</v>
      </c>
      <c r="O79" s="15" t="s">
        <v>25</v>
      </c>
      <c r="P79" s="15" t="s">
        <v>47</v>
      </c>
      <c r="Q79" s="15" t="s">
        <v>48</v>
      </c>
      <c r="R79" s="15" t="s">
        <v>272</v>
      </c>
      <c r="S79" s="15">
        <v>39.208599999999997</v>
      </c>
      <c r="T79" s="15">
        <v>-77.464399999999998</v>
      </c>
      <c r="U79" s="15"/>
      <c r="V79" s="78" t="s">
        <v>229</v>
      </c>
      <c r="W79" s="78" t="s">
        <v>269</v>
      </c>
      <c r="X79" s="78">
        <f t="shared" si="5"/>
        <v>1572</v>
      </c>
      <c r="Y79" s="78">
        <f t="shared" si="3"/>
        <v>39.208599999999997</v>
      </c>
      <c r="Z79" s="78">
        <f t="shared" si="4"/>
        <v>-77.464399999999998</v>
      </c>
      <c r="AA79" s="15" t="s">
        <v>271</v>
      </c>
      <c r="AB79" s="15" t="s">
        <v>25</v>
      </c>
      <c r="AC79" s="15" t="s">
        <v>47</v>
      </c>
      <c r="AD79" s="15" t="s">
        <v>48</v>
      </c>
      <c r="AE79" s="15" t="s">
        <v>272</v>
      </c>
      <c r="AF79" s="15"/>
      <c r="AG79" s="15"/>
      <c r="AH79" s="15"/>
      <c r="AI79" s="15"/>
      <c r="AJ79" s="15"/>
    </row>
    <row r="80" spans="1:36" x14ac:dyDescent="0.25">
      <c r="A80" s="15" t="s">
        <v>229</v>
      </c>
      <c r="B80" s="15" t="s">
        <v>269</v>
      </c>
      <c r="C80" s="15">
        <v>1572</v>
      </c>
      <c r="D80" s="15">
        <v>2</v>
      </c>
      <c r="E80" s="15" t="s">
        <v>270</v>
      </c>
      <c r="F80" s="15">
        <v>2019</v>
      </c>
      <c r="G80" s="15" t="s">
        <v>240</v>
      </c>
      <c r="H80" s="15">
        <v>242.48</v>
      </c>
      <c r="I80" s="15">
        <v>5</v>
      </c>
      <c r="J80" s="19">
        <v>19733.27</v>
      </c>
      <c r="K80" s="15">
        <v>0.20280000000000001</v>
      </c>
      <c r="L80" s="15">
        <v>21.010999999999999</v>
      </c>
      <c r="M80" s="15">
        <v>187381.932</v>
      </c>
      <c r="N80" s="15" t="s">
        <v>271</v>
      </c>
      <c r="O80" s="15" t="s">
        <v>25</v>
      </c>
      <c r="P80" s="15" t="s">
        <v>47</v>
      </c>
      <c r="Q80" s="15" t="s">
        <v>48</v>
      </c>
      <c r="R80" s="15" t="s">
        <v>272</v>
      </c>
      <c r="S80" s="15">
        <v>39.208599999999997</v>
      </c>
      <c r="T80" s="15">
        <v>-77.464399999999998</v>
      </c>
      <c r="U80" s="15"/>
      <c r="V80" s="78" t="s">
        <v>229</v>
      </c>
      <c r="W80" s="78" t="s">
        <v>269</v>
      </c>
      <c r="X80" s="78">
        <f t="shared" si="5"/>
        <v>0</v>
      </c>
      <c r="Y80" s="78">
        <f t="shared" si="3"/>
        <v>0</v>
      </c>
      <c r="Z80" s="78">
        <f t="shared" si="4"/>
        <v>0</v>
      </c>
      <c r="AA80" s="15" t="s">
        <v>271</v>
      </c>
      <c r="AB80" s="15" t="s">
        <v>25</v>
      </c>
      <c r="AC80" s="15" t="s">
        <v>47</v>
      </c>
      <c r="AD80" s="15" t="s">
        <v>48</v>
      </c>
      <c r="AE80" s="15" t="s">
        <v>272</v>
      </c>
      <c r="AF80" s="15"/>
      <c r="AG80" s="15"/>
      <c r="AH80" s="15"/>
      <c r="AI80" s="15"/>
      <c r="AJ80" s="15"/>
    </row>
    <row r="81" spans="1:36" x14ac:dyDescent="0.25">
      <c r="A81" s="15" t="s">
        <v>229</v>
      </c>
      <c r="B81" s="15" t="s">
        <v>269</v>
      </c>
      <c r="C81" s="15">
        <v>1572</v>
      </c>
      <c r="D81" s="15">
        <v>3</v>
      </c>
      <c r="E81" s="15" t="s">
        <v>270</v>
      </c>
      <c r="F81" s="15">
        <v>2019</v>
      </c>
      <c r="G81" s="15" t="s">
        <v>240</v>
      </c>
      <c r="H81" s="15">
        <v>263.86</v>
      </c>
      <c r="I81" s="15">
        <v>5</v>
      </c>
      <c r="J81" s="19">
        <v>22163.37</v>
      </c>
      <c r="K81" s="15">
        <v>0.19869999999999999</v>
      </c>
      <c r="L81" s="15">
        <v>23.83</v>
      </c>
      <c r="M81" s="15">
        <v>212478.52100000001</v>
      </c>
      <c r="N81" s="15" t="s">
        <v>271</v>
      </c>
      <c r="O81" s="15" t="s">
        <v>25</v>
      </c>
      <c r="P81" s="15" t="s">
        <v>47</v>
      </c>
      <c r="Q81" s="15" t="s">
        <v>48</v>
      </c>
      <c r="R81" s="15" t="s">
        <v>272</v>
      </c>
      <c r="S81" s="15">
        <v>39.208599999999997</v>
      </c>
      <c r="T81" s="15">
        <v>-77.464399999999998</v>
      </c>
      <c r="U81" s="15"/>
      <c r="V81" s="78" t="s">
        <v>229</v>
      </c>
      <c r="W81" s="78" t="s">
        <v>269</v>
      </c>
      <c r="X81" s="78">
        <f t="shared" si="5"/>
        <v>0</v>
      </c>
      <c r="Y81" s="78">
        <f t="shared" si="3"/>
        <v>0</v>
      </c>
      <c r="Z81" s="78">
        <f t="shared" si="4"/>
        <v>0</v>
      </c>
      <c r="AA81" s="15" t="s">
        <v>271</v>
      </c>
      <c r="AB81" s="15" t="s">
        <v>25</v>
      </c>
      <c r="AC81" s="15" t="s">
        <v>47</v>
      </c>
      <c r="AD81" s="15" t="s">
        <v>48</v>
      </c>
      <c r="AE81" s="15" t="s">
        <v>272</v>
      </c>
      <c r="AF81" s="15"/>
      <c r="AG81" s="15"/>
      <c r="AH81" s="15"/>
      <c r="AI81" s="15"/>
      <c r="AJ81" s="15"/>
    </row>
    <row r="82" spans="1:36" x14ac:dyDescent="0.25">
      <c r="A82" s="15" t="s">
        <v>229</v>
      </c>
      <c r="B82" s="15" t="s">
        <v>269</v>
      </c>
      <c r="C82" s="15">
        <v>1572</v>
      </c>
      <c r="D82" s="15" t="s">
        <v>249</v>
      </c>
      <c r="E82" s="15"/>
      <c r="F82" s="15">
        <v>2019</v>
      </c>
      <c r="G82" s="15" t="s">
        <v>244</v>
      </c>
      <c r="H82" s="15">
        <v>239.5</v>
      </c>
      <c r="I82" s="15">
        <v>5</v>
      </c>
      <c r="J82" s="19">
        <v>27029.82</v>
      </c>
      <c r="K82" s="15">
        <v>0.1026</v>
      </c>
      <c r="L82" s="15">
        <v>17.117999999999999</v>
      </c>
      <c r="M82" s="15">
        <v>337366.89299999998</v>
      </c>
      <c r="N82" s="15" t="s">
        <v>271</v>
      </c>
      <c r="O82" s="15" t="s">
        <v>25</v>
      </c>
      <c r="P82" s="15" t="s">
        <v>26</v>
      </c>
      <c r="Q82" s="15" t="s">
        <v>27</v>
      </c>
      <c r="R82" s="15" t="s">
        <v>38</v>
      </c>
      <c r="S82" s="15">
        <v>39.208599999999997</v>
      </c>
      <c r="T82" s="15">
        <v>-77.464399999999998</v>
      </c>
      <c r="U82" s="15"/>
      <c r="V82" s="78" t="s">
        <v>229</v>
      </c>
      <c r="W82" s="78" t="s">
        <v>269</v>
      </c>
      <c r="X82" s="78">
        <f t="shared" si="5"/>
        <v>0</v>
      </c>
      <c r="Y82" s="78">
        <f t="shared" si="3"/>
        <v>0</v>
      </c>
      <c r="Z82" s="78">
        <f t="shared" si="4"/>
        <v>0</v>
      </c>
      <c r="AA82" s="15" t="s">
        <v>271</v>
      </c>
      <c r="AB82" s="15" t="s">
        <v>25</v>
      </c>
      <c r="AC82" s="15" t="s">
        <v>26</v>
      </c>
      <c r="AD82" s="15" t="s">
        <v>27</v>
      </c>
      <c r="AE82" s="15" t="s">
        <v>38</v>
      </c>
      <c r="AF82" s="15"/>
      <c r="AG82" s="15"/>
      <c r="AH82" s="15"/>
      <c r="AI82" s="15"/>
      <c r="AJ82" s="15"/>
    </row>
    <row r="83" spans="1:36" x14ac:dyDescent="0.25">
      <c r="A83" s="15" t="s">
        <v>229</v>
      </c>
      <c r="B83" s="15" t="s">
        <v>269</v>
      </c>
      <c r="C83" s="15">
        <v>1572</v>
      </c>
      <c r="D83" s="15" t="s">
        <v>273</v>
      </c>
      <c r="E83" s="15"/>
      <c r="F83" s="15">
        <v>2019</v>
      </c>
      <c r="G83" s="15" t="s">
        <v>244</v>
      </c>
      <c r="H83" s="15">
        <v>293.81</v>
      </c>
      <c r="I83" s="15">
        <v>5</v>
      </c>
      <c r="J83" s="19">
        <v>34495.089999999997</v>
      </c>
      <c r="K83" s="15">
        <v>8.09E-2</v>
      </c>
      <c r="L83" s="15">
        <v>16.501999999999999</v>
      </c>
      <c r="M83" s="15">
        <v>414972.19799999997</v>
      </c>
      <c r="N83" s="15" t="s">
        <v>271</v>
      </c>
      <c r="O83" s="15" t="s">
        <v>25</v>
      </c>
      <c r="P83" s="15" t="s">
        <v>26</v>
      </c>
      <c r="Q83" s="15" t="s">
        <v>27</v>
      </c>
      <c r="R83" s="15" t="s">
        <v>38</v>
      </c>
      <c r="S83" s="15">
        <v>39.208599999999997</v>
      </c>
      <c r="T83" s="15">
        <v>-77.464399999999998</v>
      </c>
      <c r="U83" s="15"/>
      <c r="V83" s="78" t="s">
        <v>229</v>
      </c>
      <c r="W83" s="78" t="s">
        <v>269</v>
      </c>
      <c r="X83" s="78">
        <f t="shared" si="5"/>
        <v>0</v>
      </c>
      <c r="Y83" s="78">
        <f t="shared" si="3"/>
        <v>0</v>
      </c>
      <c r="Z83" s="78">
        <f t="shared" si="4"/>
        <v>0</v>
      </c>
      <c r="AA83" s="15" t="s">
        <v>271</v>
      </c>
      <c r="AB83" s="15" t="s">
        <v>25</v>
      </c>
      <c r="AC83" s="15" t="s">
        <v>26</v>
      </c>
      <c r="AD83" s="15" t="s">
        <v>27</v>
      </c>
      <c r="AE83" s="15" t="s">
        <v>38</v>
      </c>
      <c r="AF83" s="15"/>
      <c r="AG83" s="15"/>
      <c r="AH83" s="15"/>
      <c r="AI83" s="15"/>
      <c r="AJ83" s="15"/>
    </row>
    <row r="84" spans="1:36" x14ac:dyDescent="0.25">
      <c r="A84" s="15" t="s">
        <v>229</v>
      </c>
      <c r="B84" s="15" t="s">
        <v>285</v>
      </c>
      <c r="C84" s="15">
        <v>1573</v>
      </c>
      <c r="D84" s="15">
        <v>1</v>
      </c>
      <c r="E84" s="15"/>
      <c r="F84" s="15">
        <v>2019</v>
      </c>
      <c r="G84" s="15" t="s">
        <v>240</v>
      </c>
      <c r="H84" s="15">
        <v>1387.35</v>
      </c>
      <c r="I84" s="15">
        <v>5</v>
      </c>
      <c r="J84" s="19">
        <v>458065.8</v>
      </c>
      <c r="K84" s="15">
        <v>5.0099999999999999E-2</v>
      </c>
      <c r="L84" s="15">
        <v>108.24</v>
      </c>
      <c r="M84" s="15">
        <v>4729654.6330000004</v>
      </c>
      <c r="N84" s="15" t="s">
        <v>248</v>
      </c>
      <c r="O84" s="15" t="s">
        <v>25</v>
      </c>
      <c r="P84" s="15" t="s">
        <v>47</v>
      </c>
      <c r="Q84" s="15" t="s">
        <v>48</v>
      </c>
      <c r="R84" s="15" t="s">
        <v>286</v>
      </c>
      <c r="S84" s="15">
        <v>38.359200000000001</v>
      </c>
      <c r="T84" s="15">
        <v>-76.976699999999994</v>
      </c>
      <c r="U84" s="15"/>
      <c r="V84" s="78" t="s">
        <v>229</v>
      </c>
      <c r="W84" s="78" t="s">
        <v>285</v>
      </c>
      <c r="X84" s="78">
        <f t="shared" si="5"/>
        <v>1573</v>
      </c>
      <c r="Y84" s="78">
        <f t="shared" si="3"/>
        <v>38.359200000000001</v>
      </c>
      <c r="Z84" s="78">
        <f t="shared" si="4"/>
        <v>-76.976699999999994</v>
      </c>
      <c r="AA84" s="15" t="s">
        <v>248</v>
      </c>
      <c r="AB84" s="15" t="s">
        <v>25</v>
      </c>
      <c r="AC84" s="15" t="s">
        <v>47</v>
      </c>
      <c r="AD84" s="15" t="s">
        <v>48</v>
      </c>
      <c r="AE84" s="15" t="s">
        <v>286</v>
      </c>
      <c r="AF84" s="15"/>
      <c r="AG84" s="15"/>
      <c r="AH84" s="15"/>
      <c r="AI84" s="15"/>
      <c r="AJ84" s="15"/>
    </row>
    <row r="85" spans="1:36" x14ac:dyDescent="0.25">
      <c r="A85" s="15" t="s">
        <v>229</v>
      </c>
      <c r="B85" s="15" t="s">
        <v>285</v>
      </c>
      <c r="C85" s="15">
        <v>1573</v>
      </c>
      <c r="D85" s="15">
        <v>2</v>
      </c>
      <c r="E85" s="15"/>
      <c r="F85" s="15">
        <v>2019</v>
      </c>
      <c r="G85" s="15" t="s">
        <v>240</v>
      </c>
      <c r="H85" s="15">
        <v>1883.96</v>
      </c>
      <c r="I85" s="15">
        <v>5</v>
      </c>
      <c r="J85" s="19">
        <v>644361.71</v>
      </c>
      <c r="K85" s="15">
        <v>4.4200000000000003E-2</v>
      </c>
      <c r="L85" s="15">
        <v>121.877</v>
      </c>
      <c r="M85" s="15">
        <v>6192484.2199999997</v>
      </c>
      <c r="N85" s="15" t="s">
        <v>248</v>
      </c>
      <c r="O85" s="15" t="s">
        <v>25</v>
      </c>
      <c r="P85" s="15" t="s">
        <v>47</v>
      </c>
      <c r="Q85" s="15" t="s">
        <v>48</v>
      </c>
      <c r="R85" s="15" t="s">
        <v>286</v>
      </c>
      <c r="S85" s="15">
        <v>38.359200000000001</v>
      </c>
      <c r="T85" s="15">
        <v>-76.976699999999994</v>
      </c>
      <c r="U85" s="15"/>
      <c r="V85" s="78" t="s">
        <v>229</v>
      </c>
      <c r="W85" s="78" t="s">
        <v>285</v>
      </c>
      <c r="X85" s="78">
        <f t="shared" si="5"/>
        <v>0</v>
      </c>
      <c r="Y85" s="78">
        <f t="shared" si="3"/>
        <v>0</v>
      </c>
      <c r="Z85" s="78">
        <f t="shared" si="4"/>
        <v>0</v>
      </c>
      <c r="AA85" s="15" t="s">
        <v>248</v>
      </c>
      <c r="AB85" s="15" t="s">
        <v>25</v>
      </c>
      <c r="AC85" s="15" t="s">
        <v>47</v>
      </c>
      <c r="AD85" s="15" t="s">
        <v>48</v>
      </c>
      <c r="AE85" s="15" t="s">
        <v>286</v>
      </c>
      <c r="AF85" s="15"/>
      <c r="AG85" s="15"/>
      <c r="AH85" s="15"/>
      <c r="AI85" s="15"/>
      <c r="AJ85" s="15"/>
    </row>
    <row r="86" spans="1:36" x14ac:dyDescent="0.25">
      <c r="A86" s="15" t="s">
        <v>229</v>
      </c>
      <c r="B86" s="15" t="s">
        <v>285</v>
      </c>
      <c r="C86" s="15">
        <v>1573</v>
      </c>
      <c r="D86" s="15" t="s">
        <v>273</v>
      </c>
      <c r="E86" s="15"/>
      <c r="F86" s="15">
        <v>2019</v>
      </c>
      <c r="G86" s="15" t="s">
        <v>259</v>
      </c>
      <c r="H86" s="15">
        <v>15.45</v>
      </c>
      <c r="I86" s="15">
        <v>5</v>
      </c>
      <c r="J86" s="19">
        <v>438.96</v>
      </c>
      <c r="K86" s="15">
        <v>0.54159999999999997</v>
      </c>
      <c r="L86" s="15">
        <v>1.877</v>
      </c>
      <c r="M86" s="15">
        <v>6926.9</v>
      </c>
      <c r="N86" s="15" t="s">
        <v>248</v>
      </c>
      <c r="O86" s="15" t="s">
        <v>25</v>
      </c>
      <c r="P86" s="15" t="s">
        <v>26</v>
      </c>
      <c r="Q86" s="15" t="s">
        <v>58</v>
      </c>
      <c r="R86" s="15"/>
      <c r="S86" s="15">
        <v>38.359200000000001</v>
      </c>
      <c r="T86" s="15">
        <v>-76.976699999999994</v>
      </c>
      <c r="U86" s="15"/>
      <c r="V86" s="78" t="s">
        <v>229</v>
      </c>
      <c r="W86" s="78" t="s">
        <v>285</v>
      </c>
      <c r="X86" s="78">
        <f t="shared" si="5"/>
        <v>0</v>
      </c>
      <c r="Y86" s="78">
        <f t="shared" si="3"/>
        <v>0</v>
      </c>
      <c r="Z86" s="78">
        <f t="shared" si="4"/>
        <v>0</v>
      </c>
      <c r="AA86" s="15" t="s">
        <v>248</v>
      </c>
      <c r="AB86" s="15" t="s">
        <v>25</v>
      </c>
      <c r="AC86" s="15" t="s">
        <v>26</v>
      </c>
      <c r="AD86" s="15" t="s">
        <v>58</v>
      </c>
      <c r="AE86" s="15"/>
      <c r="AF86" s="15"/>
      <c r="AG86" s="15"/>
      <c r="AH86" s="15"/>
      <c r="AI86" s="15"/>
      <c r="AJ86" s="15"/>
    </row>
    <row r="87" spans="1:36" x14ac:dyDescent="0.25">
      <c r="A87" s="15" t="s">
        <v>229</v>
      </c>
      <c r="B87" s="15" t="s">
        <v>285</v>
      </c>
      <c r="C87" s="15">
        <v>1573</v>
      </c>
      <c r="D87" s="15" t="s">
        <v>287</v>
      </c>
      <c r="E87" s="15"/>
      <c r="F87" s="15">
        <v>2019</v>
      </c>
      <c r="G87" s="15" t="s">
        <v>259</v>
      </c>
      <c r="H87" s="15">
        <v>10.68</v>
      </c>
      <c r="I87" s="15">
        <v>5</v>
      </c>
      <c r="J87" s="19">
        <v>390.23</v>
      </c>
      <c r="K87" s="15">
        <v>0.54159999999999997</v>
      </c>
      <c r="L87" s="15">
        <v>1.5169999999999999</v>
      </c>
      <c r="M87" s="15">
        <v>5599.1</v>
      </c>
      <c r="N87" s="15" t="s">
        <v>248</v>
      </c>
      <c r="O87" s="15" t="s">
        <v>25</v>
      </c>
      <c r="P87" s="15" t="s">
        <v>26</v>
      </c>
      <c r="Q87" s="15" t="s">
        <v>58</v>
      </c>
      <c r="R87" s="15"/>
      <c r="S87" s="15">
        <v>38.359200000000001</v>
      </c>
      <c r="T87" s="15">
        <v>-76.976699999999994</v>
      </c>
      <c r="U87" s="15"/>
      <c r="V87" s="78" t="s">
        <v>229</v>
      </c>
      <c r="W87" s="78" t="s">
        <v>285</v>
      </c>
      <c r="X87" s="78">
        <f t="shared" si="5"/>
        <v>0</v>
      </c>
      <c r="Y87" s="78">
        <f t="shared" si="3"/>
        <v>0</v>
      </c>
      <c r="Z87" s="78">
        <f t="shared" si="4"/>
        <v>0</v>
      </c>
      <c r="AA87" s="15" t="s">
        <v>248</v>
      </c>
      <c r="AB87" s="15" t="s">
        <v>25</v>
      </c>
      <c r="AC87" s="15" t="s">
        <v>26</v>
      </c>
      <c r="AD87" s="15" t="s">
        <v>58</v>
      </c>
      <c r="AE87" s="15"/>
      <c r="AF87" s="15"/>
      <c r="AG87" s="15"/>
      <c r="AH87" s="15"/>
      <c r="AI87" s="15"/>
      <c r="AJ87" s="15"/>
    </row>
    <row r="88" spans="1:36" x14ac:dyDescent="0.25">
      <c r="A88" s="15" t="s">
        <v>229</v>
      </c>
      <c r="B88" s="15" t="s">
        <v>285</v>
      </c>
      <c r="C88" s="15">
        <v>1573</v>
      </c>
      <c r="D88" s="15" t="s">
        <v>288</v>
      </c>
      <c r="E88" s="15"/>
      <c r="F88" s="15">
        <v>2019</v>
      </c>
      <c r="G88" s="15" t="s">
        <v>259</v>
      </c>
      <c r="H88" s="15">
        <v>8.09</v>
      </c>
      <c r="I88" s="15">
        <v>5</v>
      </c>
      <c r="J88" s="19">
        <v>318</v>
      </c>
      <c r="K88" s="15">
        <v>0.54100000000000004</v>
      </c>
      <c r="L88" s="15">
        <v>1.1890000000000001</v>
      </c>
      <c r="M88" s="15">
        <v>4387</v>
      </c>
      <c r="N88" s="15" t="s">
        <v>248</v>
      </c>
      <c r="O88" s="15" t="s">
        <v>25</v>
      </c>
      <c r="P88" s="15" t="s">
        <v>26</v>
      </c>
      <c r="Q88" s="15" t="s">
        <v>58</v>
      </c>
      <c r="R88" s="15"/>
      <c r="S88" s="15">
        <v>38.359200000000001</v>
      </c>
      <c r="T88" s="15">
        <v>-76.976699999999994</v>
      </c>
      <c r="U88" s="15"/>
      <c r="V88" s="78" t="s">
        <v>229</v>
      </c>
      <c r="W88" s="78" t="s">
        <v>285</v>
      </c>
      <c r="X88" s="78">
        <f t="shared" si="5"/>
        <v>0</v>
      </c>
      <c r="Y88" s="78">
        <f t="shared" si="3"/>
        <v>0</v>
      </c>
      <c r="Z88" s="78">
        <f t="shared" si="4"/>
        <v>0</v>
      </c>
      <c r="AA88" s="15" t="s">
        <v>248</v>
      </c>
      <c r="AB88" s="15" t="s">
        <v>25</v>
      </c>
      <c r="AC88" s="15" t="s">
        <v>26</v>
      </c>
      <c r="AD88" s="15" t="s">
        <v>58</v>
      </c>
      <c r="AE88" s="15"/>
      <c r="AF88" s="15"/>
      <c r="AG88" s="15"/>
      <c r="AH88" s="15"/>
      <c r="AI88" s="15"/>
      <c r="AJ88" s="15"/>
    </row>
    <row r="89" spans="1:36" x14ac:dyDescent="0.25">
      <c r="A89" s="15" t="s">
        <v>229</v>
      </c>
      <c r="B89" s="15" t="s">
        <v>285</v>
      </c>
      <c r="C89" s="15">
        <v>1573</v>
      </c>
      <c r="D89" s="15" t="s">
        <v>289</v>
      </c>
      <c r="E89" s="15"/>
      <c r="F89" s="15">
        <v>2019</v>
      </c>
      <c r="G89" s="15" t="s">
        <v>259</v>
      </c>
      <c r="H89" s="15">
        <v>0</v>
      </c>
      <c r="I89" s="15">
        <v>5</v>
      </c>
      <c r="J89" s="19"/>
      <c r="K89" s="15"/>
      <c r="L89" s="15"/>
      <c r="M89" s="15"/>
      <c r="N89" s="15" t="s">
        <v>248</v>
      </c>
      <c r="O89" s="15" t="s">
        <v>25</v>
      </c>
      <c r="P89" s="15" t="s">
        <v>26</v>
      </c>
      <c r="Q89" s="15" t="s">
        <v>58</v>
      </c>
      <c r="R89" s="15"/>
      <c r="S89" s="15">
        <v>38.359200000000001</v>
      </c>
      <c r="T89" s="15">
        <v>-76.976699999999994</v>
      </c>
      <c r="U89" s="15"/>
      <c r="V89" s="78" t="s">
        <v>229</v>
      </c>
      <c r="W89" s="78" t="s">
        <v>285</v>
      </c>
      <c r="X89" s="78">
        <f t="shared" si="5"/>
        <v>0</v>
      </c>
      <c r="Y89" s="78">
        <f t="shared" si="3"/>
        <v>0</v>
      </c>
      <c r="Z89" s="78">
        <f t="shared" si="4"/>
        <v>0</v>
      </c>
      <c r="AA89" s="15" t="s">
        <v>248</v>
      </c>
      <c r="AB89" s="15" t="s">
        <v>25</v>
      </c>
      <c r="AC89" s="15" t="s">
        <v>26</v>
      </c>
      <c r="AD89" s="15" t="s">
        <v>58</v>
      </c>
      <c r="AE89" s="15"/>
      <c r="AF89" s="15"/>
      <c r="AG89" s="15"/>
      <c r="AH89" s="15"/>
      <c r="AI89" s="15"/>
      <c r="AJ89" s="15"/>
    </row>
    <row r="90" spans="1:36" x14ac:dyDescent="0.25">
      <c r="A90" s="15" t="s">
        <v>145</v>
      </c>
      <c r="B90" s="15" t="s">
        <v>183</v>
      </c>
      <c r="C90" s="15">
        <v>1586</v>
      </c>
      <c r="D90" s="15" t="s">
        <v>184</v>
      </c>
      <c r="E90" s="15"/>
      <c r="F90" s="15">
        <v>2019</v>
      </c>
      <c r="G90" s="15" t="s">
        <v>36</v>
      </c>
      <c r="H90" s="15">
        <v>3.29</v>
      </c>
      <c r="I90" s="15">
        <v>5</v>
      </c>
      <c r="J90" s="19">
        <v>26.05</v>
      </c>
      <c r="K90" s="15">
        <v>0.55020000000000002</v>
      </c>
      <c r="L90" s="15">
        <v>0.16900000000000001</v>
      </c>
      <c r="M90" s="15">
        <v>611.29999999999995</v>
      </c>
      <c r="N90" s="15" t="s">
        <v>72</v>
      </c>
      <c r="O90" s="15" t="s">
        <v>25</v>
      </c>
      <c r="P90" s="15" t="s">
        <v>26</v>
      </c>
      <c r="Q90" s="15" t="s">
        <v>58</v>
      </c>
      <c r="R90" s="15"/>
      <c r="S90" s="15">
        <v>42.267200000000003</v>
      </c>
      <c r="T90" s="15">
        <v>-71.398300000000006</v>
      </c>
      <c r="U90" s="15"/>
      <c r="V90" s="78" t="s">
        <v>145</v>
      </c>
      <c r="W90" s="78" t="s">
        <v>183</v>
      </c>
      <c r="X90" s="78">
        <f t="shared" si="5"/>
        <v>1586</v>
      </c>
      <c r="Y90" s="78">
        <f t="shared" si="3"/>
        <v>42.267200000000003</v>
      </c>
      <c r="Z90" s="78">
        <f t="shared" si="4"/>
        <v>-71.398300000000006</v>
      </c>
      <c r="AA90" s="15" t="s">
        <v>72</v>
      </c>
      <c r="AB90" s="15" t="s">
        <v>25</v>
      </c>
      <c r="AC90" s="15" t="s">
        <v>26</v>
      </c>
      <c r="AD90" s="15" t="s">
        <v>58</v>
      </c>
      <c r="AE90" s="15"/>
      <c r="AF90" s="15"/>
      <c r="AG90" s="15"/>
      <c r="AH90" s="15"/>
      <c r="AI90" s="15"/>
      <c r="AJ90" s="15"/>
    </row>
    <row r="91" spans="1:36" x14ac:dyDescent="0.25">
      <c r="A91" s="15" t="s">
        <v>145</v>
      </c>
      <c r="B91" s="15" t="s">
        <v>183</v>
      </c>
      <c r="C91" s="15">
        <v>1586</v>
      </c>
      <c r="D91" s="15" t="s">
        <v>185</v>
      </c>
      <c r="E91" s="15"/>
      <c r="F91" s="15">
        <v>2019</v>
      </c>
      <c r="G91" s="15" t="s">
        <v>36</v>
      </c>
      <c r="H91" s="15">
        <v>2.85</v>
      </c>
      <c r="I91" s="15">
        <v>5</v>
      </c>
      <c r="J91" s="19">
        <v>21.7</v>
      </c>
      <c r="K91" s="15">
        <v>0.47720000000000001</v>
      </c>
      <c r="L91" s="15">
        <v>0.126</v>
      </c>
      <c r="M91" s="15">
        <v>529.6</v>
      </c>
      <c r="N91" s="15" t="s">
        <v>72</v>
      </c>
      <c r="O91" s="15" t="s">
        <v>25</v>
      </c>
      <c r="P91" s="15" t="s">
        <v>26</v>
      </c>
      <c r="Q91" s="15" t="s">
        <v>58</v>
      </c>
      <c r="R91" s="15"/>
      <c r="S91" s="15">
        <v>42.267200000000003</v>
      </c>
      <c r="T91" s="15">
        <v>-71.398300000000006</v>
      </c>
      <c r="U91" s="15"/>
      <c r="V91" s="78" t="s">
        <v>145</v>
      </c>
      <c r="W91" s="78" t="s">
        <v>183</v>
      </c>
      <c r="X91" s="78">
        <f t="shared" si="5"/>
        <v>0</v>
      </c>
      <c r="Y91" s="78">
        <f t="shared" si="3"/>
        <v>0</v>
      </c>
      <c r="Z91" s="78">
        <f t="shared" si="4"/>
        <v>0</v>
      </c>
      <c r="AA91" s="15" t="s">
        <v>72</v>
      </c>
      <c r="AB91" s="15" t="s">
        <v>25</v>
      </c>
      <c r="AC91" s="15" t="s">
        <v>26</v>
      </c>
      <c r="AD91" s="15" t="s">
        <v>58</v>
      </c>
      <c r="AE91" s="15"/>
      <c r="AF91" s="15"/>
      <c r="AG91" s="15"/>
      <c r="AH91" s="15"/>
      <c r="AI91" s="15"/>
      <c r="AJ91" s="15"/>
    </row>
    <row r="92" spans="1:36" x14ac:dyDescent="0.25">
      <c r="A92" s="15" t="s">
        <v>145</v>
      </c>
      <c r="B92" s="15" t="s">
        <v>183</v>
      </c>
      <c r="C92" s="15">
        <v>1586</v>
      </c>
      <c r="D92" s="15" t="s">
        <v>186</v>
      </c>
      <c r="E92" s="15"/>
      <c r="F92" s="15">
        <v>2019</v>
      </c>
      <c r="G92" s="15" t="s">
        <v>36</v>
      </c>
      <c r="H92" s="15">
        <v>5.96</v>
      </c>
      <c r="I92" s="15">
        <v>5</v>
      </c>
      <c r="J92" s="19">
        <v>53.11</v>
      </c>
      <c r="K92" s="15">
        <v>0.59230000000000005</v>
      </c>
      <c r="L92" s="15">
        <v>0.33</v>
      </c>
      <c r="M92" s="15">
        <v>1107.4000000000001</v>
      </c>
      <c r="N92" s="15" t="s">
        <v>72</v>
      </c>
      <c r="O92" s="15" t="s">
        <v>25</v>
      </c>
      <c r="P92" s="15" t="s">
        <v>26</v>
      </c>
      <c r="Q92" s="15" t="s">
        <v>58</v>
      </c>
      <c r="R92" s="15"/>
      <c r="S92" s="15">
        <v>42.267200000000003</v>
      </c>
      <c r="T92" s="15">
        <v>-71.398300000000006</v>
      </c>
      <c r="U92" s="15"/>
      <c r="V92" s="78" t="s">
        <v>145</v>
      </c>
      <c r="W92" s="78" t="s">
        <v>183</v>
      </c>
      <c r="X92" s="78">
        <f t="shared" si="5"/>
        <v>0</v>
      </c>
      <c r="Y92" s="78">
        <f t="shared" si="3"/>
        <v>0</v>
      </c>
      <c r="Z92" s="78">
        <f t="shared" si="4"/>
        <v>0</v>
      </c>
      <c r="AA92" s="15" t="s">
        <v>72</v>
      </c>
      <c r="AB92" s="15" t="s">
        <v>25</v>
      </c>
      <c r="AC92" s="15" t="s">
        <v>26</v>
      </c>
      <c r="AD92" s="15" t="s">
        <v>58</v>
      </c>
      <c r="AE92" s="15"/>
      <c r="AF92" s="15"/>
      <c r="AG92" s="15"/>
      <c r="AH92" s="15"/>
      <c r="AI92" s="15"/>
      <c r="AJ92" s="15"/>
    </row>
    <row r="93" spans="1:36" x14ac:dyDescent="0.25">
      <c r="A93" s="15" t="s">
        <v>145</v>
      </c>
      <c r="B93" s="15" t="s">
        <v>215</v>
      </c>
      <c r="C93" s="15">
        <v>1588</v>
      </c>
      <c r="D93" s="15" t="s">
        <v>216</v>
      </c>
      <c r="E93" s="15"/>
      <c r="F93" s="15">
        <v>2019</v>
      </c>
      <c r="G93" s="15" t="s">
        <v>36</v>
      </c>
      <c r="H93" s="15">
        <v>9.43</v>
      </c>
      <c r="I93" s="15">
        <v>5</v>
      </c>
      <c r="J93" s="19">
        <v>74.760000000000005</v>
      </c>
      <c r="K93" s="15">
        <v>0.52969999999999995</v>
      </c>
      <c r="L93" s="15">
        <v>0.46200000000000002</v>
      </c>
      <c r="M93" s="15">
        <v>1752.2</v>
      </c>
      <c r="N93" s="15" t="s">
        <v>72</v>
      </c>
      <c r="O93" s="15" t="s">
        <v>25</v>
      </c>
      <c r="P93" s="15" t="s">
        <v>26</v>
      </c>
      <c r="Q93" s="15" t="s">
        <v>58</v>
      </c>
      <c r="R93" s="15"/>
      <c r="S93" s="15">
        <v>42.3917</v>
      </c>
      <c r="T93" s="15">
        <v>-71.066699999999997</v>
      </c>
      <c r="U93" s="15"/>
      <c r="V93" s="78" t="s">
        <v>145</v>
      </c>
      <c r="W93" s="78" t="s">
        <v>215</v>
      </c>
      <c r="X93" s="78">
        <f t="shared" si="5"/>
        <v>1588</v>
      </c>
      <c r="Y93" s="78">
        <f t="shared" si="3"/>
        <v>42.3917</v>
      </c>
      <c r="Z93" s="78">
        <f t="shared" si="4"/>
        <v>-71.066699999999997</v>
      </c>
      <c r="AA93" s="15" t="s">
        <v>72</v>
      </c>
      <c r="AB93" s="15" t="s">
        <v>25</v>
      </c>
      <c r="AC93" s="15" t="s">
        <v>26</v>
      </c>
      <c r="AD93" s="15" t="s">
        <v>58</v>
      </c>
      <c r="AE93" s="15"/>
      <c r="AF93" s="15"/>
      <c r="AG93" s="15"/>
      <c r="AH93" s="15"/>
      <c r="AI93" s="15"/>
      <c r="AJ93" s="15"/>
    </row>
    <row r="94" spans="1:36" x14ac:dyDescent="0.25">
      <c r="A94" s="15" t="s">
        <v>145</v>
      </c>
      <c r="B94" s="15" t="s">
        <v>215</v>
      </c>
      <c r="C94" s="15">
        <v>1588</v>
      </c>
      <c r="D94" s="15">
        <v>7</v>
      </c>
      <c r="E94" s="15"/>
      <c r="F94" s="15">
        <v>2019</v>
      </c>
      <c r="G94" s="15" t="s">
        <v>46</v>
      </c>
      <c r="H94" s="15">
        <v>189.1</v>
      </c>
      <c r="I94" s="15">
        <v>5</v>
      </c>
      <c r="J94" s="19">
        <v>15971.02</v>
      </c>
      <c r="K94" s="15">
        <v>8.4699999999999998E-2</v>
      </c>
      <c r="L94" s="15">
        <v>16.05</v>
      </c>
      <c r="M94" s="15">
        <v>220296.758</v>
      </c>
      <c r="N94" s="15" t="s">
        <v>72</v>
      </c>
      <c r="O94" s="15" t="s">
        <v>25</v>
      </c>
      <c r="P94" s="15" t="s">
        <v>47</v>
      </c>
      <c r="Q94" s="15" t="s">
        <v>27</v>
      </c>
      <c r="R94" s="15"/>
      <c r="S94" s="15">
        <v>42.3917</v>
      </c>
      <c r="T94" s="15">
        <v>-71.066699999999997</v>
      </c>
      <c r="U94" s="15"/>
      <c r="V94" s="78" t="s">
        <v>145</v>
      </c>
      <c r="W94" s="78" t="s">
        <v>215</v>
      </c>
      <c r="X94" s="78">
        <f t="shared" si="5"/>
        <v>0</v>
      </c>
      <c r="Y94" s="78">
        <f t="shared" si="3"/>
        <v>0</v>
      </c>
      <c r="Z94" s="78">
        <f t="shared" si="4"/>
        <v>0</v>
      </c>
      <c r="AA94" s="15" t="s">
        <v>72</v>
      </c>
      <c r="AB94" s="15" t="s">
        <v>25</v>
      </c>
      <c r="AC94" s="15" t="s">
        <v>47</v>
      </c>
      <c r="AD94" s="15" t="s">
        <v>27</v>
      </c>
      <c r="AE94" s="15"/>
      <c r="AF94" s="15"/>
      <c r="AG94" s="15"/>
      <c r="AH94" s="15"/>
      <c r="AI94" s="15"/>
      <c r="AJ94" s="15"/>
    </row>
    <row r="95" spans="1:36" x14ac:dyDescent="0.25">
      <c r="A95" s="15" t="s">
        <v>145</v>
      </c>
      <c r="B95" s="15" t="s">
        <v>215</v>
      </c>
      <c r="C95" s="15">
        <v>1588</v>
      </c>
      <c r="D95" s="15">
        <v>81</v>
      </c>
      <c r="E95" s="15"/>
      <c r="F95" s="15">
        <v>2019</v>
      </c>
      <c r="G95" s="15" t="s">
        <v>23</v>
      </c>
      <c r="H95" s="15">
        <v>700.04</v>
      </c>
      <c r="I95" s="15">
        <v>5</v>
      </c>
      <c r="J95" s="19">
        <v>185759.47</v>
      </c>
      <c r="K95" s="15">
        <v>1.32E-2</v>
      </c>
      <c r="L95" s="15">
        <v>5.5990000000000002</v>
      </c>
      <c r="M95" s="15">
        <v>1366517.7879999999</v>
      </c>
      <c r="N95" s="15" t="s">
        <v>72</v>
      </c>
      <c r="O95" s="15" t="s">
        <v>25</v>
      </c>
      <c r="P95" s="15" t="s">
        <v>33</v>
      </c>
      <c r="Q95" s="15" t="s">
        <v>27</v>
      </c>
      <c r="R95" s="15" t="s">
        <v>42</v>
      </c>
      <c r="S95" s="15">
        <v>42.3917</v>
      </c>
      <c r="T95" s="15">
        <v>-71.066699999999997</v>
      </c>
      <c r="U95" s="15"/>
      <c r="V95" s="78" t="s">
        <v>145</v>
      </c>
      <c r="W95" s="78" t="s">
        <v>215</v>
      </c>
      <c r="X95" s="78">
        <f t="shared" si="5"/>
        <v>0</v>
      </c>
      <c r="Y95" s="78">
        <f t="shared" si="3"/>
        <v>0</v>
      </c>
      <c r="Z95" s="78">
        <f t="shared" si="4"/>
        <v>0</v>
      </c>
      <c r="AA95" s="15" t="s">
        <v>72</v>
      </c>
      <c r="AB95" s="15" t="s">
        <v>25</v>
      </c>
      <c r="AC95" s="15" t="s">
        <v>33</v>
      </c>
      <c r="AD95" s="15" t="s">
        <v>27</v>
      </c>
      <c r="AE95" s="15" t="s">
        <v>42</v>
      </c>
      <c r="AF95" s="15"/>
      <c r="AG95" s="15"/>
      <c r="AH95" s="15"/>
      <c r="AI95" s="15"/>
      <c r="AJ95" s="15"/>
    </row>
    <row r="96" spans="1:36" x14ac:dyDescent="0.25">
      <c r="A96" s="15" t="s">
        <v>145</v>
      </c>
      <c r="B96" s="15" t="s">
        <v>215</v>
      </c>
      <c r="C96" s="15">
        <v>1588</v>
      </c>
      <c r="D96" s="15">
        <v>82</v>
      </c>
      <c r="E96" s="15"/>
      <c r="F96" s="15">
        <v>2019</v>
      </c>
      <c r="G96" s="15" t="s">
        <v>23</v>
      </c>
      <c r="H96" s="15">
        <v>666.18</v>
      </c>
      <c r="I96" s="15">
        <v>5</v>
      </c>
      <c r="J96" s="19">
        <v>171967.9</v>
      </c>
      <c r="K96" s="15">
        <v>1.67E-2</v>
      </c>
      <c r="L96" s="15">
        <v>6.1849999999999996</v>
      </c>
      <c r="M96" s="15">
        <v>1266471.723</v>
      </c>
      <c r="N96" s="15" t="s">
        <v>72</v>
      </c>
      <c r="O96" s="15" t="s">
        <v>25</v>
      </c>
      <c r="P96" s="15" t="s">
        <v>33</v>
      </c>
      <c r="Q96" s="15" t="s">
        <v>27</v>
      </c>
      <c r="R96" s="15" t="s">
        <v>42</v>
      </c>
      <c r="S96" s="15">
        <v>42.3917</v>
      </c>
      <c r="T96" s="15">
        <v>-71.066699999999997</v>
      </c>
      <c r="U96" s="15"/>
      <c r="V96" s="78" t="s">
        <v>145</v>
      </c>
      <c r="W96" s="78" t="s">
        <v>215</v>
      </c>
      <c r="X96" s="78">
        <f t="shared" si="5"/>
        <v>0</v>
      </c>
      <c r="Y96" s="78">
        <f t="shared" si="3"/>
        <v>0</v>
      </c>
      <c r="Z96" s="78">
        <f t="shared" si="4"/>
        <v>0</v>
      </c>
      <c r="AA96" s="15" t="s">
        <v>72</v>
      </c>
      <c r="AB96" s="15" t="s">
        <v>25</v>
      </c>
      <c r="AC96" s="15" t="s">
        <v>33</v>
      </c>
      <c r="AD96" s="15" t="s">
        <v>27</v>
      </c>
      <c r="AE96" s="15" t="s">
        <v>42</v>
      </c>
      <c r="AF96" s="15"/>
      <c r="AG96" s="15"/>
      <c r="AH96" s="15"/>
      <c r="AI96" s="15"/>
      <c r="AJ96" s="15"/>
    </row>
    <row r="97" spans="1:36" x14ac:dyDescent="0.25">
      <c r="A97" s="15" t="s">
        <v>145</v>
      </c>
      <c r="B97" s="15" t="s">
        <v>215</v>
      </c>
      <c r="C97" s="15">
        <v>1588</v>
      </c>
      <c r="D97" s="15">
        <v>93</v>
      </c>
      <c r="E97" s="15"/>
      <c r="F97" s="15">
        <v>2019</v>
      </c>
      <c r="G97" s="15" t="s">
        <v>23</v>
      </c>
      <c r="H97" s="15">
        <v>541.98</v>
      </c>
      <c r="I97" s="15">
        <v>5</v>
      </c>
      <c r="J97" s="19">
        <v>145642.23999999999</v>
      </c>
      <c r="K97" s="15">
        <v>1.2699999999999999E-2</v>
      </c>
      <c r="L97" s="15">
        <v>4.3789999999999996</v>
      </c>
      <c r="M97" s="15">
        <v>1082445.7860000001</v>
      </c>
      <c r="N97" s="15" t="s">
        <v>72</v>
      </c>
      <c r="O97" s="15" t="s">
        <v>25</v>
      </c>
      <c r="P97" s="15" t="s">
        <v>33</v>
      </c>
      <c r="Q97" s="15" t="s">
        <v>27</v>
      </c>
      <c r="R97" s="15" t="s">
        <v>42</v>
      </c>
      <c r="S97" s="15">
        <v>42.3917</v>
      </c>
      <c r="T97" s="15">
        <v>-71.066699999999997</v>
      </c>
      <c r="U97" s="15"/>
      <c r="V97" s="78" t="s">
        <v>145</v>
      </c>
      <c r="W97" s="78" t="s">
        <v>215</v>
      </c>
      <c r="X97" s="78">
        <f t="shared" si="5"/>
        <v>0</v>
      </c>
      <c r="Y97" s="78">
        <f t="shared" si="3"/>
        <v>0</v>
      </c>
      <c r="Z97" s="78">
        <f t="shared" si="4"/>
        <v>0</v>
      </c>
      <c r="AA97" s="15" t="s">
        <v>72</v>
      </c>
      <c r="AB97" s="15" t="s">
        <v>25</v>
      </c>
      <c r="AC97" s="15" t="s">
        <v>33</v>
      </c>
      <c r="AD97" s="15" t="s">
        <v>27</v>
      </c>
      <c r="AE97" s="15" t="s">
        <v>42</v>
      </c>
      <c r="AF97" s="15"/>
      <c r="AG97" s="15"/>
      <c r="AH97" s="15"/>
      <c r="AI97" s="15"/>
      <c r="AJ97" s="15"/>
    </row>
    <row r="98" spans="1:36" x14ac:dyDescent="0.25">
      <c r="A98" s="15" t="s">
        <v>145</v>
      </c>
      <c r="B98" s="15" t="s">
        <v>215</v>
      </c>
      <c r="C98" s="15">
        <v>1588</v>
      </c>
      <c r="D98" s="15">
        <v>94</v>
      </c>
      <c r="E98" s="15"/>
      <c r="F98" s="15">
        <v>2019</v>
      </c>
      <c r="G98" s="15" t="s">
        <v>23</v>
      </c>
      <c r="H98" s="15">
        <v>508.03</v>
      </c>
      <c r="I98" s="15">
        <v>5</v>
      </c>
      <c r="J98" s="19">
        <v>139077.35</v>
      </c>
      <c r="K98" s="15">
        <v>1.1900000000000001E-2</v>
      </c>
      <c r="L98" s="15">
        <v>3.9180000000000001</v>
      </c>
      <c r="M98" s="15">
        <v>1015447.615</v>
      </c>
      <c r="N98" s="15" t="s">
        <v>72</v>
      </c>
      <c r="O98" s="15" t="s">
        <v>25</v>
      </c>
      <c r="P98" s="15" t="s">
        <v>33</v>
      </c>
      <c r="Q98" s="15" t="s">
        <v>27</v>
      </c>
      <c r="R98" s="15" t="s">
        <v>42</v>
      </c>
      <c r="S98" s="15">
        <v>42.3917</v>
      </c>
      <c r="T98" s="15">
        <v>-71.066699999999997</v>
      </c>
      <c r="U98" s="15"/>
      <c r="V98" s="78" t="s">
        <v>145</v>
      </c>
      <c r="W98" s="78" t="s">
        <v>215</v>
      </c>
      <c r="X98" s="78">
        <f t="shared" si="5"/>
        <v>0</v>
      </c>
      <c r="Y98" s="78">
        <f t="shared" si="3"/>
        <v>0</v>
      </c>
      <c r="Z98" s="78">
        <f t="shared" si="4"/>
        <v>0</v>
      </c>
      <c r="AA98" s="15" t="s">
        <v>72</v>
      </c>
      <c r="AB98" s="15" t="s">
        <v>25</v>
      </c>
      <c r="AC98" s="15" t="s">
        <v>33</v>
      </c>
      <c r="AD98" s="15" t="s">
        <v>27</v>
      </c>
      <c r="AE98" s="15" t="s">
        <v>42</v>
      </c>
      <c r="AF98" s="15"/>
      <c r="AG98" s="15"/>
      <c r="AH98" s="15"/>
      <c r="AI98" s="15"/>
      <c r="AJ98" s="15"/>
    </row>
    <row r="99" spans="1:36" x14ac:dyDescent="0.25">
      <c r="A99" s="15" t="s">
        <v>145</v>
      </c>
      <c r="B99" s="15" t="s">
        <v>206</v>
      </c>
      <c r="C99" s="15">
        <v>1592</v>
      </c>
      <c r="D99" s="15" t="s">
        <v>207</v>
      </c>
      <c r="E99" s="15"/>
      <c r="F99" s="15">
        <v>2019</v>
      </c>
      <c r="G99" s="15" t="s">
        <v>31</v>
      </c>
      <c r="H99" s="15">
        <v>11.47</v>
      </c>
      <c r="I99" s="15">
        <v>5</v>
      </c>
      <c r="J99" s="19">
        <v>149.41</v>
      </c>
      <c r="K99" s="15">
        <v>0.52270000000000005</v>
      </c>
      <c r="L99" s="15">
        <v>1.1779999999999999</v>
      </c>
      <c r="M99" s="15">
        <v>4500</v>
      </c>
      <c r="N99" s="15" t="s">
        <v>147</v>
      </c>
      <c r="O99" s="15" t="s">
        <v>25</v>
      </c>
      <c r="P99" s="15" t="s">
        <v>26</v>
      </c>
      <c r="Q99" s="15" t="s">
        <v>58</v>
      </c>
      <c r="R99" s="15"/>
      <c r="S99" s="15">
        <v>42.136400000000002</v>
      </c>
      <c r="T99" s="15">
        <v>-71.447800000000001</v>
      </c>
      <c r="U99" s="15"/>
      <c r="V99" s="78" t="s">
        <v>145</v>
      </c>
      <c r="W99" s="78" t="s">
        <v>206</v>
      </c>
      <c r="X99" s="78">
        <f t="shared" si="5"/>
        <v>1592</v>
      </c>
      <c r="Y99" s="78">
        <f t="shared" si="3"/>
        <v>42.136400000000002</v>
      </c>
      <c r="Z99" s="78">
        <f t="shared" si="4"/>
        <v>-71.447800000000001</v>
      </c>
      <c r="AA99" s="15" t="s">
        <v>147</v>
      </c>
      <c r="AB99" s="15" t="s">
        <v>25</v>
      </c>
      <c r="AC99" s="15" t="s">
        <v>26</v>
      </c>
      <c r="AD99" s="15" t="s">
        <v>58</v>
      </c>
      <c r="AE99" s="15"/>
      <c r="AF99" s="15"/>
      <c r="AG99" s="15"/>
      <c r="AH99" s="15"/>
      <c r="AI99" s="15"/>
      <c r="AJ99" s="15"/>
    </row>
    <row r="100" spans="1:36" x14ac:dyDescent="0.25">
      <c r="A100" s="15" t="s">
        <v>145</v>
      </c>
      <c r="B100" s="15" t="s">
        <v>206</v>
      </c>
      <c r="C100" s="15">
        <v>1592</v>
      </c>
      <c r="D100" s="15" t="s">
        <v>208</v>
      </c>
      <c r="E100" s="15"/>
      <c r="F100" s="15">
        <v>2019</v>
      </c>
      <c r="G100" s="15" t="s">
        <v>31</v>
      </c>
      <c r="H100" s="15">
        <v>13.54</v>
      </c>
      <c r="I100" s="15">
        <v>5</v>
      </c>
      <c r="J100" s="19">
        <v>259.81</v>
      </c>
      <c r="K100" s="15">
        <v>0.55189999999999995</v>
      </c>
      <c r="L100" s="15">
        <v>1.466</v>
      </c>
      <c r="M100" s="15">
        <v>5311.7</v>
      </c>
      <c r="N100" s="15" t="s">
        <v>147</v>
      </c>
      <c r="O100" s="15" t="s">
        <v>25</v>
      </c>
      <c r="P100" s="15" t="s">
        <v>26</v>
      </c>
      <c r="Q100" s="15" t="s">
        <v>58</v>
      </c>
      <c r="R100" s="15"/>
      <c r="S100" s="15">
        <v>42.136400000000002</v>
      </c>
      <c r="T100" s="15">
        <v>-71.447800000000001</v>
      </c>
      <c r="U100" s="15"/>
      <c r="V100" s="78" t="s">
        <v>145</v>
      </c>
      <c r="W100" s="78" t="s">
        <v>206</v>
      </c>
      <c r="X100" s="78">
        <f t="shared" si="5"/>
        <v>0</v>
      </c>
      <c r="Y100" s="78">
        <f t="shared" si="3"/>
        <v>0</v>
      </c>
      <c r="Z100" s="78">
        <f t="shared" si="4"/>
        <v>0</v>
      </c>
      <c r="AA100" s="15" t="s">
        <v>147</v>
      </c>
      <c r="AB100" s="15" t="s">
        <v>25</v>
      </c>
      <c r="AC100" s="15" t="s">
        <v>26</v>
      </c>
      <c r="AD100" s="15" t="s">
        <v>58</v>
      </c>
      <c r="AE100" s="15"/>
      <c r="AF100" s="15"/>
      <c r="AG100" s="15"/>
      <c r="AH100" s="15"/>
      <c r="AI100" s="15"/>
      <c r="AJ100" s="15"/>
    </row>
    <row r="101" spans="1:36" x14ac:dyDescent="0.25">
      <c r="A101" s="15" t="s">
        <v>145</v>
      </c>
      <c r="B101" s="15" t="s">
        <v>206</v>
      </c>
      <c r="C101" s="15">
        <v>1592</v>
      </c>
      <c r="D101" s="15" t="s">
        <v>209</v>
      </c>
      <c r="E101" s="15"/>
      <c r="F101" s="15">
        <v>2019</v>
      </c>
      <c r="G101" s="15" t="s">
        <v>31</v>
      </c>
      <c r="H101" s="15">
        <v>6.15</v>
      </c>
      <c r="I101" s="15">
        <v>5</v>
      </c>
      <c r="J101" s="19">
        <v>79.62</v>
      </c>
      <c r="K101" s="15">
        <v>0.4965</v>
      </c>
      <c r="L101" s="15">
        <v>0.60399999999999998</v>
      </c>
      <c r="M101" s="15">
        <v>2412.6999999999998</v>
      </c>
      <c r="N101" s="15" t="s">
        <v>147</v>
      </c>
      <c r="O101" s="15" t="s">
        <v>25</v>
      </c>
      <c r="P101" s="15" t="s">
        <v>26</v>
      </c>
      <c r="Q101" s="15" t="s">
        <v>58</v>
      </c>
      <c r="R101" s="15"/>
      <c r="S101" s="15">
        <v>42.136400000000002</v>
      </c>
      <c r="T101" s="15">
        <v>-71.447800000000001</v>
      </c>
      <c r="U101" s="15"/>
      <c r="V101" s="78" t="s">
        <v>145</v>
      </c>
      <c r="W101" s="78" t="s">
        <v>206</v>
      </c>
      <c r="X101" s="78">
        <f t="shared" si="5"/>
        <v>0</v>
      </c>
      <c r="Y101" s="78">
        <f t="shared" si="3"/>
        <v>0</v>
      </c>
      <c r="Z101" s="78">
        <f t="shared" si="4"/>
        <v>0</v>
      </c>
      <c r="AA101" s="15" t="s">
        <v>147</v>
      </c>
      <c r="AB101" s="15" t="s">
        <v>25</v>
      </c>
      <c r="AC101" s="15" t="s">
        <v>26</v>
      </c>
      <c r="AD101" s="15" t="s">
        <v>58</v>
      </c>
      <c r="AE101" s="15"/>
      <c r="AF101" s="15"/>
      <c r="AG101" s="15"/>
      <c r="AH101" s="15"/>
      <c r="AI101" s="15"/>
      <c r="AJ101" s="15"/>
    </row>
    <row r="102" spans="1:36" x14ac:dyDescent="0.25">
      <c r="A102" s="15" t="s">
        <v>145</v>
      </c>
      <c r="B102" s="15" t="s">
        <v>206</v>
      </c>
      <c r="C102" s="15">
        <v>1592</v>
      </c>
      <c r="D102" s="15" t="s">
        <v>210</v>
      </c>
      <c r="E102" s="15"/>
      <c r="F102" s="15">
        <v>2019</v>
      </c>
      <c r="G102" s="15" t="s">
        <v>31</v>
      </c>
      <c r="H102" s="15">
        <v>3.82</v>
      </c>
      <c r="I102" s="15">
        <v>5</v>
      </c>
      <c r="J102" s="19">
        <v>58.83</v>
      </c>
      <c r="K102" s="15">
        <v>0.51519999999999999</v>
      </c>
      <c r="L102" s="15">
        <v>0.38600000000000001</v>
      </c>
      <c r="M102" s="15">
        <v>1498.8</v>
      </c>
      <c r="N102" s="15" t="s">
        <v>147</v>
      </c>
      <c r="O102" s="15" t="s">
        <v>25</v>
      </c>
      <c r="P102" s="15" t="s">
        <v>26</v>
      </c>
      <c r="Q102" s="15" t="s">
        <v>58</v>
      </c>
      <c r="R102" s="15"/>
      <c r="S102" s="15">
        <v>42.136400000000002</v>
      </c>
      <c r="T102" s="15">
        <v>-71.447800000000001</v>
      </c>
      <c r="U102" s="15"/>
      <c r="V102" s="78" t="s">
        <v>145</v>
      </c>
      <c r="W102" s="78" t="s">
        <v>206</v>
      </c>
      <c r="X102" s="78">
        <f t="shared" si="5"/>
        <v>0</v>
      </c>
      <c r="Y102" s="78">
        <f t="shared" si="3"/>
        <v>0</v>
      </c>
      <c r="Z102" s="78">
        <f t="shared" si="4"/>
        <v>0</v>
      </c>
      <c r="AA102" s="15" t="s">
        <v>147</v>
      </c>
      <c r="AB102" s="15" t="s">
        <v>25</v>
      </c>
      <c r="AC102" s="15" t="s">
        <v>26</v>
      </c>
      <c r="AD102" s="15" t="s">
        <v>58</v>
      </c>
      <c r="AE102" s="15"/>
      <c r="AF102" s="15"/>
      <c r="AG102" s="15"/>
      <c r="AH102" s="15"/>
      <c r="AI102" s="15"/>
      <c r="AJ102" s="15"/>
    </row>
    <row r="103" spans="1:36" x14ac:dyDescent="0.25">
      <c r="A103" s="15" t="s">
        <v>145</v>
      </c>
      <c r="B103" s="15" t="s">
        <v>206</v>
      </c>
      <c r="C103" s="15">
        <v>1592</v>
      </c>
      <c r="D103" s="15" t="s">
        <v>211</v>
      </c>
      <c r="E103" s="15"/>
      <c r="F103" s="15">
        <v>2019</v>
      </c>
      <c r="G103" s="15" t="s">
        <v>31</v>
      </c>
      <c r="H103" s="15">
        <v>6.44</v>
      </c>
      <c r="I103" s="15">
        <v>5</v>
      </c>
      <c r="J103" s="19">
        <v>87.87</v>
      </c>
      <c r="K103" s="15">
        <v>0.51</v>
      </c>
      <c r="L103" s="15">
        <v>0.64400000000000002</v>
      </c>
      <c r="M103" s="15">
        <v>2526.6</v>
      </c>
      <c r="N103" s="15" t="s">
        <v>147</v>
      </c>
      <c r="O103" s="15" t="s">
        <v>25</v>
      </c>
      <c r="P103" s="15" t="s">
        <v>26</v>
      </c>
      <c r="Q103" s="15" t="s">
        <v>58</v>
      </c>
      <c r="R103" s="15"/>
      <c r="S103" s="15">
        <v>42.136400000000002</v>
      </c>
      <c r="T103" s="15">
        <v>-71.447800000000001</v>
      </c>
      <c r="U103" s="15"/>
      <c r="V103" s="78" t="s">
        <v>145</v>
      </c>
      <c r="W103" s="78" t="s">
        <v>206</v>
      </c>
      <c r="X103" s="78">
        <f t="shared" si="5"/>
        <v>0</v>
      </c>
      <c r="Y103" s="78">
        <f t="shared" si="3"/>
        <v>0</v>
      </c>
      <c r="Z103" s="78">
        <f t="shared" si="4"/>
        <v>0</v>
      </c>
      <c r="AA103" s="15" t="s">
        <v>147</v>
      </c>
      <c r="AB103" s="15" t="s">
        <v>25</v>
      </c>
      <c r="AC103" s="15" t="s">
        <v>26</v>
      </c>
      <c r="AD103" s="15" t="s">
        <v>58</v>
      </c>
      <c r="AE103" s="15"/>
      <c r="AF103" s="15"/>
      <c r="AG103" s="15"/>
      <c r="AH103" s="15"/>
      <c r="AI103" s="15"/>
      <c r="AJ103" s="15"/>
    </row>
    <row r="104" spans="1:36" x14ac:dyDescent="0.25">
      <c r="A104" s="15" t="s">
        <v>145</v>
      </c>
      <c r="B104" s="15" t="s">
        <v>206</v>
      </c>
      <c r="C104" s="15">
        <v>1592</v>
      </c>
      <c r="D104" s="15" t="s">
        <v>212</v>
      </c>
      <c r="E104" s="15"/>
      <c r="F104" s="15">
        <v>2019</v>
      </c>
      <c r="G104" s="15" t="s">
        <v>31</v>
      </c>
      <c r="H104" s="15">
        <v>4.6100000000000003</v>
      </c>
      <c r="I104" s="15">
        <v>5</v>
      </c>
      <c r="J104" s="19">
        <v>70.010000000000005</v>
      </c>
      <c r="K104" s="15">
        <v>0.47489999999999999</v>
      </c>
      <c r="L104" s="15">
        <v>0.42899999999999999</v>
      </c>
      <c r="M104" s="15">
        <v>1808.5</v>
      </c>
      <c r="N104" s="15" t="s">
        <v>147</v>
      </c>
      <c r="O104" s="15" t="s">
        <v>25</v>
      </c>
      <c r="P104" s="15" t="s">
        <v>26</v>
      </c>
      <c r="Q104" s="15" t="s">
        <v>58</v>
      </c>
      <c r="R104" s="15"/>
      <c r="S104" s="15">
        <v>42.136400000000002</v>
      </c>
      <c r="T104" s="15">
        <v>-71.447800000000001</v>
      </c>
      <c r="U104" s="15"/>
      <c r="V104" s="78" t="s">
        <v>145</v>
      </c>
      <c r="W104" s="78" t="s">
        <v>206</v>
      </c>
      <c r="X104" s="78">
        <f t="shared" si="5"/>
        <v>0</v>
      </c>
      <c r="Y104" s="78">
        <f t="shared" si="3"/>
        <v>0</v>
      </c>
      <c r="Z104" s="78">
        <f t="shared" si="4"/>
        <v>0</v>
      </c>
      <c r="AA104" s="15" t="s">
        <v>147</v>
      </c>
      <c r="AB104" s="15" t="s">
        <v>25</v>
      </c>
      <c r="AC104" s="15" t="s">
        <v>26</v>
      </c>
      <c r="AD104" s="15" t="s">
        <v>58</v>
      </c>
      <c r="AE104" s="15"/>
      <c r="AF104" s="15"/>
      <c r="AG104" s="15"/>
      <c r="AH104" s="15"/>
      <c r="AI104" s="15"/>
      <c r="AJ104" s="15"/>
    </row>
    <row r="105" spans="1:36" x14ac:dyDescent="0.25">
      <c r="A105" s="15" t="s">
        <v>145</v>
      </c>
      <c r="B105" s="15" t="s">
        <v>154</v>
      </c>
      <c r="C105" s="15">
        <v>1594</v>
      </c>
      <c r="D105" s="15">
        <v>11</v>
      </c>
      <c r="E105" s="15" t="s">
        <v>155</v>
      </c>
      <c r="F105" s="15">
        <v>2019</v>
      </c>
      <c r="G105" s="15" t="s">
        <v>36</v>
      </c>
      <c r="H105" s="15">
        <v>18.91</v>
      </c>
      <c r="I105" s="15">
        <v>5</v>
      </c>
      <c r="J105" s="19"/>
      <c r="K105" s="15">
        <v>8.6699999999999999E-2</v>
      </c>
      <c r="L105" s="15">
        <v>2.5999999999999999E-2</v>
      </c>
      <c r="M105" s="15">
        <v>545.88099999999997</v>
      </c>
      <c r="N105" s="15" t="s">
        <v>72</v>
      </c>
      <c r="O105" s="15" t="s">
        <v>25</v>
      </c>
      <c r="P105" s="15" t="s">
        <v>80</v>
      </c>
      <c r="Q105" s="15" t="s">
        <v>27</v>
      </c>
      <c r="R105" s="15" t="s">
        <v>156</v>
      </c>
      <c r="S105" s="15">
        <v>42.363599999999998</v>
      </c>
      <c r="T105" s="15">
        <v>-71.116100000000003</v>
      </c>
      <c r="U105" s="15"/>
      <c r="V105" s="78" t="s">
        <v>145</v>
      </c>
      <c r="W105" s="78" t="s">
        <v>154</v>
      </c>
      <c r="X105" s="78">
        <f t="shared" si="5"/>
        <v>1594</v>
      </c>
      <c r="Y105" s="78">
        <f t="shared" si="3"/>
        <v>42.363599999999998</v>
      </c>
      <c r="Z105" s="78">
        <f t="shared" si="4"/>
        <v>-71.116100000000003</v>
      </c>
      <c r="AA105" s="15" t="s">
        <v>72</v>
      </c>
      <c r="AB105" s="15" t="s">
        <v>25</v>
      </c>
      <c r="AC105" s="15" t="s">
        <v>80</v>
      </c>
      <c r="AD105" s="15" t="s">
        <v>27</v>
      </c>
      <c r="AE105" s="15" t="s">
        <v>156</v>
      </c>
      <c r="AF105" s="15"/>
      <c r="AG105" s="15"/>
      <c r="AH105" s="15"/>
      <c r="AI105" s="15"/>
      <c r="AJ105" s="15"/>
    </row>
    <row r="106" spans="1:36" x14ac:dyDescent="0.25">
      <c r="A106" s="15" t="s">
        <v>145</v>
      </c>
      <c r="B106" s="15" t="s">
        <v>154</v>
      </c>
      <c r="C106" s="15">
        <v>1594</v>
      </c>
      <c r="D106" s="15">
        <v>12</v>
      </c>
      <c r="E106" s="15" t="s">
        <v>155</v>
      </c>
      <c r="F106" s="15">
        <v>2019</v>
      </c>
      <c r="G106" s="15" t="s">
        <v>36</v>
      </c>
      <c r="H106" s="15">
        <v>30.54</v>
      </c>
      <c r="I106" s="15">
        <v>5</v>
      </c>
      <c r="J106" s="19"/>
      <c r="K106" s="15">
        <v>6.0499999999999998E-2</v>
      </c>
      <c r="L106" s="15">
        <v>3.7999999999999999E-2</v>
      </c>
      <c r="M106" s="15">
        <v>928.83600000000001</v>
      </c>
      <c r="N106" s="15" t="s">
        <v>72</v>
      </c>
      <c r="O106" s="15" t="s">
        <v>25</v>
      </c>
      <c r="P106" s="15" t="s">
        <v>80</v>
      </c>
      <c r="Q106" s="15" t="s">
        <v>27</v>
      </c>
      <c r="R106" s="15" t="s">
        <v>156</v>
      </c>
      <c r="S106" s="15">
        <v>42.363599999999998</v>
      </c>
      <c r="T106" s="15">
        <v>-71.116100000000003</v>
      </c>
      <c r="U106" s="15"/>
      <c r="V106" s="78" t="s">
        <v>145</v>
      </c>
      <c r="W106" s="78" t="s">
        <v>154</v>
      </c>
      <c r="X106" s="78">
        <f t="shared" si="5"/>
        <v>0</v>
      </c>
      <c r="Y106" s="78">
        <f t="shared" si="3"/>
        <v>0</v>
      </c>
      <c r="Z106" s="78">
        <f t="shared" si="4"/>
        <v>0</v>
      </c>
      <c r="AA106" s="15" t="s">
        <v>72</v>
      </c>
      <c r="AB106" s="15" t="s">
        <v>25</v>
      </c>
      <c r="AC106" s="15" t="s">
        <v>80</v>
      </c>
      <c r="AD106" s="15" t="s">
        <v>27</v>
      </c>
      <c r="AE106" s="15" t="s">
        <v>156</v>
      </c>
      <c r="AF106" s="15"/>
      <c r="AG106" s="15"/>
      <c r="AH106" s="15"/>
      <c r="AI106" s="15"/>
      <c r="AJ106" s="15"/>
    </row>
    <row r="107" spans="1:36" x14ac:dyDescent="0.25">
      <c r="A107" s="15" t="s">
        <v>145</v>
      </c>
      <c r="B107" s="15" t="s">
        <v>190</v>
      </c>
      <c r="C107" s="15">
        <v>1595</v>
      </c>
      <c r="D107" s="15" t="s">
        <v>191</v>
      </c>
      <c r="E107" s="15"/>
      <c r="F107" s="15">
        <v>2019</v>
      </c>
      <c r="G107" s="15" t="s">
        <v>36</v>
      </c>
      <c r="H107" s="15">
        <v>35.82</v>
      </c>
      <c r="I107" s="15">
        <v>5</v>
      </c>
      <c r="J107" s="19">
        <v>94.02</v>
      </c>
      <c r="K107" s="15">
        <v>1.1837</v>
      </c>
      <c r="L107" s="15">
        <v>6.4930000000000003</v>
      </c>
      <c r="M107" s="15">
        <v>11032.6</v>
      </c>
      <c r="N107" s="15" t="s">
        <v>72</v>
      </c>
      <c r="O107" s="15" t="s">
        <v>25</v>
      </c>
      <c r="P107" s="15" t="s">
        <v>26</v>
      </c>
      <c r="Q107" s="15" t="s">
        <v>58</v>
      </c>
      <c r="R107" s="15" t="s">
        <v>38</v>
      </c>
      <c r="S107" s="15">
        <v>42.363300000000002</v>
      </c>
      <c r="T107" s="15">
        <v>-71.0792</v>
      </c>
      <c r="U107" s="15"/>
      <c r="V107" s="78" t="s">
        <v>145</v>
      </c>
      <c r="W107" s="78" t="s">
        <v>190</v>
      </c>
      <c r="X107" s="78">
        <f t="shared" si="5"/>
        <v>1595</v>
      </c>
      <c r="Y107" s="78">
        <f t="shared" si="3"/>
        <v>42.363300000000002</v>
      </c>
      <c r="Z107" s="78">
        <f t="shared" si="4"/>
        <v>-71.0792</v>
      </c>
      <c r="AA107" s="15" t="s">
        <v>72</v>
      </c>
      <c r="AB107" s="15" t="s">
        <v>25</v>
      </c>
      <c r="AC107" s="15" t="s">
        <v>26</v>
      </c>
      <c r="AD107" s="15" t="s">
        <v>58</v>
      </c>
      <c r="AE107" s="15" t="s">
        <v>38</v>
      </c>
      <c r="AF107" s="15"/>
      <c r="AG107" s="15"/>
      <c r="AH107" s="15"/>
      <c r="AI107" s="15"/>
      <c r="AJ107" s="15"/>
    </row>
    <row r="108" spans="1:36" x14ac:dyDescent="0.25">
      <c r="A108" s="15" t="s">
        <v>145</v>
      </c>
      <c r="B108" s="15" t="s">
        <v>190</v>
      </c>
      <c r="C108" s="15">
        <v>1595</v>
      </c>
      <c r="D108" s="15">
        <v>2</v>
      </c>
      <c r="E108" s="15"/>
      <c r="F108" s="15">
        <v>2019</v>
      </c>
      <c r="G108" s="15" t="s">
        <v>23</v>
      </c>
      <c r="H108" s="15">
        <v>98.72</v>
      </c>
      <c r="I108" s="15">
        <v>5</v>
      </c>
      <c r="J108" s="19"/>
      <c r="K108" s="15">
        <v>6.9800000000000001E-2</v>
      </c>
      <c r="L108" s="15">
        <v>0.23599999999999999</v>
      </c>
      <c r="M108" s="15">
        <v>5510.2790000000005</v>
      </c>
      <c r="N108" s="15" t="s">
        <v>72</v>
      </c>
      <c r="O108" s="15" t="s">
        <v>25</v>
      </c>
      <c r="P108" s="15" t="s">
        <v>80</v>
      </c>
      <c r="Q108" s="15" t="s">
        <v>27</v>
      </c>
      <c r="R108" s="15"/>
      <c r="S108" s="15">
        <v>42.363300000000002</v>
      </c>
      <c r="T108" s="15">
        <v>-71.0792</v>
      </c>
      <c r="U108" s="15"/>
      <c r="V108" s="78" t="s">
        <v>145</v>
      </c>
      <c r="W108" s="78" t="s">
        <v>190</v>
      </c>
      <c r="X108" s="78">
        <f t="shared" si="5"/>
        <v>0</v>
      </c>
      <c r="Y108" s="78">
        <f t="shared" si="3"/>
        <v>0</v>
      </c>
      <c r="Z108" s="78">
        <f t="shared" si="4"/>
        <v>0</v>
      </c>
      <c r="AA108" s="15" t="s">
        <v>72</v>
      </c>
      <c r="AB108" s="15" t="s">
        <v>25</v>
      </c>
      <c r="AC108" s="15" t="s">
        <v>80</v>
      </c>
      <c r="AD108" s="15" t="s">
        <v>27</v>
      </c>
      <c r="AE108" s="15"/>
      <c r="AF108" s="15"/>
      <c r="AG108" s="15"/>
      <c r="AH108" s="15"/>
      <c r="AI108" s="15"/>
      <c r="AJ108" s="15"/>
    </row>
    <row r="109" spans="1:36" x14ac:dyDescent="0.25">
      <c r="A109" s="15" t="s">
        <v>145</v>
      </c>
      <c r="B109" s="15" t="s">
        <v>190</v>
      </c>
      <c r="C109" s="15">
        <v>1595</v>
      </c>
      <c r="D109" s="15">
        <v>3</v>
      </c>
      <c r="E109" s="15"/>
      <c r="F109" s="15">
        <v>2019</v>
      </c>
      <c r="G109" s="15" t="s">
        <v>23</v>
      </c>
      <c r="H109" s="15">
        <v>460.16</v>
      </c>
      <c r="I109" s="15">
        <v>5</v>
      </c>
      <c r="J109" s="19"/>
      <c r="K109" s="15">
        <v>4.7E-2</v>
      </c>
      <c r="L109" s="15">
        <v>1.256</v>
      </c>
      <c r="M109" s="15">
        <v>36722.610999999997</v>
      </c>
      <c r="N109" s="15" t="s">
        <v>72</v>
      </c>
      <c r="O109" s="15" t="s">
        <v>25</v>
      </c>
      <c r="P109" s="15" t="s">
        <v>80</v>
      </c>
      <c r="Q109" s="15" t="s">
        <v>27</v>
      </c>
      <c r="R109" s="15" t="s">
        <v>165</v>
      </c>
      <c r="S109" s="15">
        <v>42.363300000000002</v>
      </c>
      <c r="T109" s="15">
        <v>-71.0792</v>
      </c>
      <c r="U109" s="15"/>
      <c r="V109" s="78" t="s">
        <v>145</v>
      </c>
      <c r="W109" s="78" t="s">
        <v>190</v>
      </c>
      <c r="X109" s="78">
        <f t="shared" si="5"/>
        <v>0</v>
      </c>
      <c r="Y109" s="78">
        <f t="shared" si="3"/>
        <v>0</v>
      </c>
      <c r="Z109" s="78">
        <f t="shared" si="4"/>
        <v>0</v>
      </c>
      <c r="AA109" s="15" t="s">
        <v>72</v>
      </c>
      <c r="AB109" s="15" t="s">
        <v>25</v>
      </c>
      <c r="AC109" s="15" t="s">
        <v>80</v>
      </c>
      <c r="AD109" s="15" t="s">
        <v>27</v>
      </c>
      <c r="AE109" s="15" t="s">
        <v>165</v>
      </c>
      <c r="AF109" s="15"/>
      <c r="AG109" s="15"/>
      <c r="AH109" s="15"/>
      <c r="AI109" s="15"/>
      <c r="AJ109" s="15"/>
    </row>
    <row r="110" spans="1:36" x14ac:dyDescent="0.25">
      <c r="A110" s="15" t="s">
        <v>145</v>
      </c>
      <c r="B110" s="15" t="s">
        <v>190</v>
      </c>
      <c r="C110" s="15">
        <v>1595</v>
      </c>
      <c r="D110" s="15">
        <v>4</v>
      </c>
      <c r="E110" s="15"/>
      <c r="F110" s="15">
        <v>2019</v>
      </c>
      <c r="G110" s="15" t="s">
        <v>23</v>
      </c>
      <c r="H110" s="15">
        <v>3205.56</v>
      </c>
      <c r="I110" s="15">
        <v>5</v>
      </c>
      <c r="J110" s="19">
        <v>734774.19</v>
      </c>
      <c r="K110" s="15">
        <v>1.03E-2</v>
      </c>
      <c r="L110" s="15">
        <v>16.603999999999999</v>
      </c>
      <c r="M110" s="15">
        <v>4857040.0310000004</v>
      </c>
      <c r="N110" s="15" t="s">
        <v>72</v>
      </c>
      <c r="O110" s="15" t="s">
        <v>25</v>
      </c>
      <c r="P110" s="15" t="s">
        <v>33</v>
      </c>
      <c r="Q110" s="15" t="s">
        <v>27</v>
      </c>
      <c r="R110" s="15" t="s">
        <v>131</v>
      </c>
      <c r="S110" s="15">
        <v>42.363300000000002</v>
      </c>
      <c r="T110" s="15">
        <v>-71.0792</v>
      </c>
      <c r="U110" s="15"/>
      <c r="V110" s="78" t="s">
        <v>145</v>
      </c>
      <c r="W110" s="78" t="s">
        <v>190</v>
      </c>
      <c r="X110" s="78">
        <f t="shared" si="5"/>
        <v>0</v>
      </c>
      <c r="Y110" s="78">
        <f t="shared" si="3"/>
        <v>0</v>
      </c>
      <c r="Z110" s="78">
        <f t="shared" si="4"/>
        <v>0</v>
      </c>
      <c r="AA110" s="15" t="s">
        <v>72</v>
      </c>
      <c r="AB110" s="15" t="s">
        <v>25</v>
      </c>
      <c r="AC110" s="15" t="s">
        <v>33</v>
      </c>
      <c r="AD110" s="15" t="s">
        <v>27</v>
      </c>
      <c r="AE110" s="15" t="s">
        <v>131</v>
      </c>
      <c r="AF110" s="15"/>
      <c r="AG110" s="15"/>
      <c r="AH110" s="15"/>
      <c r="AI110" s="15"/>
      <c r="AJ110" s="15"/>
    </row>
    <row r="111" spans="1:36" x14ac:dyDescent="0.25">
      <c r="A111" s="15" t="s">
        <v>145</v>
      </c>
      <c r="B111" s="15" t="s">
        <v>157</v>
      </c>
      <c r="C111" s="15">
        <v>1599</v>
      </c>
      <c r="D111" s="15">
        <v>2</v>
      </c>
      <c r="E111" s="15"/>
      <c r="F111" s="15">
        <v>2019</v>
      </c>
      <c r="G111" s="15" t="s">
        <v>46</v>
      </c>
      <c r="H111" s="15">
        <v>43.29</v>
      </c>
      <c r="I111" s="15">
        <v>5</v>
      </c>
      <c r="J111" s="19">
        <v>7284.8</v>
      </c>
      <c r="K111" s="15">
        <v>8.2600000000000007E-2</v>
      </c>
      <c r="L111" s="15">
        <v>5.8520000000000003</v>
      </c>
      <c r="M111" s="15">
        <v>91032.235000000001</v>
      </c>
      <c r="N111" s="15" t="s">
        <v>158</v>
      </c>
      <c r="O111" s="15" t="s">
        <v>25</v>
      </c>
      <c r="P111" s="15" t="s">
        <v>80</v>
      </c>
      <c r="Q111" s="15" t="s">
        <v>27</v>
      </c>
      <c r="R111" s="15" t="s">
        <v>160</v>
      </c>
      <c r="S111" s="15">
        <v>41.769399999999997</v>
      </c>
      <c r="T111" s="15">
        <v>-70.509699999999995</v>
      </c>
      <c r="U111" s="15"/>
      <c r="V111" s="78" t="s">
        <v>145</v>
      </c>
      <c r="W111" s="78" t="s">
        <v>157</v>
      </c>
      <c r="X111" s="78">
        <f t="shared" si="5"/>
        <v>1599</v>
      </c>
      <c r="Y111" s="78">
        <f t="shared" si="3"/>
        <v>41.769399999999997</v>
      </c>
      <c r="Z111" s="78">
        <f t="shared" si="4"/>
        <v>-70.509699999999995</v>
      </c>
      <c r="AA111" s="15" t="s">
        <v>158</v>
      </c>
      <c r="AB111" s="15" t="s">
        <v>25</v>
      </c>
      <c r="AC111" s="15" t="s">
        <v>80</v>
      </c>
      <c r="AD111" s="15" t="s">
        <v>27</v>
      </c>
      <c r="AE111" s="15" t="s">
        <v>160</v>
      </c>
      <c r="AF111" s="15"/>
      <c r="AG111" s="15"/>
      <c r="AH111" s="15"/>
      <c r="AI111" s="15"/>
      <c r="AJ111" s="15"/>
    </row>
    <row r="112" spans="1:36" x14ac:dyDescent="0.25">
      <c r="A112" s="15" t="s">
        <v>145</v>
      </c>
      <c r="B112" s="15" t="s">
        <v>157</v>
      </c>
      <c r="C112" s="15">
        <v>1599</v>
      </c>
      <c r="D112" s="15">
        <v>3</v>
      </c>
      <c r="E112" s="15"/>
      <c r="F112" s="15">
        <v>2019</v>
      </c>
      <c r="G112" s="15" t="s">
        <v>23</v>
      </c>
      <c r="H112" s="15">
        <v>42.32</v>
      </c>
      <c r="I112" s="15">
        <v>3</v>
      </c>
      <c r="J112" s="19">
        <v>11690.51</v>
      </c>
      <c r="K112" s="15">
        <v>1.6199999999999999E-2</v>
      </c>
      <c r="L112" s="15">
        <v>0.68300000000000005</v>
      </c>
      <c r="M112" s="15">
        <v>110981.38400000001</v>
      </c>
      <c r="N112" s="15" t="s">
        <v>158</v>
      </c>
      <c r="O112" s="15" t="s">
        <v>161</v>
      </c>
      <c r="P112" s="15" t="s">
        <v>162</v>
      </c>
      <c r="Q112" s="15" t="s">
        <v>27</v>
      </c>
      <c r="R112" s="15" t="s">
        <v>53</v>
      </c>
      <c r="S112" s="15">
        <v>41.769399999999997</v>
      </c>
      <c r="T112" s="15">
        <v>-70.509699999999995</v>
      </c>
      <c r="U112" s="15"/>
      <c r="V112" s="78" t="s">
        <v>145</v>
      </c>
      <c r="W112" s="78" t="s">
        <v>157</v>
      </c>
      <c r="X112" s="78">
        <f t="shared" si="5"/>
        <v>0</v>
      </c>
      <c r="Y112" s="78">
        <f t="shared" si="3"/>
        <v>0</v>
      </c>
      <c r="Z112" s="78">
        <f t="shared" si="4"/>
        <v>0</v>
      </c>
      <c r="AA112" s="15" t="s">
        <v>158</v>
      </c>
      <c r="AB112" s="15" t="s">
        <v>161</v>
      </c>
      <c r="AC112" s="15" t="s">
        <v>162</v>
      </c>
      <c r="AD112" s="15" t="s">
        <v>27</v>
      </c>
      <c r="AE112" s="15" t="s">
        <v>53</v>
      </c>
      <c r="AF112" s="15"/>
      <c r="AG112" s="15"/>
      <c r="AH112" s="15"/>
      <c r="AI112" s="15"/>
      <c r="AJ112" s="15"/>
    </row>
    <row r="113" spans="1:36" x14ac:dyDescent="0.25">
      <c r="A113" s="15" t="s">
        <v>145</v>
      </c>
      <c r="B113" s="15" t="s">
        <v>157</v>
      </c>
      <c r="C113" s="15">
        <v>1599</v>
      </c>
      <c r="D113" s="15">
        <v>1</v>
      </c>
      <c r="E113" s="15"/>
      <c r="F113" s="15">
        <v>2019</v>
      </c>
      <c r="G113" s="15" t="s">
        <v>46</v>
      </c>
      <c r="H113" s="15">
        <v>39.090000000000003</v>
      </c>
      <c r="I113" s="15">
        <v>5</v>
      </c>
      <c r="J113" s="19">
        <v>8025.5</v>
      </c>
      <c r="K113" s="15">
        <v>9.06E-2</v>
      </c>
      <c r="L113" s="15">
        <v>3.5609999999999999</v>
      </c>
      <c r="M113" s="15">
        <v>85220.745999999999</v>
      </c>
      <c r="N113" s="15" t="s">
        <v>158</v>
      </c>
      <c r="O113" s="15" t="s">
        <v>25</v>
      </c>
      <c r="P113" s="15" t="s">
        <v>80</v>
      </c>
      <c r="Q113" s="15" t="s">
        <v>84</v>
      </c>
      <c r="R113" s="15" t="s">
        <v>159</v>
      </c>
      <c r="S113" s="15">
        <v>41.769399999999997</v>
      </c>
      <c r="T113" s="15">
        <v>-70.509699999999995</v>
      </c>
      <c r="U113" s="15"/>
      <c r="V113" s="78" t="s">
        <v>145</v>
      </c>
      <c r="W113" s="78" t="s">
        <v>157</v>
      </c>
      <c r="X113" s="78">
        <f t="shared" si="5"/>
        <v>0</v>
      </c>
      <c r="Y113" s="78">
        <f t="shared" si="3"/>
        <v>0</v>
      </c>
      <c r="Z113" s="78">
        <f t="shared" si="4"/>
        <v>0</v>
      </c>
      <c r="AA113" s="15" t="s">
        <v>158</v>
      </c>
      <c r="AB113" s="15" t="s">
        <v>25</v>
      </c>
      <c r="AC113" s="15" t="s">
        <v>80</v>
      </c>
      <c r="AD113" s="15" t="s">
        <v>84</v>
      </c>
      <c r="AE113" s="15" t="s">
        <v>159</v>
      </c>
      <c r="AF113" s="15"/>
      <c r="AG113" s="15"/>
      <c r="AH113" s="15"/>
      <c r="AI113" s="15"/>
      <c r="AJ113" s="15"/>
    </row>
    <row r="114" spans="1:36" x14ac:dyDescent="0.25">
      <c r="A114" s="15" t="s">
        <v>145</v>
      </c>
      <c r="B114" s="15" t="s">
        <v>173</v>
      </c>
      <c r="C114" s="15">
        <v>1631</v>
      </c>
      <c r="D114" s="15">
        <v>10</v>
      </c>
      <c r="E114" s="15"/>
      <c r="F114" s="15">
        <v>2019</v>
      </c>
      <c r="G114" s="15" t="s">
        <v>36</v>
      </c>
      <c r="H114" s="15">
        <v>2.56</v>
      </c>
      <c r="I114" s="15">
        <v>5</v>
      </c>
      <c r="J114" s="19">
        <v>32.56</v>
      </c>
      <c r="K114" s="15">
        <v>1.2003999999999999</v>
      </c>
      <c r="L114" s="15">
        <v>0.375</v>
      </c>
      <c r="M114" s="15">
        <v>624.6</v>
      </c>
      <c r="N114" s="15" t="s">
        <v>174</v>
      </c>
      <c r="O114" s="15" t="s">
        <v>25</v>
      </c>
      <c r="P114" s="15" t="s">
        <v>26</v>
      </c>
      <c r="Q114" s="15" t="s">
        <v>58</v>
      </c>
      <c r="R114" s="15"/>
      <c r="S114" s="15">
        <v>42.443100000000001</v>
      </c>
      <c r="T114" s="15">
        <v>-73.206100000000006</v>
      </c>
      <c r="U114" s="15"/>
      <c r="V114" s="78" t="s">
        <v>145</v>
      </c>
      <c r="W114" s="78" t="s">
        <v>173</v>
      </c>
      <c r="X114" s="78">
        <f t="shared" si="5"/>
        <v>1631</v>
      </c>
      <c r="Y114" s="78">
        <f t="shared" si="3"/>
        <v>42.443100000000001</v>
      </c>
      <c r="Z114" s="78">
        <f t="shared" si="4"/>
        <v>-73.206100000000006</v>
      </c>
      <c r="AA114" s="15" t="s">
        <v>174</v>
      </c>
      <c r="AB114" s="15" t="s">
        <v>25</v>
      </c>
      <c r="AC114" s="15" t="s">
        <v>26</v>
      </c>
      <c r="AD114" s="15" t="s">
        <v>58</v>
      </c>
      <c r="AE114" s="15"/>
      <c r="AF114" s="15"/>
      <c r="AG114" s="15"/>
      <c r="AH114" s="15"/>
      <c r="AI114" s="15"/>
      <c r="AJ114" s="15"/>
    </row>
    <row r="115" spans="1:36" x14ac:dyDescent="0.25">
      <c r="A115" s="15" t="s">
        <v>145</v>
      </c>
      <c r="B115" s="15" t="s">
        <v>225</v>
      </c>
      <c r="C115" s="15">
        <v>1642</v>
      </c>
      <c r="D115" s="15">
        <v>10</v>
      </c>
      <c r="E115" s="15"/>
      <c r="F115" s="15">
        <v>2019</v>
      </c>
      <c r="G115" s="15" t="s">
        <v>36</v>
      </c>
      <c r="H115" s="15">
        <v>3.91</v>
      </c>
      <c r="I115" s="15">
        <v>5</v>
      </c>
      <c r="J115" s="19">
        <v>57.25</v>
      </c>
      <c r="K115" s="15">
        <v>1.2</v>
      </c>
      <c r="L115" s="15">
        <v>0.58699999999999997</v>
      </c>
      <c r="M115" s="15">
        <v>977.5</v>
      </c>
      <c r="N115" s="15" t="s">
        <v>153</v>
      </c>
      <c r="O115" s="15" t="s">
        <v>25</v>
      </c>
      <c r="P115" s="15" t="s">
        <v>26</v>
      </c>
      <c r="Q115" s="15" t="s">
        <v>58</v>
      </c>
      <c r="R115" s="15"/>
      <c r="S115" s="15">
        <v>42.095599999999997</v>
      </c>
      <c r="T115" s="15">
        <v>-72.595799999999997</v>
      </c>
      <c r="U115" s="15"/>
      <c r="V115" s="78" t="s">
        <v>145</v>
      </c>
      <c r="W115" s="78" t="s">
        <v>225</v>
      </c>
      <c r="X115" s="78">
        <f t="shared" si="5"/>
        <v>1642</v>
      </c>
      <c r="Y115" s="78">
        <f t="shared" si="3"/>
        <v>42.095599999999997</v>
      </c>
      <c r="Z115" s="78">
        <f t="shared" si="4"/>
        <v>-72.595799999999997</v>
      </c>
      <c r="AA115" s="15" t="s">
        <v>153</v>
      </c>
      <c r="AB115" s="15" t="s">
        <v>25</v>
      </c>
      <c r="AC115" s="15" t="s">
        <v>26</v>
      </c>
      <c r="AD115" s="15" t="s">
        <v>58</v>
      </c>
      <c r="AE115" s="15"/>
      <c r="AF115" s="15"/>
      <c r="AG115" s="15"/>
      <c r="AH115" s="15"/>
      <c r="AI115" s="15"/>
      <c r="AJ115" s="15"/>
    </row>
    <row r="116" spans="1:36" x14ac:dyDescent="0.25">
      <c r="A116" s="15" t="s">
        <v>145</v>
      </c>
      <c r="B116" s="15" t="s">
        <v>225</v>
      </c>
      <c r="C116" s="15">
        <v>1642</v>
      </c>
      <c r="D116" s="15" t="s">
        <v>226</v>
      </c>
      <c r="E116" s="15"/>
      <c r="F116" s="15">
        <v>2019</v>
      </c>
      <c r="G116" s="15" t="s">
        <v>23</v>
      </c>
      <c r="H116" s="15">
        <v>6.95</v>
      </c>
      <c r="I116" s="15">
        <v>5</v>
      </c>
      <c r="J116" s="19">
        <v>243.83</v>
      </c>
      <c r="K116" s="15">
        <v>4.4600000000000001E-2</v>
      </c>
      <c r="L116" s="15">
        <v>5.5E-2</v>
      </c>
      <c r="M116" s="15">
        <v>2409.2950000000001</v>
      </c>
      <c r="N116" s="15" t="s">
        <v>153</v>
      </c>
      <c r="O116" s="15" t="s">
        <v>25</v>
      </c>
      <c r="P116" s="15" t="s">
        <v>26</v>
      </c>
      <c r="Q116" s="15" t="s">
        <v>27</v>
      </c>
      <c r="R116" s="15" t="s">
        <v>59</v>
      </c>
      <c r="S116" s="15">
        <v>42.095599999999997</v>
      </c>
      <c r="T116" s="15">
        <v>-72.595799999999997</v>
      </c>
      <c r="U116" s="15"/>
      <c r="V116" s="78" t="s">
        <v>145</v>
      </c>
      <c r="W116" s="78" t="s">
        <v>225</v>
      </c>
      <c r="X116" s="78">
        <f t="shared" si="5"/>
        <v>0</v>
      </c>
      <c r="Y116" s="78">
        <f t="shared" si="3"/>
        <v>0</v>
      </c>
      <c r="Z116" s="78">
        <f t="shared" si="4"/>
        <v>0</v>
      </c>
      <c r="AA116" s="15" t="s">
        <v>153</v>
      </c>
      <c r="AB116" s="15" t="s">
        <v>25</v>
      </c>
      <c r="AC116" s="15" t="s">
        <v>26</v>
      </c>
      <c r="AD116" s="15" t="s">
        <v>27</v>
      </c>
      <c r="AE116" s="15" t="s">
        <v>59</v>
      </c>
      <c r="AF116" s="15"/>
      <c r="AG116" s="15"/>
      <c r="AH116" s="15"/>
      <c r="AI116" s="15"/>
      <c r="AJ116" s="15"/>
    </row>
    <row r="117" spans="1:36" x14ac:dyDescent="0.25">
      <c r="A117" s="15" t="s">
        <v>145</v>
      </c>
      <c r="B117" s="15" t="s">
        <v>225</v>
      </c>
      <c r="C117" s="15">
        <v>1642</v>
      </c>
      <c r="D117" s="15" t="s">
        <v>227</v>
      </c>
      <c r="E117" s="15"/>
      <c r="F117" s="15">
        <v>2019</v>
      </c>
      <c r="G117" s="15" t="s">
        <v>23</v>
      </c>
      <c r="H117" s="15">
        <v>3.37</v>
      </c>
      <c r="I117" s="15">
        <v>5</v>
      </c>
      <c r="J117" s="19">
        <v>119.89</v>
      </c>
      <c r="K117" s="15">
        <v>9.3299999999999994E-2</v>
      </c>
      <c r="L117" s="15">
        <v>4.3999999999999997E-2</v>
      </c>
      <c r="M117" s="15">
        <v>1222.373</v>
      </c>
      <c r="N117" s="15" t="s">
        <v>153</v>
      </c>
      <c r="O117" s="15" t="s">
        <v>25</v>
      </c>
      <c r="P117" s="15" t="s">
        <v>26</v>
      </c>
      <c r="Q117" s="15" t="s">
        <v>27</v>
      </c>
      <c r="R117" s="15" t="s">
        <v>59</v>
      </c>
      <c r="S117" s="15">
        <v>42.095599999999997</v>
      </c>
      <c r="T117" s="15">
        <v>-72.595799999999997</v>
      </c>
      <c r="U117" s="15"/>
      <c r="V117" s="78" t="s">
        <v>145</v>
      </c>
      <c r="W117" s="78" t="s">
        <v>225</v>
      </c>
      <c r="X117" s="78">
        <f t="shared" si="5"/>
        <v>0</v>
      </c>
      <c r="Y117" s="78">
        <f t="shared" si="3"/>
        <v>0</v>
      </c>
      <c r="Z117" s="78">
        <f t="shared" si="4"/>
        <v>0</v>
      </c>
      <c r="AA117" s="15" t="s">
        <v>153</v>
      </c>
      <c r="AB117" s="15" t="s">
        <v>25</v>
      </c>
      <c r="AC117" s="15" t="s">
        <v>26</v>
      </c>
      <c r="AD117" s="15" t="s">
        <v>27</v>
      </c>
      <c r="AE117" s="15" t="s">
        <v>59</v>
      </c>
      <c r="AF117" s="15"/>
      <c r="AG117" s="15"/>
      <c r="AH117" s="15"/>
      <c r="AI117" s="15"/>
      <c r="AJ117" s="15"/>
    </row>
    <row r="118" spans="1:36" x14ac:dyDescent="0.25">
      <c r="A118" s="15" t="s">
        <v>145</v>
      </c>
      <c r="B118" s="15" t="s">
        <v>225</v>
      </c>
      <c r="C118" s="15">
        <v>1642</v>
      </c>
      <c r="D118" s="15">
        <v>3</v>
      </c>
      <c r="E118" s="15"/>
      <c r="F118" s="15">
        <v>2019</v>
      </c>
      <c r="G118" s="15" t="s">
        <v>46</v>
      </c>
      <c r="H118" s="15">
        <v>15.9</v>
      </c>
      <c r="I118" s="15">
        <v>5</v>
      </c>
      <c r="J118" s="19">
        <v>488</v>
      </c>
      <c r="K118" s="15">
        <v>4.7500000000000001E-2</v>
      </c>
      <c r="L118" s="15">
        <v>0.23300000000000001</v>
      </c>
      <c r="M118" s="15">
        <v>6550.2179999999998</v>
      </c>
      <c r="N118" s="15" t="s">
        <v>153</v>
      </c>
      <c r="O118" s="15" t="s">
        <v>25</v>
      </c>
      <c r="P118" s="15" t="s">
        <v>47</v>
      </c>
      <c r="Q118" s="15" t="s">
        <v>84</v>
      </c>
      <c r="R118" s="15"/>
      <c r="S118" s="15">
        <v>42.095599999999997</v>
      </c>
      <c r="T118" s="15">
        <v>-72.595799999999997</v>
      </c>
      <c r="U118" s="15"/>
      <c r="V118" s="78" t="s">
        <v>145</v>
      </c>
      <c r="W118" s="78" t="s">
        <v>225</v>
      </c>
      <c r="X118" s="78">
        <f t="shared" si="5"/>
        <v>0</v>
      </c>
      <c r="Y118" s="78">
        <f t="shared" si="3"/>
        <v>0</v>
      </c>
      <c r="Z118" s="78">
        <f t="shared" si="4"/>
        <v>0</v>
      </c>
      <c r="AA118" s="15" t="s">
        <v>153</v>
      </c>
      <c r="AB118" s="15" t="s">
        <v>25</v>
      </c>
      <c r="AC118" s="15" t="s">
        <v>47</v>
      </c>
      <c r="AD118" s="15" t="s">
        <v>84</v>
      </c>
      <c r="AE118" s="15"/>
      <c r="AF118" s="15"/>
      <c r="AG118" s="15"/>
      <c r="AH118" s="15"/>
      <c r="AI118" s="15"/>
      <c r="AJ118" s="15"/>
    </row>
    <row r="119" spans="1:36" x14ac:dyDescent="0.25">
      <c r="A119" s="15" t="s">
        <v>145</v>
      </c>
      <c r="B119" s="15" t="s">
        <v>228</v>
      </c>
      <c r="C119" s="15">
        <v>1643</v>
      </c>
      <c r="D119" s="15">
        <v>10</v>
      </c>
      <c r="E119" s="15"/>
      <c r="F119" s="15">
        <v>2019</v>
      </c>
      <c r="G119" s="15" t="s">
        <v>36</v>
      </c>
      <c r="H119" s="15">
        <v>4.05</v>
      </c>
      <c r="I119" s="15">
        <v>5</v>
      </c>
      <c r="J119" s="19">
        <v>39.270000000000003</v>
      </c>
      <c r="K119" s="15">
        <v>1.2000999999999999</v>
      </c>
      <c r="L119" s="15">
        <v>0.59299999999999997</v>
      </c>
      <c r="M119" s="15">
        <v>988.2</v>
      </c>
      <c r="N119" s="15" t="s">
        <v>174</v>
      </c>
      <c r="O119" s="15" t="s">
        <v>25</v>
      </c>
      <c r="P119" s="15" t="s">
        <v>26</v>
      </c>
      <c r="Q119" s="15" t="s">
        <v>58</v>
      </c>
      <c r="R119" s="15"/>
      <c r="S119" s="15">
        <v>42.336199999999998</v>
      </c>
      <c r="T119" s="15">
        <v>-73.235200000000006</v>
      </c>
      <c r="U119" s="15"/>
      <c r="V119" s="78" t="s">
        <v>145</v>
      </c>
      <c r="W119" s="78" t="s">
        <v>228</v>
      </c>
      <c r="X119" s="78">
        <f t="shared" si="5"/>
        <v>1643</v>
      </c>
      <c r="Y119" s="78">
        <f t="shared" si="3"/>
        <v>42.336199999999998</v>
      </c>
      <c r="Z119" s="78">
        <f t="shared" si="4"/>
        <v>-73.235200000000006</v>
      </c>
      <c r="AA119" s="15" t="s">
        <v>174</v>
      </c>
      <c r="AB119" s="15" t="s">
        <v>25</v>
      </c>
      <c r="AC119" s="15" t="s">
        <v>26</v>
      </c>
      <c r="AD119" s="15" t="s">
        <v>58</v>
      </c>
      <c r="AE119" s="15"/>
      <c r="AF119" s="15"/>
      <c r="AG119" s="15"/>
      <c r="AH119" s="15"/>
      <c r="AI119" s="15"/>
      <c r="AJ119" s="15"/>
    </row>
    <row r="120" spans="1:36" x14ac:dyDescent="0.25">
      <c r="A120" s="15" t="s">
        <v>145</v>
      </c>
      <c r="B120" s="15" t="s">
        <v>218</v>
      </c>
      <c r="C120" s="15">
        <v>1660</v>
      </c>
      <c r="D120" s="15">
        <v>4</v>
      </c>
      <c r="E120" s="15"/>
      <c r="F120" s="15">
        <v>2019</v>
      </c>
      <c r="G120" s="15" t="s">
        <v>23</v>
      </c>
      <c r="H120" s="15">
        <v>64.5</v>
      </c>
      <c r="I120" s="15">
        <v>5</v>
      </c>
      <c r="J120" s="19">
        <v>2770.18</v>
      </c>
      <c r="K120" s="15">
        <v>1.6899999999999998E-2</v>
      </c>
      <c r="L120" s="15">
        <v>0.16200000000000001</v>
      </c>
      <c r="M120" s="15">
        <v>26992.039000000001</v>
      </c>
      <c r="N120" s="15" t="s">
        <v>147</v>
      </c>
      <c r="O120" s="15" t="s">
        <v>25</v>
      </c>
      <c r="P120" s="15" t="s">
        <v>26</v>
      </c>
      <c r="Q120" s="15" t="s">
        <v>27</v>
      </c>
      <c r="R120" s="15" t="s">
        <v>219</v>
      </c>
      <c r="S120" s="15">
        <v>42.234999999999999</v>
      </c>
      <c r="T120" s="15">
        <v>-70.967200000000005</v>
      </c>
      <c r="U120" s="15"/>
      <c r="V120" s="78" t="s">
        <v>145</v>
      </c>
      <c r="W120" s="78" t="s">
        <v>218</v>
      </c>
      <c r="X120" s="78">
        <f t="shared" si="5"/>
        <v>1660</v>
      </c>
      <c r="Y120" s="78">
        <f t="shared" si="3"/>
        <v>42.234999999999999</v>
      </c>
      <c r="Z120" s="78">
        <f t="shared" si="4"/>
        <v>-70.967200000000005</v>
      </c>
      <c r="AA120" s="15" t="s">
        <v>147</v>
      </c>
      <c r="AB120" s="15" t="s">
        <v>25</v>
      </c>
      <c r="AC120" s="15" t="s">
        <v>26</v>
      </c>
      <c r="AD120" s="15" t="s">
        <v>27</v>
      </c>
      <c r="AE120" s="15" t="s">
        <v>219</v>
      </c>
      <c r="AF120" s="15"/>
      <c r="AG120" s="15"/>
      <c r="AH120" s="15"/>
      <c r="AI120" s="15"/>
      <c r="AJ120" s="15"/>
    </row>
    <row r="121" spans="1:36" x14ac:dyDescent="0.25">
      <c r="A121" s="15" t="s">
        <v>145</v>
      </c>
      <c r="B121" s="15" t="s">
        <v>218</v>
      </c>
      <c r="C121" s="15">
        <v>1660</v>
      </c>
      <c r="D121" s="15">
        <v>5</v>
      </c>
      <c r="E121" s="15"/>
      <c r="F121" s="15">
        <v>2019</v>
      </c>
      <c r="G121" s="15" t="s">
        <v>23</v>
      </c>
      <c r="H121" s="15">
        <v>67.510000000000005</v>
      </c>
      <c r="I121" s="15">
        <v>5</v>
      </c>
      <c r="J121" s="19">
        <v>2937.63</v>
      </c>
      <c r="K121" s="15">
        <v>1.66E-2</v>
      </c>
      <c r="L121" s="15">
        <v>0.16700000000000001</v>
      </c>
      <c r="M121" s="15">
        <v>28951.915000000001</v>
      </c>
      <c r="N121" s="15" t="s">
        <v>147</v>
      </c>
      <c r="O121" s="15" t="s">
        <v>25</v>
      </c>
      <c r="P121" s="15" t="s">
        <v>26</v>
      </c>
      <c r="Q121" s="15" t="s">
        <v>27</v>
      </c>
      <c r="R121" s="15" t="s">
        <v>219</v>
      </c>
      <c r="S121" s="15">
        <v>42.234999999999999</v>
      </c>
      <c r="T121" s="15">
        <v>-70.967200000000005</v>
      </c>
      <c r="U121" s="15"/>
      <c r="V121" s="78" t="s">
        <v>145</v>
      </c>
      <c r="W121" s="78" t="s">
        <v>218</v>
      </c>
      <c r="X121" s="78">
        <f t="shared" si="5"/>
        <v>0</v>
      </c>
      <c r="Y121" s="78">
        <f t="shared" si="3"/>
        <v>0</v>
      </c>
      <c r="Z121" s="78">
        <f t="shared" si="4"/>
        <v>0</v>
      </c>
      <c r="AA121" s="15" t="s">
        <v>147</v>
      </c>
      <c r="AB121" s="15" t="s">
        <v>25</v>
      </c>
      <c r="AC121" s="15" t="s">
        <v>26</v>
      </c>
      <c r="AD121" s="15" t="s">
        <v>27</v>
      </c>
      <c r="AE121" s="15" t="s">
        <v>219</v>
      </c>
      <c r="AF121" s="15"/>
      <c r="AG121" s="15"/>
      <c r="AH121" s="15"/>
      <c r="AI121" s="15"/>
      <c r="AJ121" s="15"/>
    </row>
    <row r="122" spans="1:36" x14ac:dyDescent="0.25">
      <c r="A122" s="15" t="s">
        <v>145</v>
      </c>
      <c r="B122" s="15" t="s">
        <v>218</v>
      </c>
      <c r="C122" s="15">
        <v>1660</v>
      </c>
      <c r="D122" s="15">
        <v>3</v>
      </c>
      <c r="E122" s="15"/>
      <c r="F122" s="15">
        <v>2019</v>
      </c>
      <c r="G122" s="15" t="s">
        <v>31</v>
      </c>
      <c r="H122" s="15">
        <v>8.6999999999999993</v>
      </c>
      <c r="I122" s="15">
        <v>5</v>
      </c>
      <c r="J122" s="19">
        <v>429.34</v>
      </c>
      <c r="K122" s="15">
        <v>0.30890000000000001</v>
      </c>
      <c r="L122" s="15">
        <v>0.748</v>
      </c>
      <c r="M122" s="15">
        <v>5275.8609999999999</v>
      </c>
      <c r="N122" s="15" t="s">
        <v>147</v>
      </c>
      <c r="O122" s="15" t="s">
        <v>25</v>
      </c>
      <c r="P122" s="15" t="s">
        <v>33</v>
      </c>
      <c r="Q122" s="15" t="s">
        <v>27</v>
      </c>
      <c r="R122" s="15" t="s">
        <v>34</v>
      </c>
      <c r="S122" s="15">
        <v>42.234999999999999</v>
      </c>
      <c r="T122" s="15">
        <v>-70.967200000000005</v>
      </c>
      <c r="U122" s="15"/>
      <c r="V122" s="78" t="s">
        <v>145</v>
      </c>
      <c r="W122" s="78" t="s">
        <v>218</v>
      </c>
      <c r="X122" s="78">
        <f t="shared" si="5"/>
        <v>0</v>
      </c>
      <c r="Y122" s="78">
        <f t="shared" si="3"/>
        <v>0</v>
      </c>
      <c r="Z122" s="78">
        <f t="shared" si="4"/>
        <v>0</v>
      </c>
      <c r="AA122" s="15" t="s">
        <v>147</v>
      </c>
      <c r="AB122" s="15" t="s">
        <v>25</v>
      </c>
      <c r="AC122" s="15" t="s">
        <v>33</v>
      </c>
      <c r="AD122" s="15" t="s">
        <v>27</v>
      </c>
      <c r="AE122" s="15" t="s">
        <v>34</v>
      </c>
      <c r="AF122" s="15"/>
      <c r="AG122" s="15"/>
      <c r="AH122" s="15"/>
      <c r="AI122" s="15"/>
      <c r="AJ122" s="15"/>
    </row>
    <row r="123" spans="1:36" x14ac:dyDescent="0.25">
      <c r="A123" s="15" t="s">
        <v>145</v>
      </c>
      <c r="B123" s="15" t="s">
        <v>224</v>
      </c>
      <c r="C123" s="15">
        <v>1678</v>
      </c>
      <c r="D123" s="15">
        <v>2</v>
      </c>
      <c r="E123" s="15" t="s">
        <v>194</v>
      </c>
      <c r="F123" s="15">
        <v>2019</v>
      </c>
      <c r="G123" s="15" t="s">
        <v>31</v>
      </c>
      <c r="H123" s="15">
        <v>38.58</v>
      </c>
      <c r="I123" s="15">
        <v>5</v>
      </c>
      <c r="J123" s="19">
        <v>1006.85</v>
      </c>
      <c r="K123" s="15">
        <v>0.43990000000000001</v>
      </c>
      <c r="L123" s="15">
        <v>2.0289999999999999</v>
      </c>
      <c r="M123" s="15">
        <v>13124.3</v>
      </c>
      <c r="N123" s="15" t="s">
        <v>188</v>
      </c>
      <c r="O123" s="15" t="s">
        <v>25</v>
      </c>
      <c r="P123" s="15" t="s">
        <v>26</v>
      </c>
      <c r="Q123" s="15" t="s">
        <v>27</v>
      </c>
      <c r="R123" s="15" t="s">
        <v>38</v>
      </c>
      <c r="S123" s="15">
        <v>42.5428</v>
      </c>
      <c r="T123" s="15">
        <v>-70.923599999999993</v>
      </c>
      <c r="U123" s="15"/>
      <c r="V123" s="78" t="s">
        <v>145</v>
      </c>
      <c r="W123" s="78" t="s">
        <v>224</v>
      </c>
      <c r="X123" s="78">
        <f t="shared" si="5"/>
        <v>1678</v>
      </c>
      <c r="Y123" s="78">
        <f t="shared" si="3"/>
        <v>42.5428</v>
      </c>
      <c r="Z123" s="78">
        <f t="shared" si="4"/>
        <v>-70.923599999999993</v>
      </c>
      <c r="AA123" s="15" t="s">
        <v>188</v>
      </c>
      <c r="AB123" s="15" t="s">
        <v>25</v>
      </c>
      <c r="AC123" s="15" t="s">
        <v>26</v>
      </c>
      <c r="AD123" s="15" t="s">
        <v>27</v>
      </c>
      <c r="AE123" s="15" t="s">
        <v>38</v>
      </c>
      <c r="AF123" s="15"/>
      <c r="AG123" s="15"/>
      <c r="AH123" s="15"/>
      <c r="AI123" s="15"/>
      <c r="AJ123" s="15"/>
    </row>
    <row r="124" spans="1:36" x14ac:dyDescent="0.25">
      <c r="A124" s="15" t="s">
        <v>145</v>
      </c>
      <c r="B124" s="15" t="s">
        <v>224</v>
      </c>
      <c r="C124" s="15">
        <v>1678</v>
      </c>
      <c r="D124" s="15">
        <v>1</v>
      </c>
      <c r="E124" s="15" t="s">
        <v>194</v>
      </c>
      <c r="F124" s="15">
        <v>2019</v>
      </c>
      <c r="G124" s="15" t="s">
        <v>36</v>
      </c>
      <c r="H124" s="15">
        <v>57.82</v>
      </c>
      <c r="I124" s="15">
        <v>5</v>
      </c>
      <c r="J124" s="19">
        <v>866.15</v>
      </c>
      <c r="K124" s="15">
        <v>0.46889999999999998</v>
      </c>
      <c r="L124" s="15">
        <v>2.6629999999999998</v>
      </c>
      <c r="M124" s="15">
        <v>11299.1</v>
      </c>
      <c r="N124" s="15" t="s">
        <v>188</v>
      </c>
      <c r="O124" s="15" t="s">
        <v>25</v>
      </c>
      <c r="P124" s="15" t="s">
        <v>26</v>
      </c>
      <c r="Q124" s="15" t="s">
        <v>27</v>
      </c>
      <c r="R124" s="15"/>
      <c r="S124" s="15">
        <v>42.5428</v>
      </c>
      <c r="T124" s="15">
        <v>-70.923599999999993</v>
      </c>
      <c r="U124" s="15"/>
      <c r="V124" s="78" t="s">
        <v>145</v>
      </c>
      <c r="W124" s="78" t="s">
        <v>224</v>
      </c>
      <c r="X124" s="78">
        <f t="shared" si="5"/>
        <v>0</v>
      </c>
      <c r="Y124" s="78">
        <f t="shared" si="3"/>
        <v>0</v>
      </c>
      <c r="Z124" s="78">
        <f t="shared" si="4"/>
        <v>0</v>
      </c>
      <c r="AA124" s="15" t="s">
        <v>188</v>
      </c>
      <c r="AB124" s="15" t="s">
        <v>25</v>
      </c>
      <c r="AC124" s="15" t="s">
        <v>26</v>
      </c>
      <c r="AD124" s="15" t="s">
        <v>27</v>
      </c>
      <c r="AE124" s="15"/>
      <c r="AF124" s="15"/>
      <c r="AG124" s="15"/>
      <c r="AH124" s="15"/>
      <c r="AI124" s="15"/>
      <c r="AJ124" s="15"/>
    </row>
    <row r="125" spans="1:36" x14ac:dyDescent="0.25">
      <c r="A125" s="15" t="s">
        <v>145</v>
      </c>
      <c r="B125" s="15" t="s">
        <v>163</v>
      </c>
      <c r="C125" s="15">
        <v>1682</v>
      </c>
      <c r="D125" s="15">
        <v>9</v>
      </c>
      <c r="E125" s="15"/>
      <c r="F125" s="15">
        <v>2019</v>
      </c>
      <c r="G125" s="15" t="s">
        <v>23</v>
      </c>
      <c r="H125" s="15">
        <v>451.96</v>
      </c>
      <c r="I125" s="15">
        <v>5</v>
      </c>
      <c r="J125" s="19">
        <v>26798.32</v>
      </c>
      <c r="K125" s="15">
        <v>0.1426</v>
      </c>
      <c r="L125" s="15">
        <v>23.039000000000001</v>
      </c>
      <c r="M125" s="15">
        <v>288985.7</v>
      </c>
      <c r="N125" s="15" t="s">
        <v>164</v>
      </c>
      <c r="O125" s="15" t="s">
        <v>25</v>
      </c>
      <c r="P125" s="15" t="s">
        <v>166</v>
      </c>
      <c r="Q125" s="15" t="s">
        <v>27</v>
      </c>
      <c r="R125" s="15" t="s">
        <v>127</v>
      </c>
      <c r="S125" s="15">
        <v>41.865299999999998</v>
      </c>
      <c r="T125" s="15">
        <v>-71.106099999999998</v>
      </c>
      <c r="U125" s="15"/>
      <c r="V125" s="78" t="s">
        <v>145</v>
      </c>
      <c r="W125" s="78" t="s">
        <v>163</v>
      </c>
      <c r="X125" s="78">
        <f t="shared" si="5"/>
        <v>1682</v>
      </c>
      <c r="Y125" s="78">
        <f t="shared" si="3"/>
        <v>41.865299999999998</v>
      </c>
      <c r="Z125" s="78">
        <f t="shared" si="4"/>
        <v>-71.106099999999998</v>
      </c>
      <c r="AA125" s="15" t="s">
        <v>164</v>
      </c>
      <c r="AB125" s="15" t="s">
        <v>25</v>
      </c>
      <c r="AC125" s="15" t="s">
        <v>166</v>
      </c>
      <c r="AD125" s="15" t="s">
        <v>27</v>
      </c>
      <c r="AE125" s="15" t="s">
        <v>127</v>
      </c>
      <c r="AF125" s="15"/>
      <c r="AG125" s="15"/>
      <c r="AH125" s="15"/>
      <c r="AI125" s="15"/>
      <c r="AJ125" s="15"/>
    </row>
    <row r="126" spans="1:36" x14ac:dyDescent="0.25">
      <c r="A126" s="15" t="s">
        <v>145</v>
      </c>
      <c r="B126" s="15" t="s">
        <v>163</v>
      </c>
      <c r="C126" s="15">
        <v>1682</v>
      </c>
      <c r="D126" s="15">
        <v>8</v>
      </c>
      <c r="E126" s="15"/>
      <c r="F126" s="15">
        <v>2019</v>
      </c>
      <c r="G126" s="15" t="s">
        <v>46</v>
      </c>
      <c r="H126" s="15">
        <v>18.18</v>
      </c>
      <c r="I126" s="15">
        <v>5</v>
      </c>
      <c r="J126" s="19">
        <v>247.01</v>
      </c>
      <c r="K126" s="15">
        <v>0.23849999999999999</v>
      </c>
      <c r="L126" s="15">
        <v>0.5</v>
      </c>
      <c r="M126" s="15">
        <v>3753.3220000000001</v>
      </c>
      <c r="N126" s="15" t="s">
        <v>164</v>
      </c>
      <c r="O126" s="15" t="s">
        <v>25</v>
      </c>
      <c r="P126" s="15" t="s">
        <v>80</v>
      </c>
      <c r="Q126" s="15" t="s">
        <v>84</v>
      </c>
      <c r="R126" s="15" t="s">
        <v>165</v>
      </c>
      <c r="S126" s="15">
        <v>41.865299999999998</v>
      </c>
      <c r="T126" s="15">
        <v>-71.106099999999998</v>
      </c>
      <c r="U126" s="15"/>
      <c r="V126" s="78" t="s">
        <v>145</v>
      </c>
      <c r="W126" s="78" t="s">
        <v>163</v>
      </c>
      <c r="X126" s="78">
        <f t="shared" si="5"/>
        <v>0</v>
      </c>
      <c r="Y126" s="78">
        <f t="shared" si="3"/>
        <v>0</v>
      </c>
      <c r="Z126" s="78">
        <f t="shared" si="4"/>
        <v>0</v>
      </c>
      <c r="AA126" s="15" t="s">
        <v>164</v>
      </c>
      <c r="AB126" s="15" t="s">
        <v>25</v>
      </c>
      <c r="AC126" s="15" t="s">
        <v>80</v>
      </c>
      <c r="AD126" s="15" t="s">
        <v>84</v>
      </c>
      <c r="AE126" s="15" t="s">
        <v>165</v>
      </c>
      <c r="AF126" s="15"/>
      <c r="AG126" s="15"/>
      <c r="AH126" s="15"/>
      <c r="AI126" s="15"/>
      <c r="AJ126" s="15"/>
    </row>
    <row r="127" spans="1:36" x14ac:dyDescent="0.25">
      <c r="A127" s="15" t="s">
        <v>306</v>
      </c>
      <c r="B127" s="15" t="s">
        <v>317</v>
      </c>
      <c r="C127" s="15">
        <v>2364</v>
      </c>
      <c r="D127" s="15">
        <v>1</v>
      </c>
      <c r="E127" s="15" t="s">
        <v>318</v>
      </c>
      <c r="F127" s="15">
        <v>2019</v>
      </c>
      <c r="G127" s="15" t="s">
        <v>319</v>
      </c>
      <c r="H127" s="15">
        <v>144.6</v>
      </c>
      <c r="I127" s="15">
        <v>5</v>
      </c>
      <c r="J127" s="19">
        <v>10133.48</v>
      </c>
      <c r="K127" s="15">
        <v>0.34</v>
      </c>
      <c r="L127" s="15">
        <v>14.401999999999999</v>
      </c>
      <c r="M127" s="15">
        <v>111985.52499999999</v>
      </c>
      <c r="N127" s="15" t="s">
        <v>320</v>
      </c>
      <c r="O127" s="15" t="s">
        <v>25</v>
      </c>
      <c r="P127" s="15" t="s">
        <v>82</v>
      </c>
      <c r="Q127" s="15" t="s">
        <v>48</v>
      </c>
      <c r="R127" s="15" t="s">
        <v>42</v>
      </c>
      <c r="S127" s="15">
        <v>43.141100000000002</v>
      </c>
      <c r="T127" s="15">
        <v>-71.469200000000001</v>
      </c>
      <c r="U127" s="15"/>
      <c r="V127" s="78" t="s">
        <v>306</v>
      </c>
      <c r="W127" s="78" t="s">
        <v>317</v>
      </c>
      <c r="X127" s="78">
        <f t="shared" si="5"/>
        <v>2364</v>
      </c>
      <c r="Y127" s="78">
        <f t="shared" si="3"/>
        <v>43.141100000000002</v>
      </c>
      <c r="Z127" s="78">
        <f t="shared" si="4"/>
        <v>-71.469200000000001</v>
      </c>
      <c r="AA127" s="15" t="s">
        <v>320</v>
      </c>
      <c r="AB127" s="15" t="s">
        <v>25</v>
      </c>
      <c r="AC127" s="15" t="s">
        <v>82</v>
      </c>
      <c r="AD127" s="15" t="s">
        <v>48</v>
      </c>
      <c r="AE127" s="15" t="s">
        <v>42</v>
      </c>
      <c r="AF127" s="15"/>
      <c r="AG127" s="15"/>
      <c r="AH127" s="15"/>
      <c r="AI127" s="15"/>
      <c r="AJ127" s="15"/>
    </row>
    <row r="128" spans="1:36" x14ac:dyDescent="0.25">
      <c r="A128" s="15" t="s">
        <v>306</v>
      </c>
      <c r="B128" s="15" t="s">
        <v>317</v>
      </c>
      <c r="C128" s="15">
        <v>2364</v>
      </c>
      <c r="D128" s="15">
        <v>2</v>
      </c>
      <c r="E128" s="15" t="s">
        <v>318</v>
      </c>
      <c r="F128" s="15">
        <v>2019</v>
      </c>
      <c r="G128" s="15" t="s">
        <v>319</v>
      </c>
      <c r="H128" s="15">
        <v>474.51</v>
      </c>
      <c r="I128" s="15">
        <v>5</v>
      </c>
      <c r="J128" s="19">
        <v>88684.49</v>
      </c>
      <c r="K128" s="15">
        <v>0.2903</v>
      </c>
      <c r="L128" s="15">
        <v>116.65900000000001</v>
      </c>
      <c r="M128" s="15">
        <v>999177.07</v>
      </c>
      <c r="N128" s="15" t="s">
        <v>320</v>
      </c>
      <c r="O128" s="15" t="s">
        <v>25</v>
      </c>
      <c r="P128" s="15" t="s">
        <v>82</v>
      </c>
      <c r="Q128" s="15" t="s">
        <v>48</v>
      </c>
      <c r="R128" s="15" t="s">
        <v>42</v>
      </c>
      <c r="S128" s="15">
        <v>43.141100000000002</v>
      </c>
      <c r="T128" s="15">
        <v>-71.469200000000001</v>
      </c>
      <c r="U128" s="15"/>
      <c r="V128" s="78" t="s">
        <v>306</v>
      </c>
      <c r="W128" s="78" t="s">
        <v>317</v>
      </c>
      <c r="X128" s="78">
        <f t="shared" si="5"/>
        <v>0</v>
      </c>
      <c r="Y128" s="78">
        <f t="shared" si="3"/>
        <v>0</v>
      </c>
      <c r="Z128" s="78">
        <f t="shared" si="4"/>
        <v>0</v>
      </c>
      <c r="AA128" s="15" t="s">
        <v>320</v>
      </c>
      <c r="AB128" s="15" t="s">
        <v>25</v>
      </c>
      <c r="AC128" s="15" t="s">
        <v>82</v>
      </c>
      <c r="AD128" s="15" t="s">
        <v>48</v>
      </c>
      <c r="AE128" s="15" t="s">
        <v>42</v>
      </c>
      <c r="AF128" s="15"/>
      <c r="AG128" s="15"/>
      <c r="AH128" s="15"/>
      <c r="AI128" s="15"/>
      <c r="AJ128" s="15"/>
    </row>
    <row r="129" spans="1:36" x14ac:dyDescent="0.25">
      <c r="A129" s="15" t="s">
        <v>306</v>
      </c>
      <c r="B129" s="15" t="s">
        <v>325</v>
      </c>
      <c r="C129" s="15">
        <v>2367</v>
      </c>
      <c r="D129" s="15">
        <v>4</v>
      </c>
      <c r="E129" s="15"/>
      <c r="F129" s="15">
        <v>2019</v>
      </c>
      <c r="G129" s="15" t="s">
        <v>319</v>
      </c>
      <c r="H129" s="15">
        <v>564.59</v>
      </c>
      <c r="I129" s="15">
        <v>5</v>
      </c>
      <c r="J129" s="19">
        <v>10359.280000000001</v>
      </c>
      <c r="K129" s="15">
        <v>0.1736</v>
      </c>
      <c r="L129" s="15">
        <v>14.617000000000001</v>
      </c>
      <c r="M129" s="15">
        <v>147275.87100000001</v>
      </c>
      <c r="N129" s="15" t="s">
        <v>315</v>
      </c>
      <c r="O129" s="15" t="s">
        <v>25</v>
      </c>
      <c r="P129" s="15" t="s">
        <v>80</v>
      </c>
      <c r="Q129" s="15" t="s">
        <v>48</v>
      </c>
      <c r="R129" s="15" t="s">
        <v>326</v>
      </c>
      <c r="S129" s="15">
        <v>43.097799999999999</v>
      </c>
      <c r="T129" s="15">
        <v>-70.784199999999998</v>
      </c>
      <c r="U129" s="15"/>
      <c r="V129" s="78" t="s">
        <v>306</v>
      </c>
      <c r="W129" s="78" t="s">
        <v>325</v>
      </c>
      <c r="X129" s="78">
        <f t="shared" si="5"/>
        <v>2367</v>
      </c>
      <c r="Y129" s="78">
        <f t="shared" si="3"/>
        <v>43.097799999999999</v>
      </c>
      <c r="Z129" s="78">
        <f t="shared" si="4"/>
        <v>-70.784199999999998</v>
      </c>
      <c r="AA129" s="15" t="s">
        <v>315</v>
      </c>
      <c r="AB129" s="15" t="s">
        <v>25</v>
      </c>
      <c r="AC129" s="15" t="s">
        <v>80</v>
      </c>
      <c r="AD129" s="15" t="s">
        <v>48</v>
      </c>
      <c r="AE129" s="15" t="s">
        <v>326</v>
      </c>
      <c r="AF129" s="15"/>
      <c r="AG129" s="15"/>
      <c r="AH129" s="15"/>
      <c r="AI129" s="15"/>
      <c r="AJ129" s="15"/>
    </row>
    <row r="130" spans="1:36" x14ac:dyDescent="0.25">
      <c r="A130" s="15" t="s">
        <v>306</v>
      </c>
      <c r="B130" s="15" t="s">
        <v>325</v>
      </c>
      <c r="C130" s="15">
        <v>2367</v>
      </c>
      <c r="D130" s="15">
        <v>6</v>
      </c>
      <c r="E130" s="15"/>
      <c r="F130" s="15">
        <v>2019</v>
      </c>
      <c r="G130" s="15" t="s">
        <v>319</v>
      </c>
      <c r="H130" s="15">
        <v>168.45</v>
      </c>
      <c r="I130" s="15">
        <v>5</v>
      </c>
      <c r="J130" s="19">
        <v>4143.97</v>
      </c>
      <c r="K130" s="15">
        <v>0.18609999999999999</v>
      </c>
      <c r="L130" s="15">
        <v>4.9089999999999998</v>
      </c>
      <c r="M130" s="15">
        <v>52537.813000000002</v>
      </c>
      <c r="N130" s="15" t="s">
        <v>315</v>
      </c>
      <c r="O130" s="15" t="s">
        <v>25</v>
      </c>
      <c r="P130" s="15" t="s">
        <v>80</v>
      </c>
      <c r="Q130" s="15" t="s">
        <v>48</v>
      </c>
      <c r="R130" s="15" t="s">
        <v>326</v>
      </c>
      <c r="S130" s="15">
        <v>43.097799999999999</v>
      </c>
      <c r="T130" s="15">
        <v>-70.784199999999998</v>
      </c>
      <c r="U130" s="15"/>
      <c r="V130" s="78" t="s">
        <v>306</v>
      </c>
      <c r="W130" s="78" t="s">
        <v>325</v>
      </c>
      <c r="X130" s="78">
        <f t="shared" si="5"/>
        <v>0</v>
      </c>
      <c r="Y130" s="78">
        <f t="shared" si="3"/>
        <v>0</v>
      </c>
      <c r="Z130" s="78">
        <f t="shared" si="4"/>
        <v>0</v>
      </c>
      <c r="AA130" s="15" t="s">
        <v>315</v>
      </c>
      <c r="AB130" s="15" t="s">
        <v>25</v>
      </c>
      <c r="AC130" s="15" t="s">
        <v>80</v>
      </c>
      <c r="AD130" s="15" t="s">
        <v>48</v>
      </c>
      <c r="AE130" s="15" t="s">
        <v>326</v>
      </c>
      <c r="AF130" s="15"/>
      <c r="AG130" s="15"/>
      <c r="AH130" s="15"/>
      <c r="AI130" s="15"/>
      <c r="AJ130" s="15"/>
    </row>
    <row r="131" spans="1:36" x14ac:dyDescent="0.25">
      <c r="A131" s="15" t="s">
        <v>306</v>
      </c>
      <c r="B131" s="15" t="s">
        <v>325</v>
      </c>
      <c r="C131" s="15">
        <v>2367</v>
      </c>
      <c r="D131" s="15">
        <v>5</v>
      </c>
      <c r="E131" s="15"/>
      <c r="F131" s="15">
        <v>2019</v>
      </c>
      <c r="G131" s="15" t="s">
        <v>314</v>
      </c>
      <c r="H131" s="15">
        <v>3022.44</v>
      </c>
      <c r="I131" s="15">
        <v>5</v>
      </c>
      <c r="J131" s="19">
        <v>113811.68</v>
      </c>
      <c r="K131" s="15">
        <v>6.6199999999999995E-2</v>
      </c>
      <c r="L131" s="15">
        <v>62.703000000000003</v>
      </c>
      <c r="M131" s="15">
        <v>1890178.81</v>
      </c>
      <c r="N131" s="15" t="s">
        <v>315</v>
      </c>
      <c r="O131" s="15" t="s">
        <v>25</v>
      </c>
      <c r="P131" s="15" t="s">
        <v>233</v>
      </c>
      <c r="Q131" s="15" t="s">
        <v>312</v>
      </c>
      <c r="R131" s="15" t="s">
        <v>126</v>
      </c>
      <c r="S131" s="15">
        <v>43.097799999999999</v>
      </c>
      <c r="T131" s="15">
        <v>-70.784199999999998</v>
      </c>
      <c r="U131" s="15"/>
      <c r="V131" s="78" t="s">
        <v>306</v>
      </c>
      <c r="W131" s="78" t="s">
        <v>325</v>
      </c>
      <c r="X131" s="78">
        <f t="shared" si="5"/>
        <v>0</v>
      </c>
      <c r="Y131" s="78">
        <f t="shared" ref="Y131:Y194" si="6">IF(X131&gt;0,S131,0)</f>
        <v>0</v>
      </c>
      <c r="Z131" s="78">
        <f t="shared" ref="Z131:Z194" si="7">IF(X131&gt;0,T131,0)</f>
        <v>0</v>
      </c>
      <c r="AA131" s="15" t="s">
        <v>315</v>
      </c>
      <c r="AB131" s="15" t="s">
        <v>25</v>
      </c>
      <c r="AC131" s="15" t="s">
        <v>233</v>
      </c>
      <c r="AD131" s="15" t="s">
        <v>312</v>
      </c>
      <c r="AE131" s="15" t="s">
        <v>126</v>
      </c>
      <c r="AF131" s="15"/>
      <c r="AG131" s="15"/>
      <c r="AH131" s="15"/>
      <c r="AI131" s="15"/>
      <c r="AJ131" s="15"/>
    </row>
    <row r="132" spans="1:36" x14ac:dyDescent="0.25">
      <c r="A132" s="15" t="s">
        <v>327</v>
      </c>
      <c r="B132" s="15" t="s">
        <v>328</v>
      </c>
      <c r="C132" s="15">
        <v>2378</v>
      </c>
      <c r="D132" s="15">
        <v>2</v>
      </c>
      <c r="E132" s="15"/>
      <c r="F132" s="15">
        <v>2019</v>
      </c>
      <c r="G132" s="15" t="s">
        <v>329</v>
      </c>
      <c r="H132" s="15">
        <v>0</v>
      </c>
      <c r="I132" s="15">
        <v>2</v>
      </c>
      <c r="J132" s="19"/>
      <c r="K132" s="15"/>
      <c r="L132" s="15"/>
      <c r="M132" s="15"/>
      <c r="N132" s="15" t="s">
        <v>330</v>
      </c>
      <c r="O132" s="15" t="s">
        <v>331</v>
      </c>
      <c r="P132" s="15" t="s">
        <v>82</v>
      </c>
      <c r="Q132" s="15" t="s">
        <v>48</v>
      </c>
      <c r="R132" s="15" t="s">
        <v>332</v>
      </c>
      <c r="S132" s="15">
        <v>39.29</v>
      </c>
      <c r="T132" s="15">
        <v>-74.633899999999997</v>
      </c>
      <c r="U132" s="15"/>
      <c r="V132" s="78" t="s">
        <v>327</v>
      </c>
      <c r="W132" s="78" t="s">
        <v>328</v>
      </c>
      <c r="X132" s="78">
        <f t="shared" ref="X132:X195" si="8">IF(C132=C131,0,C132)</f>
        <v>2378</v>
      </c>
      <c r="Y132" s="78">
        <f t="shared" si="6"/>
        <v>39.29</v>
      </c>
      <c r="Z132" s="78">
        <f t="shared" si="7"/>
        <v>-74.633899999999997</v>
      </c>
      <c r="AA132" s="15" t="s">
        <v>330</v>
      </c>
      <c r="AB132" s="15" t="s">
        <v>331</v>
      </c>
      <c r="AC132" s="15" t="s">
        <v>82</v>
      </c>
      <c r="AD132" s="15" t="s">
        <v>48</v>
      </c>
      <c r="AE132" s="15" t="s">
        <v>332</v>
      </c>
      <c r="AF132" s="15"/>
      <c r="AG132" s="15"/>
      <c r="AH132" s="15"/>
      <c r="AI132" s="15"/>
      <c r="AJ132" s="15"/>
    </row>
    <row r="133" spans="1:36" x14ac:dyDescent="0.25">
      <c r="A133" s="15" t="s">
        <v>327</v>
      </c>
      <c r="B133" s="15" t="s">
        <v>328</v>
      </c>
      <c r="C133" s="15">
        <v>2378</v>
      </c>
      <c r="D133" s="15">
        <v>3</v>
      </c>
      <c r="E133" s="15"/>
      <c r="F133" s="15">
        <v>2019</v>
      </c>
      <c r="G133" s="15" t="s">
        <v>329</v>
      </c>
      <c r="H133" s="15">
        <v>0</v>
      </c>
      <c r="I133" s="15">
        <v>2</v>
      </c>
      <c r="J133" s="19"/>
      <c r="K133" s="15"/>
      <c r="L133" s="15"/>
      <c r="M133" s="15"/>
      <c r="N133" s="15" t="s">
        <v>330</v>
      </c>
      <c r="O133" s="15" t="s">
        <v>331</v>
      </c>
      <c r="P133" s="15" t="s">
        <v>80</v>
      </c>
      <c r="Q133" s="15" t="s">
        <v>84</v>
      </c>
      <c r="R133" s="15" t="s">
        <v>126</v>
      </c>
      <c r="S133" s="15">
        <v>39.29</v>
      </c>
      <c r="T133" s="15">
        <v>-74.633899999999997</v>
      </c>
      <c r="U133" s="15"/>
      <c r="V133" s="78" t="s">
        <v>327</v>
      </c>
      <c r="W133" s="78" t="s">
        <v>328</v>
      </c>
      <c r="X133" s="78">
        <f t="shared" si="8"/>
        <v>0</v>
      </c>
      <c r="Y133" s="78">
        <f t="shared" si="6"/>
        <v>0</v>
      </c>
      <c r="Z133" s="78">
        <f t="shared" si="7"/>
        <v>0</v>
      </c>
      <c r="AA133" s="15" t="s">
        <v>330</v>
      </c>
      <c r="AB133" s="15" t="s">
        <v>331</v>
      </c>
      <c r="AC133" s="15" t="s">
        <v>80</v>
      </c>
      <c r="AD133" s="15" t="s">
        <v>84</v>
      </c>
      <c r="AE133" s="15" t="s">
        <v>126</v>
      </c>
      <c r="AF133" s="15"/>
      <c r="AG133" s="15"/>
      <c r="AH133" s="15"/>
      <c r="AI133" s="15"/>
      <c r="AJ133" s="15"/>
    </row>
    <row r="134" spans="1:36" x14ac:dyDescent="0.25">
      <c r="A134" s="15" t="s">
        <v>327</v>
      </c>
      <c r="B134" s="15" t="s">
        <v>347</v>
      </c>
      <c r="C134" s="15">
        <v>2379</v>
      </c>
      <c r="D134" s="15">
        <v>2001</v>
      </c>
      <c r="E134" s="15"/>
      <c r="F134" s="15">
        <v>2019</v>
      </c>
      <c r="G134" s="15" t="s">
        <v>348</v>
      </c>
      <c r="H134" s="15">
        <v>66</v>
      </c>
      <c r="I134" s="15">
        <v>5</v>
      </c>
      <c r="J134" s="19">
        <v>1657</v>
      </c>
      <c r="K134" s="15">
        <v>0.72270000000000001</v>
      </c>
      <c r="L134" s="15">
        <v>14.552</v>
      </c>
      <c r="M134" s="15">
        <v>40134</v>
      </c>
      <c r="N134" s="15" t="s">
        <v>349</v>
      </c>
      <c r="O134" s="15" t="s">
        <v>25</v>
      </c>
      <c r="P134" s="15" t="s">
        <v>26</v>
      </c>
      <c r="Q134" s="15" t="s">
        <v>27</v>
      </c>
      <c r="R134" s="15" t="s">
        <v>38</v>
      </c>
      <c r="S134" s="15">
        <v>39.454700000000003</v>
      </c>
      <c r="T134" s="15">
        <v>-75.201099999999997</v>
      </c>
      <c r="U134" s="15"/>
      <c r="V134" s="78" t="s">
        <v>327</v>
      </c>
      <c r="W134" s="78" t="s">
        <v>347</v>
      </c>
      <c r="X134" s="78">
        <f t="shared" si="8"/>
        <v>2379</v>
      </c>
      <c r="Y134" s="78">
        <f t="shared" si="6"/>
        <v>39.454700000000003</v>
      </c>
      <c r="Z134" s="78">
        <f t="shared" si="7"/>
        <v>-75.201099999999997</v>
      </c>
      <c r="AA134" s="15" t="s">
        <v>349</v>
      </c>
      <c r="AB134" s="15" t="s">
        <v>25</v>
      </c>
      <c r="AC134" s="15" t="s">
        <v>26</v>
      </c>
      <c r="AD134" s="15" t="s">
        <v>27</v>
      </c>
      <c r="AE134" s="15" t="s">
        <v>38</v>
      </c>
      <c r="AF134" s="15"/>
      <c r="AG134" s="15"/>
      <c r="AH134" s="15"/>
      <c r="AI134" s="15"/>
      <c r="AJ134" s="15"/>
    </row>
    <row r="135" spans="1:36" x14ac:dyDescent="0.25">
      <c r="A135" s="15" t="s">
        <v>327</v>
      </c>
      <c r="B135" s="15" t="s">
        <v>347</v>
      </c>
      <c r="C135" s="15">
        <v>2379</v>
      </c>
      <c r="D135" s="15">
        <v>3001</v>
      </c>
      <c r="E135" s="15"/>
      <c r="F135" s="15">
        <v>2019</v>
      </c>
      <c r="G135" s="15" t="s">
        <v>348</v>
      </c>
      <c r="H135" s="15">
        <v>98</v>
      </c>
      <c r="I135" s="15">
        <v>5</v>
      </c>
      <c r="J135" s="19">
        <v>2525</v>
      </c>
      <c r="K135" s="15">
        <v>0.72550000000000003</v>
      </c>
      <c r="L135" s="15">
        <v>23.047999999999998</v>
      </c>
      <c r="M135" s="15">
        <v>63434.9</v>
      </c>
      <c r="N135" s="15" t="s">
        <v>349</v>
      </c>
      <c r="O135" s="15" t="s">
        <v>25</v>
      </c>
      <c r="P135" s="15" t="s">
        <v>26</v>
      </c>
      <c r="Q135" s="15" t="s">
        <v>27</v>
      </c>
      <c r="R135" s="15" t="s">
        <v>38</v>
      </c>
      <c r="S135" s="15">
        <v>39.454700000000003</v>
      </c>
      <c r="T135" s="15">
        <v>-75.201099999999997</v>
      </c>
      <c r="U135" s="15"/>
      <c r="V135" s="78" t="s">
        <v>327</v>
      </c>
      <c r="W135" s="78" t="s">
        <v>347</v>
      </c>
      <c r="X135" s="78">
        <f t="shared" si="8"/>
        <v>0</v>
      </c>
      <c r="Y135" s="78">
        <f t="shared" si="6"/>
        <v>0</v>
      </c>
      <c r="Z135" s="78">
        <f t="shared" si="7"/>
        <v>0</v>
      </c>
      <c r="AA135" s="15" t="s">
        <v>349</v>
      </c>
      <c r="AB135" s="15" t="s">
        <v>25</v>
      </c>
      <c r="AC135" s="15" t="s">
        <v>26</v>
      </c>
      <c r="AD135" s="15" t="s">
        <v>27</v>
      </c>
      <c r="AE135" s="15" t="s">
        <v>38</v>
      </c>
      <c r="AF135" s="15"/>
      <c r="AG135" s="15"/>
      <c r="AH135" s="15"/>
      <c r="AI135" s="15"/>
      <c r="AJ135" s="15"/>
    </row>
    <row r="136" spans="1:36" x14ac:dyDescent="0.25">
      <c r="A136" s="15" t="s">
        <v>327</v>
      </c>
      <c r="B136" s="15" t="s">
        <v>388</v>
      </c>
      <c r="C136" s="15">
        <v>2390</v>
      </c>
      <c r="D136" s="15">
        <v>12001</v>
      </c>
      <c r="E136" s="15"/>
      <c r="F136" s="15">
        <v>2019</v>
      </c>
      <c r="G136" s="15" t="s">
        <v>348</v>
      </c>
      <c r="H136" s="15">
        <v>13.64</v>
      </c>
      <c r="I136" s="15">
        <v>5</v>
      </c>
      <c r="J136" s="19">
        <v>311.49</v>
      </c>
      <c r="K136" s="15">
        <v>0.15</v>
      </c>
      <c r="L136" s="15">
        <v>0.44</v>
      </c>
      <c r="M136" s="15">
        <v>5860.1</v>
      </c>
      <c r="N136" s="15" t="s">
        <v>72</v>
      </c>
      <c r="O136" s="15" t="s">
        <v>25</v>
      </c>
      <c r="P136" s="15" t="s">
        <v>26</v>
      </c>
      <c r="Q136" s="15" t="s">
        <v>27</v>
      </c>
      <c r="R136" s="15" t="s">
        <v>59</v>
      </c>
      <c r="S136" s="15">
        <v>40.475299999999997</v>
      </c>
      <c r="T136" s="15">
        <v>-74.355199999999996</v>
      </c>
      <c r="U136" s="15"/>
      <c r="V136" s="78" t="s">
        <v>327</v>
      </c>
      <c r="W136" s="78" t="s">
        <v>388</v>
      </c>
      <c r="X136" s="78">
        <f t="shared" si="8"/>
        <v>2390</v>
      </c>
      <c r="Y136" s="78">
        <f t="shared" si="6"/>
        <v>40.475299999999997</v>
      </c>
      <c r="Z136" s="78">
        <f t="shared" si="7"/>
        <v>-74.355199999999996</v>
      </c>
      <c r="AA136" s="15" t="s">
        <v>72</v>
      </c>
      <c r="AB136" s="15" t="s">
        <v>25</v>
      </c>
      <c r="AC136" s="15" t="s">
        <v>26</v>
      </c>
      <c r="AD136" s="15" t="s">
        <v>27</v>
      </c>
      <c r="AE136" s="15" t="s">
        <v>59</v>
      </c>
      <c r="AF136" s="15"/>
      <c r="AG136" s="15"/>
      <c r="AH136" s="15"/>
      <c r="AI136" s="15"/>
      <c r="AJ136" s="15"/>
    </row>
    <row r="137" spans="1:36" x14ac:dyDescent="0.25">
      <c r="A137" s="15" t="s">
        <v>327</v>
      </c>
      <c r="B137" s="15" t="s">
        <v>388</v>
      </c>
      <c r="C137" s="15">
        <v>2390</v>
      </c>
      <c r="D137" s="15">
        <v>14001</v>
      </c>
      <c r="E137" s="15"/>
      <c r="F137" s="15">
        <v>2019</v>
      </c>
      <c r="G137" s="15" t="s">
        <v>348</v>
      </c>
      <c r="H137" s="15">
        <v>5.46</v>
      </c>
      <c r="I137" s="15">
        <v>5</v>
      </c>
      <c r="J137" s="19">
        <v>145.4</v>
      </c>
      <c r="K137" s="15">
        <v>0.1507</v>
      </c>
      <c r="L137" s="15">
        <v>0.22900000000000001</v>
      </c>
      <c r="M137" s="15">
        <v>3051</v>
      </c>
      <c r="N137" s="15" t="s">
        <v>72</v>
      </c>
      <c r="O137" s="15" t="s">
        <v>25</v>
      </c>
      <c r="P137" s="15" t="s">
        <v>26</v>
      </c>
      <c r="Q137" s="15" t="s">
        <v>27</v>
      </c>
      <c r="R137" s="15" t="s">
        <v>59</v>
      </c>
      <c r="S137" s="15">
        <v>40.475299999999997</v>
      </c>
      <c r="T137" s="15">
        <v>-74.355199999999996</v>
      </c>
      <c r="U137" s="15"/>
      <c r="V137" s="78" t="s">
        <v>327</v>
      </c>
      <c r="W137" s="78" t="s">
        <v>388</v>
      </c>
      <c r="X137" s="78">
        <f t="shared" si="8"/>
        <v>0</v>
      </c>
      <c r="Y137" s="78">
        <f t="shared" si="6"/>
        <v>0</v>
      </c>
      <c r="Z137" s="78">
        <f t="shared" si="7"/>
        <v>0</v>
      </c>
      <c r="AA137" s="15" t="s">
        <v>72</v>
      </c>
      <c r="AB137" s="15" t="s">
        <v>25</v>
      </c>
      <c r="AC137" s="15" t="s">
        <v>26</v>
      </c>
      <c r="AD137" s="15" t="s">
        <v>27</v>
      </c>
      <c r="AE137" s="15" t="s">
        <v>59</v>
      </c>
      <c r="AF137" s="15"/>
      <c r="AG137" s="15"/>
      <c r="AH137" s="15"/>
      <c r="AI137" s="15"/>
      <c r="AJ137" s="15"/>
    </row>
    <row r="138" spans="1:36" x14ac:dyDescent="0.25">
      <c r="A138" s="15" t="s">
        <v>327</v>
      </c>
      <c r="B138" s="15" t="s">
        <v>388</v>
      </c>
      <c r="C138" s="15">
        <v>2390</v>
      </c>
      <c r="D138" s="15">
        <v>15001</v>
      </c>
      <c r="E138" s="15"/>
      <c r="F138" s="15">
        <v>2019</v>
      </c>
      <c r="G138" s="15" t="s">
        <v>348</v>
      </c>
      <c r="H138" s="15">
        <v>10.29</v>
      </c>
      <c r="I138" s="15">
        <v>5</v>
      </c>
      <c r="J138" s="19">
        <v>328.42</v>
      </c>
      <c r="K138" s="15">
        <v>0.14979999999999999</v>
      </c>
      <c r="L138" s="15">
        <v>0.49299999999999999</v>
      </c>
      <c r="M138" s="15">
        <v>6569</v>
      </c>
      <c r="N138" s="15" t="s">
        <v>72</v>
      </c>
      <c r="O138" s="15" t="s">
        <v>25</v>
      </c>
      <c r="P138" s="15" t="s">
        <v>26</v>
      </c>
      <c r="Q138" s="15" t="s">
        <v>27</v>
      </c>
      <c r="R138" s="15" t="s">
        <v>59</v>
      </c>
      <c r="S138" s="15">
        <v>40.475299999999997</v>
      </c>
      <c r="T138" s="15">
        <v>-74.355199999999996</v>
      </c>
      <c r="U138" s="15"/>
      <c r="V138" s="78" t="s">
        <v>327</v>
      </c>
      <c r="W138" s="78" t="s">
        <v>388</v>
      </c>
      <c r="X138" s="78">
        <f t="shared" si="8"/>
        <v>0</v>
      </c>
      <c r="Y138" s="78">
        <f t="shared" si="6"/>
        <v>0</v>
      </c>
      <c r="Z138" s="78">
        <f t="shared" si="7"/>
        <v>0</v>
      </c>
      <c r="AA138" s="15" t="s">
        <v>72</v>
      </c>
      <c r="AB138" s="15" t="s">
        <v>25</v>
      </c>
      <c r="AC138" s="15" t="s">
        <v>26</v>
      </c>
      <c r="AD138" s="15" t="s">
        <v>27</v>
      </c>
      <c r="AE138" s="15" t="s">
        <v>59</v>
      </c>
      <c r="AF138" s="15"/>
      <c r="AG138" s="15"/>
      <c r="AH138" s="15"/>
      <c r="AI138" s="15"/>
      <c r="AJ138" s="15"/>
    </row>
    <row r="139" spans="1:36" x14ac:dyDescent="0.25">
      <c r="A139" s="15" t="s">
        <v>327</v>
      </c>
      <c r="B139" s="15" t="s">
        <v>388</v>
      </c>
      <c r="C139" s="15">
        <v>2390</v>
      </c>
      <c r="D139" s="15">
        <v>16001</v>
      </c>
      <c r="E139" s="15"/>
      <c r="F139" s="15">
        <v>2019</v>
      </c>
      <c r="G139" s="15" t="s">
        <v>348</v>
      </c>
      <c r="H139" s="15">
        <v>6.16</v>
      </c>
      <c r="I139" s="15">
        <v>5</v>
      </c>
      <c r="J139" s="19">
        <v>170.87</v>
      </c>
      <c r="K139" s="15">
        <v>0.15</v>
      </c>
      <c r="L139" s="15">
        <v>0.28199999999999997</v>
      </c>
      <c r="M139" s="15">
        <v>3761</v>
      </c>
      <c r="N139" s="15" t="s">
        <v>72</v>
      </c>
      <c r="O139" s="15" t="s">
        <v>25</v>
      </c>
      <c r="P139" s="15" t="s">
        <v>26</v>
      </c>
      <c r="Q139" s="15" t="s">
        <v>27</v>
      </c>
      <c r="R139" s="15" t="s">
        <v>59</v>
      </c>
      <c r="S139" s="15">
        <v>40.475299999999997</v>
      </c>
      <c r="T139" s="15">
        <v>-74.355199999999996</v>
      </c>
      <c r="U139" s="15"/>
      <c r="V139" s="78" t="s">
        <v>327</v>
      </c>
      <c r="W139" s="78" t="s">
        <v>388</v>
      </c>
      <c r="X139" s="78">
        <f t="shared" si="8"/>
        <v>0</v>
      </c>
      <c r="Y139" s="78">
        <f t="shared" si="6"/>
        <v>0</v>
      </c>
      <c r="Z139" s="78">
        <f t="shared" si="7"/>
        <v>0</v>
      </c>
      <c r="AA139" s="15" t="s">
        <v>72</v>
      </c>
      <c r="AB139" s="15" t="s">
        <v>25</v>
      </c>
      <c r="AC139" s="15" t="s">
        <v>26</v>
      </c>
      <c r="AD139" s="15" t="s">
        <v>27</v>
      </c>
      <c r="AE139" s="15" t="s">
        <v>59</v>
      </c>
      <c r="AF139" s="15"/>
      <c r="AG139" s="15"/>
      <c r="AH139" s="15"/>
      <c r="AI139" s="15"/>
      <c r="AJ139" s="15"/>
    </row>
    <row r="140" spans="1:36" x14ac:dyDescent="0.25">
      <c r="A140" s="15" t="s">
        <v>327</v>
      </c>
      <c r="B140" s="15" t="s">
        <v>365</v>
      </c>
      <c r="C140" s="15">
        <v>2393</v>
      </c>
      <c r="D140" s="15">
        <v>4</v>
      </c>
      <c r="E140" s="15"/>
      <c r="F140" s="15">
        <v>2019</v>
      </c>
      <c r="G140" s="15" t="s">
        <v>334</v>
      </c>
      <c r="H140" s="15">
        <v>44.81</v>
      </c>
      <c r="I140" s="15">
        <v>5</v>
      </c>
      <c r="J140" s="19">
        <v>2126.9299999999998</v>
      </c>
      <c r="K140" s="15">
        <v>4.9299999999999997E-2</v>
      </c>
      <c r="L140" s="15">
        <v>0.54100000000000004</v>
      </c>
      <c r="M140" s="15">
        <v>28143.863000000001</v>
      </c>
      <c r="N140" s="15" t="s">
        <v>366</v>
      </c>
      <c r="O140" s="15" t="s">
        <v>25</v>
      </c>
      <c r="P140" s="15" t="s">
        <v>33</v>
      </c>
      <c r="Q140" s="15" t="s">
        <v>27</v>
      </c>
      <c r="R140" s="15" t="s">
        <v>299</v>
      </c>
      <c r="S140" s="15">
        <v>40.566099999999999</v>
      </c>
      <c r="T140" s="15">
        <v>-75.165000000000006</v>
      </c>
      <c r="U140" s="15"/>
      <c r="V140" s="78" t="s">
        <v>327</v>
      </c>
      <c r="W140" s="78" t="s">
        <v>365</v>
      </c>
      <c r="X140" s="78">
        <f t="shared" si="8"/>
        <v>2393</v>
      </c>
      <c r="Y140" s="78">
        <f t="shared" si="6"/>
        <v>40.566099999999999</v>
      </c>
      <c r="Z140" s="78">
        <f t="shared" si="7"/>
        <v>-75.165000000000006</v>
      </c>
      <c r="AA140" s="15" t="s">
        <v>366</v>
      </c>
      <c r="AB140" s="15" t="s">
        <v>25</v>
      </c>
      <c r="AC140" s="15" t="s">
        <v>33</v>
      </c>
      <c r="AD140" s="15" t="s">
        <v>27</v>
      </c>
      <c r="AE140" s="15" t="s">
        <v>299</v>
      </c>
      <c r="AF140" s="15"/>
      <c r="AG140" s="15"/>
      <c r="AH140" s="15"/>
      <c r="AI140" s="15"/>
      <c r="AJ140" s="15"/>
    </row>
    <row r="141" spans="1:36" x14ac:dyDescent="0.25">
      <c r="A141" s="15" t="s">
        <v>327</v>
      </c>
      <c r="B141" s="15" t="s">
        <v>365</v>
      </c>
      <c r="C141" s="15">
        <v>2393</v>
      </c>
      <c r="D141" s="15">
        <v>5</v>
      </c>
      <c r="E141" s="15"/>
      <c r="F141" s="15">
        <v>2019</v>
      </c>
      <c r="G141" s="15" t="s">
        <v>334</v>
      </c>
      <c r="H141" s="15">
        <v>19.79</v>
      </c>
      <c r="I141" s="15">
        <v>5</v>
      </c>
      <c r="J141" s="19">
        <v>885.04</v>
      </c>
      <c r="K141" s="15">
        <v>4.7199999999999999E-2</v>
      </c>
      <c r="L141" s="15">
        <v>0.20300000000000001</v>
      </c>
      <c r="M141" s="15">
        <v>11782.581</v>
      </c>
      <c r="N141" s="15" t="s">
        <v>366</v>
      </c>
      <c r="O141" s="15" t="s">
        <v>25</v>
      </c>
      <c r="P141" s="15" t="s">
        <v>33</v>
      </c>
      <c r="Q141" s="15" t="s">
        <v>27</v>
      </c>
      <c r="R141" s="15" t="s">
        <v>299</v>
      </c>
      <c r="S141" s="15">
        <v>40.566099999999999</v>
      </c>
      <c r="T141" s="15">
        <v>-75.165000000000006</v>
      </c>
      <c r="U141" s="15"/>
      <c r="V141" s="78" t="s">
        <v>327</v>
      </c>
      <c r="W141" s="78" t="s">
        <v>365</v>
      </c>
      <c r="X141" s="78">
        <f t="shared" si="8"/>
        <v>0</v>
      </c>
      <c r="Y141" s="78">
        <f t="shared" si="6"/>
        <v>0</v>
      </c>
      <c r="Z141" s="78">
        <f t="shared" si="7"/>
        <v>0</v>
      </c>
      <c r="AA141" s="15" t="s">
        <v>366</v>
      </c>
      <c r="AB141" s="15" t="s">
        <v>25</v>
      </c>
      <c r="AC141" s="15" t="s">
        <v>33</v>
      </c>
      <c r="AD141" s="15" t="s">
        <v>27</v>
      </c>
      <c r="AE141" s="15" t="s">
        <v>299</v>
      </c>
      <c r="AF141" s="15"/>
      <c r="AG141" s="15"/>
      <c r="AH141" s="15"/>
      <c r="AI141" s="15"/>
      <c r="AJ141" s="15"/>
    </row>
    <row r="142" spans="1:36" x14ac:dyDescent="0.25">
      <c r="A142" s="15" t="s">
        <v>327</v>
      </c>
      <c r="B142" s="15" t="s">
        <v>365</v>
      </c>
      <c r="C142" s="15">
        <v>2393</v>
      </c>
      <c r="D142" s="15">
        <v>6</v>
      </c>
      <c r="E142" s="15"/>
      <c r="F142" s="15">
        <v>2019</v>
      </c>
      <c r="G142" s="15" t="s">
        <v>334</v>
      </c>
      <c r="H142" s="15">
        <v>21.11</v>
      </c>
      <c r="I142" s="15">
        <v>5</v>
      </c>
      <c r="J142" s="19">
        <v>973.79</v>
      </c>
      <c r="K142" s="15">
        <v>3.9199999999999999E-2</v>
      </c>
      <c r="L142" s="15">
        <v>0.159</v>
      </c>
      <c r="M142" s="15">
        <v>12865.978999999999</v>
      </c>
      <c r="N142" s="15" t="s">
        <v>366</v>
      </c>
      <c r="O142" s="15" t="s">
        <v>25</v>
      </c>
      <c r="P142" s="15" t="s">
        <v>33</v>
      </c>
      <c r="Q142" s="15" t="s">
        <v>27</v>
      </c>
      <c r="R142" s="15" t="s">
        <v>299</v>
      </c>
      <c r="S142" s="15">
        <v>40.566099999999999</v>
      </c>
      <c r="T142" s="15">
        <v>-75.165000000000006</v>
      </c>
      <c r="U142" s="15"/>
      <c r="V142" s="78" t="s">
        <v>327</v>
      </c>
      <c r="W142" s="78" t="s">
        <v>365</v>
      </c>
      <c r="X142" s="78">
        <f t="shared" si="8"/>
        <v>0</v>
      </c>
      <c r="Y142" s="78">
        <f t="shared" si="6"/>
        <v>0</v>
      </c>
      <c r="Z142" s="78">
        <f t="shared" si="7"/>
        <v>0</v>
      </c>
      <c r="AA142" s="15" t="s">
        <v>366</v>
      </c>
      <c r="AB142" s="15" t="s">
        <v>25</v>
      </c>
      <c r="AC142" s="15" t="s">
        <v>33</v>
      </c>
      <c r="AD142" s="15" t="s">
        <v>27</v>
      </c>
      <c r="AE142" s="15" t="s">
        <v>299</v>
      </c>
      <c r="AF142" s="15"/>
      <c r="AG142" s="15"/>
      <c r="AH142" s="15"/>
      <c r="AI142" s="15"/>
      <c r="AJ142" s="15"/>
    </row>
    <row r="143" spans="1:36" x14ac:dyDescent="0.25">
      <c r="A143" s="15" t="s">
        <v>327</v>
      </c>
      <c r="B143" s="15" t="s">
        <v>365</v>
      </c>
      <c r="C143" s="15">
        <v>2393</v>
      </c>
      <c r="D143" s="15">
        <v>7</v>
      </c>
      <c r="E143" s="15"/>
      <c r="F143" s="15">
        <v>2019</v>
      </c>
      <c r="G143" s="15" t="s">
        <v>334</v>
      </c>
      <c r="H143" s="15">
        <v>17.809999999999999</v>
      </c>
      <c r="I143" s="15">
        <v>5</v>
      </c>
      <c r="J143" s="19">
        <v>810.72</v>
      </c>
      <c r="K143" s="15">
        <v>5.7000000000000002E-2</v>
      </c>
      <c r="L143" s="15">
        <v>0.19900000000000001</v>
      </c>
      <c r="M143" s="15">
        <v>10667.708000000001</v>
      </c>
      <c r="N143" s="15" t="s">
        <v>366</v>
      </c>
      <c r="O143" s="15" t="s">
        <v>25</v>
      </c>
      <c r="P143" s="15" t="s">
        <v>33</v>
      </c>
      <c r="Q143" s="15" t="s">
        <v>27</v>
      </c>
      <c r="R143" s="15" t="s">
        <v>299</v>
      </c>
      <c r="S143" s="15">
        <v>40.566099999999999</v>
      </c>
      <c r="T143" s="15">
        <v>-75.165000000000006</v>
      </c>
      <c r="U143" s="15"/>
      <c r="V143" s="78" t="s">
        <v>327</v>
      </c>
      <c r="W143" s="78" t="s">
        <v>365</v>
      </c>
      <c r="X143" s="78">
        <f t="shared" si="8"/>
        <v>0</v>
      </c>
      <c r="Y143" s="78">
        <f t="shared" si="6"/>
        <v>0</v>
      </c>
      <c r="Z143" s="78">
        <f t="shared" si="7"/>
        <v>0</v>
      </c>
      <c r="AA143" s="15" t="s">
        <v>366</v>
      </c>
      <c r="AB143" s="15" t="s">
        <v>25</v>
      </c>
      <c r="AC143" s="15" t="s">
        <v>33</v>
      </c>
      <c r="AD143" s="15" t="s">
        <v>27</v>
      </c>
      <c r="AE143" s="15" t="s">
        <v>299</v>
      </c>
      <c r="AF143" s="15"/>
      <c r="AG143" s="15"/>
      <c r="AH143" s="15"/>
      <c r="AI143" s="15"/>
      <c r="AJ143" s="15"/>
    </row>
    <row r="144" spans="1:36" x14ac:dyDescent="0.25">
      <c r="A144" s="15" t="s">
        <v>327</v>
      </c>
      <c r="B144" s="15" t="s">
        <v>365</v>
      </c>
      <c r="C144" s="15">
        <v>2393</v>
      </c>
      <c r="D144" s="15">
        <v>9</v>
      </c>
      <c r="E144" s="15"/>
      <c r="F144" s="15">
        <v>2019</v>
      </c>
      <c r="G144" s="15" t="s">
        <v>334</v>
      </c>
      <c r="H144" s="15">
        <v>13.53</v>
      </c>
      <c r="I144" s="15">
        <v>5</v>
      </c>
      <c r="J144" s="19">
        <v>1769.09</v>
      </c>
      <c r="K144" s="15">
        <v>0.32350000000000001</v>
      </c>
      <c r="L144" s="15">
        <v>1.002</v>
      </c>
      <c r="M144" s="15">
        <v>21079.635999999999</v>
      </c>
      <c r="N144" s="15" t="s">
        <v>366</v>
      </c>
      <c r="O144" s="15" t="s">
        <v>25</v>
      </c>
      <c r="P144" s="15" t="s">
        <v>26</v>
      </c>
      <c r="Q144" s="15" t="s">
        <v>27</v>
      </c>
      <c r="R144" s="15" t="s">
        <v>28</v>
      </c>
      <c r="S144" s="15">
        <v>40.566099999999999</v>
      </c>
      <c r="T144" s="15">
        <v>-75.165000000000006</v>
      </c>
      <c r="U144" s="15"/>
      <c r="V144" s="78" t="s">
        <v>327</v>
      </c>
      <c r="W144" s="78" t="s">
        <v>365</v>
      </c>
      <c r="X144" s="78">
        <f t="shared" si="8"/>
        <v>0</v>
      </c>
      <c r="Y144" s="78">
        <f t="shared" si="6"/>
        <v>0</v>
      </c>
      <c r="Z144" s="78">
        <f t="shared" si="7"/>
        <v>0</v>
      </c>
      <c r="AA144" s="15" t="s">
        <v>366</v>
      </c>
      <c r="AB144" s="15" t="s">
        <v>25</v>
      </c>
      <c r="AC144" s="15" t="s">
        <v>26</v>
      </c>
      <c r="AD144" s="15" t="s">
        <v>27</v>
      </c>
      <c r="AE144" s="15" t="s">
        <v>28</v>
      </c>
      <c r="AF144" s="15"/>
      <c r="AG144" s="15"/>
      <c r="AH144" s="15"/>
      <c r="AI144" s="15"/>
      <c r="AJ144" s="15"/>
    </row>
    <row r="145" spans="1:36" x14ac:dyDescent="0.25">
      <c r="A145" s="15" t="s">
        <v>327</v>
      </c>
      <c r="B145" s="15" t="s">
        <v>341</v>
      </c>
      <c r="C145" s="15">
        <v>2398</v>
      </c>
      <c r="D145" s="15">
        <v>1101</v>
      </c>
      <c r="E145" s="15"/>
      <c r="F145" s="15">
        <v>2019</v>
      </c>
      <c r="G145" s="15" t="s">
        <v>334</v>
      </c>
      <c r="H145" s="15">
        <v>1354.02</v>
      </c>
      <c r="I145" s="15">
        <v>5</v>
      </c>
      <c r="J145" s="19">
        <v>94374.74</v>
      </c>
      <c r="K145" s="15">
        <v>3.4599999999999999E-2</v>
      </c>
      <c r="L145" s="15">
        <v>20.309000000000001</v>
      </c>
      <c r="M145" s="15">
        <v>1228278.483</v>
      </c>
      <c r="N145" s="15" t="s">
        <v>342</v>
      </c>
      <c r="O145" s="15" t="s">
        <v>25</v>
      </c>
      <c r="P145" s="15" t="s">
        <v>33</v>
      </c>
      <c r="Q145" s="15" t="s">
        <v>27</v>
      </c>
      <c r="R145" s="15" t="s">
        <v>28</v>
      </c>
      <c r="S145" s="15">
        <v>40.837499999999999</v>
      </c>
      <c r="T145" s="15">
        <v>-74.0244</v>
      </c>
      <c r="U145" s="15"/>
      <c r="V145" s="78" t="s">
        <v>327</v>
      </c>
      <c r="W145" s="78" t="s">
        <v>341</v>
      </c>
      <c r="X145" s="78">
        <f t="shared" si="8"/>
        <v>2398</v>
      </c>
      <c r="Y145" s="78">
        <f t="shared" si="6"/>
        <v>40.837499999999999</v>
      </c>
      <c r="Z145" s="78">
        <f t="shared" si="7"/>
        <v>-74.0244</v>
      </c>
      <c r="AA145" s="15" t="s">
        <v>342</v>
      </c>
      <c r="AB145" s="15" t="s">
        <v>25</v>
      </c>
      <c r="AC145" s="15" t="s">
        <v>33</v>
      </c>
      <c r="AD145" s="15" t="s">
        <v>27</v>
      </c>
      <c r="AE145" s="15" t="s">
        <v>28</v>
      </c>
      <c r="AF145" s="15"/>
      <c r="AG145" s="15"/>
      <c r="AH145" s="15"/>
      <c r="AI145" s="15"/>
      <c r="AJ145" s="15"/>
    </row>
    <row r="146" spans="1:36" x14ac:dyDescent="0.25">
      <c r="A146" s="15" t="s">
        <v>327</v>
      </c>
      <c r="B146" s="15" t="s">
        <v>341</v>
      </c>
      <c r="C146" s="15">
        <v>2398</v>
      </c>
      <c r="D146" s="15">
        <v>1201</v>
      </c>
      <c r="E146" s="15"/>
      <c r="F146" s="15">
        <v>2019</v>
      </c>
      <c r="G146" s="15" t="s">
        <v>334</v>
      </c>
      <c r="H146" s="15">
        <v>1253.05</v>
      </c>
      <c r="I146" s="15">
        <v>5</v>
      </c>
      <c r="J146" s="19">
        <v>98161.22</v>
      </c>
      <c r="K146" s="15">
        <v>3.7100000000000001E-2</v>
      </c>
      <c r="L146" s="15">
        <v>20.818999999999999</v>
      </c>
      <c r="M146" s="15">
        <v>1211450.719</v>
      </c>
      <c r="N146" s="15" t="s">
        <v>342</v>
      </c>
      <c r="O146" s="15" t="s">
        <v>25</v>
      </c>
      <c r="P146" s="15" t="s">
        <v>33</v>
      </c>
      <c r="Q146" s="15" t="s">
        <v>27</v>
      </c>
      <c r="R146" s="15" t="s">
        <v>28</v>
      </c>
      <c r="S146" s="15">
        <v>40.837499999999999</v>
      </c>
      <c r="T146" s="15">
        <v>-74.0244</v>
      </c>
      <c r="U146" s="15"/>
      <c r="V146" s="78" t="s">
        <v>327</v>
      </c>
      <c r="W146" s="78" t="s">
        <v>341</v>
      </c>
      <c r="X146" s="78">
        <f t="shared" si="8"/>
        <v>0</v>
      </c>
      <c r="Y146" s="78">
        <f t="shared" si="6"/>
        <v>0</v>
      </c>
      <c r="Z146" s="78">
        <f t="shared" si="7"/>
        <v>0</v>
      </c>
      <c r="AA146" s="15" t="s">
        <v>342</v>
      </c>
      <c r="AB146" s="15" t="s">
        <v>25</v>
      </c>
      <c r="AC146" s="15" t="s">
        <v>33</v>
      </c>
      <c r="AD146" s="15" t="s">
        <v>27</v>
      </c>
      <c r="AE146" s="15" t="s">
        <v>28</v>
      </c>
      <c r="AF146" s="15"/>
      <c r="AG146" s="15"/>
      <c r="AH146" s="15"/>
      <c r="AI146" s="15"/>
      <c r="AJ146" s="15"/>
    </row>
    <row r="147" spans="1:36" x14ac:dyDescent="0.25">
      <c r="A147" s="15" t="s">
        <v>327</v>
      </c>
      <c r="B147" s="15" t="s">
        <v>341</v>
      </c>
      <c r="C147" s="15">
        <v>2398</v>
      </c>
      <c r="D147" s="15">
        <v>1301</v>
      </c>
      <c r="E147" s="15"/>
      <c r="F147" s="15">
        <v>2019</v>
      </c>
      <c r="G147" s="15" t="s">
        <v>334</v>
      </c>
      <c r="H147" s="15">
        <v>1542.94</v>
      </c>
      <c r="I147" s="15">
        <v>5</v>
      </c>
      <c r="J147" s="19">
        <v>110855.72</v>
      </c>
      <c r="K147" s="15">
        <v>3.3300000000000003E-2</v>
      </c>
      <c r="L147" s="15">
        <v>22.617999999999999</v>
      </c>
      <c r="M147" s="15">
        <v>1357730.3459999999</v>
      </c>
      <c r="N147" s="15" t="s">
        <v>342</v>
      </c>
      <c r="O147" s="15" t="s">
        <v>25</v>
      </c>
      <c r="P147" s="15" t="s">
        <v>33</v>
      </c>
      <c r="Q147" s="15" t="s">
        <v>27</v>
      </c>
      <c r="R147" s="15" t="s">
        <v>28</v>
      </c>
      <c r="S147" s="15">
        <v>40.837499999999999</v>
      </c>
      <c r="T147" s="15">
        <v>-74.0244</v>
      </c>
      <c r="U147" s="15"/>
      <c r="V147" s="78" t="s">
        <v>327</v>
      </c>
      <c r="W147" s="78" t="s">
        <v>341</v>
      </c>
      <c r="X147" s="78">
        <f t="shared" si="8"/>
        <v>0</v>
      </c>
      <c r="Y147" s="78">
        <f t="shared" si="6"/>
        <v>0</v>
      </c>
      <c r="Z147" s="78">
        <f t="shared" si="7"/>
        <v>0</v>
      </c>
      <c r="AA147" s="15" t="s">
        <v>342</v>
      </c>
      <c r="AB147" s="15" t="s">
        <v>25</v>
      </c>
      <c r="AC147" s="15" t="s">
        <v>33</v>
      </c>
      <c r="AD147" s="15" t="s">
        <v>27</v>
      </c>
      <c r="AE147" s="15" t="s">
        <v>28</v>
      </c>
      <c r="AF147" s="15"/>
      <c r="AG147" s="15"/>
      <c r="AH147" s="15"/>
      <c r="AI147" s="15"/>
      <c r="AJ147" s="15"/>
    </row>
    <row r="148" spans="1:36" x14ac:dyDescent="0.25">
      <c r="A148" s="15" t="s">
        <v>327</v>
      </c>
      <c r="B148" s="15" t="s">
        <v>341</v>
      </c>
      <c r="C148" s="15">
        <v>2398</v>
      </c>
      <c r="D148" s="15">
        <v>1401</v>
      </c>
      <c r="E148" s="15"/>
      <c r="F148" s="15">
        <v>2019</v>
      </c>
      <c r="G148" s="15" t="s">
        <v>334</v>
      </c>
      <c r="H148" s="15">
        <v>1185.3900000000001</v>
      </c>
      <c r="I148" s="15">
        <v>5</v>
      </c>
      <c r="J148" s="19">
        <v>106273.13</v>
      </c>
      <c r="K148" s="15">
        <v>3.4799999999999998E-2</v>
      </c>
      <c r="L148" s="15">
        <v>20.838999999999999</v>
      </c>
      <c r="M148" s="15">
        <v>1248058.4010000001</v>
      </c>
      <c r="N148" s="15" t="s">
        <v>342</v>
      </c>
      <c r="O148" s="15" t="s">
        <v>25</v>
      </c>
      <c r="P148" s="15" t="s">
        <v>33</v>
      </c>
      <c r="Q148" s="15" t="s">
        <v>27</v>
      </c>
      <c r="R148" s="15" t="s">
        <v>28</v>
      </c>
      <c r="S148" s="15">
        <v>40.837499999999999</v>
      </c>
      <c r="T148" s="15">
        <v>-74.0244</v>
      </c>
      <c r="U148" s="15"/>
      <c r="V148" s="78" t="s">
        <v>327</v>
      </c>
      <c r="W148" s="78" t="s">
        <v>341</v>
      </c>
      <c r="X148" s="78">
        <f t="shared" si="8"/>
        <v>0</v>
      </c>
      <c r="Y148" s="78">
        <f t="shared" si="6"/>
        <v>0</v>
      </c>
      <c r="Z148" s="78">
        <f t="shared" si="7"/>
        <v>0</v>
      </c>
      <c r="AA148" s="15" t="s">
        <v>342</v>
      </c>
      <c r="AB148" s="15" t="s">
        <v>25</v>
      </c>
      <c r="AC148" s="15" t="s">
        <v>33</v>
      </c>
      <c r="AD148" s="15" t="s">
        <v>27</v>
      </c>
      <c r="AE148" s="15" t="s">
        <v>28</v>
      </c>
      <c r="AF148" s="15"/>
      <c r="AG148" s="15"/>
      <c r="AH148" s="15"/>
      <c r="AI148" s="15"/>
      <c r="AJ148" s="15"/>
    </row>
    <row r="149" spans="1:36" x14ac:dyDescent="0.25">
      <c r="A149" s="15" t="s">
        <v>327</v>
      </c>
      <c r="B149" s="15" t="s">
        <v>341</v>
      </c>
      <c r="C149" s="15">
        <v>2398</v>
      </c>
      <c r="D149" s="15">
        <v>2101</v>
      </c>
      <c r="E149" s="15"/>
      <c r="F149" s="15">
        <v>2019</v>
      </c>
      <c r="G149" s="15" t="s">
        <v>334</v>
      </c>
      <c r="H149" s="15">
        <v>2438.86</v>
      </c>
      <c r="I149" s="15">
        <v>5</v>
      </c>
      <c r="J149" s="19">
        <v>307245.68</v>
      </c>
      <c r="K149" s="15">
        <v>1.7999999999999999E-2</v>
      </c>
      <c r="L149" s="15">
        <v>17.475000000000001</v>
      </c>
      <c r="M149" s="15">
        <v>3583174.4509999999</v>
      </c>
      <c r="N149" s="15" t="s">
        <v>342</v>
      </c>
      <c r="O149" s="15" t="s">
        <v>25</v>
      </c>
      <c r="P149" s="15" t="s">
        <v>33</v>
      </c>
      <c r="Q149" s="15" t="s">
        <v>27</v>
      </c>
      <c r="R149" s="15" t="s">
        <v>53</v>
      </c>
      <c r="S149" s="15">
        <v>40.837499999999999</v>
      </c>
      <c r="T149" s="15">
        <v>-74.0244</v>
      </c>
      <c r="U149" s="15"/>
      <c r="V149" s="78" t="s">
        <v>327</v>
      </c>
      <c r="W149" s="78" t="s">
        <v>341</v>
      </c>
      <c r="X149" s="78">
        <f t="shared" si="8"/>
        <v>0</v>
      </c>
      <c r="Y149" s="78">
        <f t="shared" si="6"/>
        <v>0</v>
      </c>
      <c r="Z149" s="78">
        <f t="shared" si="7"/>
        <v>0</v>
      </c>
      <c r="AA149" s="15" t="s">
        <v>342</v>
      </c>
      <c r="AB149" s="15" t="s">
        <v>25</v>
      </c>
      <c r="AC149" s="15" t="s">
        <v>33</v>
      </c>
      <c r="AD149" s="15" t="s">
        <v>27</v>
      </c>
      <c r="AE149" s="15" t="s">
        <v>53</v>
      </c>
      <c r="AF149" s="15"/>
      <c r="AG149" s="15"/>
      <c r="AH149" s="15"/>
      <c r="AI149" s="15"/>
      <c r="AJ149" s="15"/>
    </row>
    <row r="150" spans="1:36" x14ac:dyDescent="0.25">
      <c r="A150" s="15" t="s">
        <v>327</v>
      </c>
      <c r="B150" s="15" t="s">
        <v>341</v>
      </c>
      <c r="C150" s="15">
        <v>2398</v>
      </c>
      <c r="D150" s="15">
        <v>2201</v>
      </c>
      <c r="E150" s="15"/>
      <c r="F150" s="15">
        <v>2019</v>
      </c>
      <c r="G150" s="15" t="s">
        <v>334</v>
      </c>
      <c r="H150" s="15">
        <v>2013.93</v>
      </c>
      <c r="I150" s="15">
        <v>5</v>
      </c>
      <c r="J150" s="19">
        <v>256652.91</v>
      </c>
      <c r="K150" s="15">
        <v>2.0199999999999999E-2</v>
      </c>
      <c r="L150" s="15">
        <v>17.027999999999999</v>
      </c>
      <c r="M150" s="15">
        <v>2984771.9989999998</v>
      </c>
      <c r="N150" s="15" t="s">
        <v>342</v>
      </c>
      <c r="O150" s="15" t="s">
        <v>25</v>
      </c>
      <c r="P150" s="15" t="s">
        <v>33</v>
      </c>
      <c r="Q150" s="15" t="s">
        <v>27</v>
      </c>
      <c r="R150" s="15" t="s">
        <v>53</v>
      </c>
      <c r="S150" s="15">
        <v>40.837499999999999</v>
      </c>
      <c r="T150" s="15">
        <v>-74.0244</v>
      </c>
      <c r="U150" s="15"/>
      <c r="V150" s="78" t="s">
        <v>327</v>
      </c>
      <c r="W150" s="78" t="s">
        <v>341</v>
      </c>
      <c r="X150" s="78">
        <f t="shared" si="8"/>
        <v>0</v>
      </c>
      <c r="Y150" s="78">
        <f t="shared" si="6"/>
        <v>0</v>
      </c>
      <c r="Z150" s="78">
        <f t="shared" si="7"/>
        <v>0</v>
      </c>
      <c r="AA150" s="15" t="s">
        <v>342</v>
      </c>
      <c r="AB150" s="15" t="s">
        <v>25</v>
      </c>
      <c r="AC150" s="15" t="s">
        <v>33</v>
      </c>
      <c r="AD150" s="15" t="s">
        <v>27</v>
      </c>
      <c r="AE150" s="15" t="s">
        <v>53</v>
      </c>
      <c r="AF150" s="15"/>
      <c r="AG150" s="15"/>
      <c r="AH150" s="15"/>
      <c r="AI150" s="15"/>
      <c r="AJ150" s="15"/>
    </row>
    <row r="151" spans="1:36" x14ac:dyDescent="0.25">
      <c r="A151" s="15" t="s">
        <v>327</v>
      </c>
      <c r="B151" s="15" t="s">
        <v>343</v>
      </c>
      <c r="C151" s="15">
        <v>2399</v>
      </c>
      <c r="D151" s="15">
        <v>121</v>
      </c>
      <c r="E151" s="15"/>
      <c r="F151" s="15">
        <v>2019</v>
      </c>
      <c r="G151" s="15" t="s">
        <v>334</v>
      </c>
      <c r="H151" s="15">
        <v>78.31</v>
      </c>
      <c r="I151" s="15">
        <v>5</v>
      </c>
      <c r="J151" s="19">
        <v>2577.5300000000002</v>
      </c>
      <c r="K151" s="15">
        <v>0.1731</v>
      </c>
      <c r="L151" s="15">
        <v>1.1779999999999999</v>
      </c>
      <c r="M151" s="15">
        <v>25501.187999999998</v>
      </c>
      <c r="N151" s="15" t="s">
        <v>344</v>
      </c>
      <c r="O151" s="15" t="s">
        <v>25</v>
      </c>
      <c r="P151" s="15" t="s">
        <v>26</v>
      </c>
      <c r="Q151" s="15" t="s">
        <v>27</v>
      </c>
      <c r="R151" s="15" t="s">
        <v>38</v>
      </c>
      <c r="S151" s="15">
        <v>40.075299999999999</v>
      </c>
      <c r="T151" s="15">
        <v>-74.878100000000003</v>
      </c>
      <c r="U151" s="15"/>
      <c r="V151" s="78" t="s">
        <v>327</v>
      </c>
      <c r="W151" s="78" t="s">
        <v>343</v>
      </c>
      <c r="X151" s="78">
        <f t="shared" si="8"/>
        <v>2399</v>
      </c>
      <c r="Y151" s="78">
        <f t="shared" si="6"/>
        <v>40.075299999999999</v>
      </c>
      <c r="Z151" s="78">
        <f t="shared" si="7"/>
        <v>-74.878100000000003</v>
      </c>
      <c r="AA151" s="15" t="s">
        <v>344</v>
      </c>
      <c r="AB151" s="15" t="s">
        <v>25</v>
      </c>
      <c r="AC151" s="15" t="s">
        <v>26</v>
      </c>
      <c r="AD151" s="15" t="s">
        <v>27</v>
      </c>
      <c r="AE151" s="15" t="s">
        <v>38</v>
      </c>
      <c r="AF151" s="15"/>
      <c r="AG151" s="15"/>
      <c r="AH151" s="15"/>
      <c r="AI151" s="15"/>
      <c r="AJ151" s="15"/>
    </row>
    <row r="152" spans="1:36" x14ac:dyDescent="0.25">
      <c r="A152" s="15" t="s">
        <v>327</v>
      </c>
      <c r="B152" s="15" t="s">
        <v>343</v>
      </c>
      <c r="C152" s="15">
        <v>2399</v>
      </c>
      <c r="D152" s="15">
        <v>122</v>
      </c>
      <c r="E152" s="15"/>
      <c r="F152" s="15">
        <v>2019</v>
      </c>
      <c r="G152" s="15" t="s">
        <v>334</v>
      </c>
      <c r="H152" s="15">
        <v>70.209999999999994</v>
      </c>
      <c r="I152" s="15">
        <v>5</v>
      </c>
      <c r="J152" s="19">
        <v>2319.2800000000002</v>
      </c>
      <c r="K152" s="15">
        <v>0.17510000000000001</v>
      </c>
      <c r="L152" s="15">
        <v>1.0469999999999999</v>
      </c>
      <c r="M152" s="15">
        <v>23112.393</v>
      </c>
      <c r="N152" s="15" t="s">
        <v>344</v>
      </c>
      <c r="O152" s="15" t="s">
        <v>25</v>
      </c>
      <c r="P152" s="15" t="s">
        <v>26</v>
      </c>
      <c r="Q152" s="15" t="s">
        <v>27</v>
      </c>
      <c r="R152" s="15" t="s">
        <v>38</v>
      </c>
      <c r="S152" s="15">
        <v>40.075299999999999</v>
      </c>
      <c r="T152" s="15">
        <v>-74.878100000000003</v>
      </c>
      <c r="U152" s="15"/>
      <c r="V152" s="78" t="s">
        <v>327</v>
      </c>
      <c r="W152" s="78" t="s">
        <v>343</v>
      </c>
      <c r="X152" s="78">
        <f t="shared" si="8"/>
        <v>0</v>
      </c>
      <c r="Y152" s="78">
        <f t="shared" si="6"/>
        <v>0</v>
      </c>
      <c r="Z152" s="78">
        <f t="shared" si="7"/>
        <v>0</v>
      </c>
      <c r="AA152" s="15" t="s">
        <v>344</v>
      </c>
      <c r="AB152" s="15" t="s">
        <v>25</v>
      </c>
      <c r="AC152" s="15" t="s">
        <v>26</v>
      </c>
      <c r="AD152" s="15" t="s">
        <v>27</v>
      </c>
      <c r="AE152" s="15" t="s">
        <v>38</v>
      </c>
      <c r="AF152" s="15"/>
      <c r="AG152" s="15"/>
      <c r="AH152" s="15"/>
      <c r="AI152" s="15"/>
      <c r="AJ152" s="15"/>
    </row>
    <row r="153" spans="1:36" x14ac:dyDescent="0.25">
      <c r="A153" s="15" t="s">
        <v>327</v>
      </c>
      <c r="B153" s="15" t="s">
        <v>343</v>
      </c>
      <c r="C153" s="15">
        <v>2399</v>
      </c>
      <c r="D153" s="15">
        <v>123</v>
      </c>
      <c r="E153" s="15"/>
      <c r="F153" s="15">
        <v>2019</v>
      </c>
      <c r="G153" s="15" t="s">
        <v>334</v>
      </c>
      <c r="H153" s="15">
        <v>69.62</v>
      </c>
      <c r="I153" s="15">
        <v>5</v>
      </c>
      <c r="J153" s="19">
        <v>2210.9899999999998</v>
      </c>
      <c r="K153" s="15">
        <v>0.17549999999999999</v>
      </c>
      <c r="L153" s="15">
        <v>0.97899999999999998</v>
      </c>
      <c r="M153" s="15">
        <v>21659.407999999999</v>
      </c>
      <c r="N153" s="15" t="s">
        <v>344</v>
      </c>
      <c r="O153" s="15" t="s">
        <v>25</v>
      </c>
      <c r="P153" s="15" t="s">
        <v>26</v>
      </c>
      <c r="Q153" s="15" t="s">
        <v>27</v>
      </c>
      <c r="R153" s="15" t="s">
        <v>38</v>
      </c>
      <c r="S153" s="15">
        <v>40.075299999999999</v>
      </c>
      <c r="T153" s="15">
        <v>-74.878100000000003</v>
      </c>
      <c r="U153" s="15"/>
      <c r="V153" s="78" t="s">
        <v>327</v>
      </c>
      <c r="W153" s="78" t="s">
        <v>343</v>
      </c>
      <c r="X153" s="78">
        <f t="shared" si="8"/>
        <v>0</v>
      </c>
      <c r="Y153" s="78">
        <f t="shared" si="6"/>
        <v>0</v>
      </c>
      <c r="Z153" s="78">
        <f t="shared" si="7"/>
        <v>0</v>
      </c>
      <c r="AA153" s="15" t="s">
        <v>344</v>
      </c>
      <c r="AB153" s="15" t="s">
        <v>25</v>
      </c>
      <c r="AC153" s="15" t="s">
        <v>26</v>
      </c>
      <c r="AD153" s="15" t="s">
        <v>27</v>
      </c>
      <c r="AE153" s="15" t="s">
        <v>38</v>
      </c>
      <c r="AF153" s="15"/>
      <c r="AG153" s="15"/>
      <c r="AH153" s="15"/>
      <c r="AI153" s="15"/>
      <c r="AJ153" s="15"/>
    </row>
    <row r="154" spans="1:36" x14ac:dyDescent="0.25">
      <c r="A154" s="15" t="s">
        <v>327</v>
      </c>
      <c r="B154" s="15" t="s">
        <v>343</v>
      </c>
      <c r="C154" s="15">
        <v>2399</v>
      </c>
      <c r="D154" s="15">
        <v>124</v>
      </c>
      <c r="E154" s="15"/>
      <c r="F154" s="15">
        <v>2019</v>
      </c>
      <c r="G154" s="15" t="s">
        <v>334</v>
      </c>
      <c r="H154" s="15">
        <v>71.95</v>
      </c>
      <c r="I154" s="15">
        <v>5</v>
      </c>
      <c r="J154" s="19">
        <v>2283.96</v>
      </c>
      <c r="K154" s="15">
        <v>0.19869999999999999</v>
      </c>
      <c r="L154" s="15">
        <v>1.1439999999999999</v>
      </c>
      <c r="M154" s="15">
        <v>23680.066999999999</v>
      </c>
      <c r="N154" s="15" t="s">
        <v>344</v>
      </c>
      <c r="O154" s="15" t="s">
        <v>25</v>
      </c>
      <c r="P154" s="15" t="s">
        <v>26</v>
      </c>
      <c r="Q154" s="15" t="s">
        <v>27</v>
      </c>
      <c r="R154" s="15" t="s">
        <v>38</v>
      </c>
      <c r="S154" s="15">
        <v>40.075299999999999</v>
      </c>
      <c r="T154" s="15">
        <v>-74.878100000000003</v>
      </c>
      <c r="U154" s="15"/>
      <c r="V154" s="78" t="s">
        <v>327</v>
      </c>
      <c r="W154" s="78" t="s">
        <v>343</v>
      </c>
      <c r="X154" s="78">
        <f t="shared" si="8"/>
        <v>0</v>
      </c>
      <c r="Y154" s="78">
        <f t="shared" si="6"/>
        <v>0</v>
      </c>
      <c r="Z154" s="78">
        <f t="shared" si="7"/>
        <v>0</v>
      </c>
      <c r="AA154" s="15" t="s">
        <v>344</v>
      </c>
      <c r="AB154" s="15" t="s">
        <v>25</v>
      </c>
      <c r="AC154" s="15" t="s">
        <v>26</v>
      </c>
      <c r="AD154" s="15" t="s">
        <v>27</v>
      </c>
      <c r="AE154" s="15" t="s">
        <v>38</v>
      </c>
      <c r="AF154" s="15"/>
      <c r="AG154" s="15"/>
      <c r="AH154" s="15"/>
      <c r="AI154" s="15"/>
      <c r="AJ154" s="15"/>
    </row>
    <row r="155" spans="1:36" x14ac:dyDescent="0.25">
      <c r="A155" s="15" t="s">
        <v>327</v>
      </c>
      <c r="B155" s="15" t="s">
        <v>361</v>
      </c>
      <c r="C155" s="15">
        <v>2401</v>
      </c>
      <c r="D155" s="15">
        <v>35001</v>
      </c>
      <c r="E155" s="15"/>
      <c r="F155" s="15">
        <v>2019</v>
      </c>
      <c r="G155" s="15" t="s">
        <v>348</v>
      </c>
      <c r="H155" s="15">
        <v>19.260000000000002</v>
      </c>
      <c r="I155" s="15">
        <v>5</v>
      </c>
      <c r="J155" s="19">
        <v>1081.04</v>
      </c>
      <c r="K155" s="15">
        <v>8.3199999999999996E-2</v>
      </c>
      <c r="L155" s="15">
        <v>0.6</v>
      </c>
      <c r="M155" s="15">
        <v>15340.67</v>
      </c>
      <c r="N155" s="15" t="s">
        <v>188</v>
      </c>
      <c r="O155" s="15" t="s">
        <v>25</v>
      </c>
      <c r="P155" s="15" t="s">
        <v>26</v>
      </c>
      <c r="Q155" s="15" t="s">
        <v>27</v>
      </c>
      <c r="R155" s="15" t="s">
        <v>246</v>
      </c>
      <c r="S155" s="15">
        <v>40.737499999999997</v>
      </c>
      <c r="T155" s="15">
        <v>-74.121099999999998</v>
      </c>
      <c r="U155" s="15"/>
      <c r="V155" s="78" t="s">
        <v>327</v>
      </c>
      <c r="W155" s="78" t="s">
        <v>361</v>
      </c>
      <c r="X155" s="78">
        <f t="shared" si="8"/>
        <v>2401</v>
      </c>
      <c r="Y155" s="78">
        <f t="shared" si="6"/>
        <v>40.737499999999997</v>
      </c>
      <c r="Z155" s="78">
        <f t="shared" si="7"/>
        <v>-74.121099999999998</v>
      </c>
      <c r="AA155" s="15" t="s">
        <v>188</v>
      </c>
      <c r="AB155" s="15" t="s">
        <v>25</v>
      </c>
      <c r="AC155" s="15" t="s">
        <v>26</v>
      </c>
      <c r="AD155" s="15" t="s">
        <v>27</v>
      </c>
      <c r="AE155" s="15" t="s">
        <v>246</v>
      </c>
      <c r="AF155" s="15"/>
      <c r="AG155" s="15"/>
      <c r="AH155" s="15"/>
      <c r="AI155" s="15"/>
      <c r="AJ155" s="15"/>
    </row>
    <row r="156" spans="1:36" x14ac:dyDescent="0.25">
      <c r="A156" s="15" t="s">
        <v>327</v>
      </c>
      <c r="B156" s="15" t="s">
        <v>369</v>
      </c>
      <c r="C156" s="15">
        <v>2404</v>
      </c>
      <c r="D156" s="15">
        <v>121</v>
      </c>
      <c r="E156" s="15"/>
      <c r="F156" s="15">
        <v>2019</v>
      </c>
      <c r="G156" s="15" t="s">
        <v>334</v>
      </c>
      <c r="H156" s="15">
        <v>138.72999999999999</v>
      </c>
      <c r="I156" s="15">
        <v>5</v>
      </c>
      <c r="J156" s="19">
        <v>5175.3599999999997</v>
      </c>
      <c r="K156" s="15">
        <v>0.14419999999999999</v>
      </c>
      <c r="L156" s="15">
        <v>2.4510000000000001</v>
      </c>
      <c r="M156" s="15">
        <v>53980.345999999998</v>
      </c>
      <c r="N156" s="15" t="s">
        <v>335</v>
      </c>
      <c r="O156" s="15" t="s">
        <v>25</v>
      </c>
      <c r="P156" s="15" t="s">
        <v>26</v>
      </c>
      <c r="Q156" s="15" t="s">
        <v>27</v>
      </c>
      <c r="R156" s="15" t="s">
        <v>38</v>
      </c>
      <c r="S156" s="15">
        <v>40.737499999999997</v>
      </c>
      <c r="T156" s="15">
        <v>-74.099999999999994</v>
      </c>
      <c r="U156" s="15"/>
      <c r="V156" s="78" t="s">
        <v>327</v>
      </c>
      <c r="W156" s="78" t="s">
        <v>369</v>
      </c>
      <c r="X156" s="78">
        <f t="shared" si="8"/>
        <v>2404</v>
      </c>
      <c r="Y156" s="78">
        <f t="shared" si="6"/>
        <v>40.737499999999997</v>
      </c>
      <c r="Z156" s="78">
        <f t="shared" si="7"/>
        <v>-74.099999999999994</v>
      </c>
      <c r="AA156" s="15" t="s">
        <v>335</v>
      </c>
      <c r="AB156" s="15" t="s">
        <v>25</v>
      </c>
      <c r="AC156" s="15" t="s">
        <v>26</v>
      </c>
      <c r="AD156" s="15" t="s">
        <v>27</v>
      </c>
      <c r="AE156" s="15" t="s">
        <v>38</v>
      </c>
      <c r="AF156" s="15"/>
      <c r="AG156" s="15"/>
      <c r="AH156" s="15"/>
      <c r="AI156" s="15"/>
      <c r="AJ156" s="15"/>
    </row>
    <row r="157" spans="1:36" x14ac:dyDescent="0.25">
      <c r="A157" s="15" t="s">
        <v>327</v>
      </c>
      <c r="B157" s="15" t="s">
        <v>369</v>
      </c>
      <c r="C157" s="15">
        <v>2404</v>
      </c>
      <c r="D157" s="15">
        <v>122</v>
      </c>
      <c r="E157" s="15"/>
      <c r="F157" s="15">
        <v>2019</v>
      </c>
      <c r="G157" s="15" t="s">
        <v>334</v>
      </c>
      <c r="H157" s="15">
        <v>155.25</v>
      </c>
      <c r="I157" s="15">
        <v>5</v>
      </c>
      <c r="J157" s="19">
        <v>5906.22</v>
      </c>
      <c r="K157" s="15">
        <v>0.151</v>
      </c>
      <c r="L157" s="15">
        <v>2.907</v>
      </c>
      <c r="M157" s="15">
        <v>64235.275999999998</v>
      </c>
      <c r="N157" s="15" t="s">
        <v>335</v>
      </c>
      <c r="O157" s="15" t="s">
        <v>25</v>
      </c>
      <c r="P157" s="15" t="s">
        <v>26</v>
      </c>
      <c r="Q157" s="15" t="s">
        <v>27</v>
      </c>
      <c r="R157" s="15" t="s">
        <v>38</v>
      </c>
      <c r="S157" s="15">
        <v>40.737499999999997</v>
      </c>
      <c r="T157" s="15">
        <v>-74.099999999999994</v>
      </c>
      <c r="U157" s="15"/>
      <c r="V157" s="78" t="s">
        <v>327</v>
      </c>
      <c r="W157" s="78" t="s">
        <v>369</v>
      </c>
      <c r="X157" s="78">
        <f t="shared" si="8"/>
        <v>0</v>
      </c>
      <c r="Y157" s="78">
        <f t="shared" si="6"/>
        <v>0</v>
      </c>
      <c r="Z157" s="78">
        <f t="shared" si="7"/>
        <v>0</v>
      </c>
      <c r="AA157" s="15" t="s">
        <v>335</v>
      </c>
      <c r="AB157" s="15" t="s">
        <v>25</v>
      </c>
      <c r="AC157" s="15" t="s">
        <v>26</v>
      </c>
      <c r="AD157" s="15" t="s">
        <v>27</v>
      </c>
      <c r="AE157" s="15" t="s">
        <v>38</v>
      </c>
      <c r="AF157" s="15"/>
      <c r="AG157" s="15"/>
      <c r="AH157" s="15"/>
      <c r="AI157" s="15"/>
      <c r="AJ157" s="15"/>
    </row>
    <row r="158" spans="1:36" x14ac:dyDescent="0.25">
      <c r="A158" s="15" t="s">
        <v>327</v>
      </c>
      <c r="B158" s="15" t="s">
        <v>369</v>
      </c>
      <c r="C158" s="15">
        <v>2404</v>
      </c>
      <c r="D158" s="15">
        <v>123</v>
      </c>
      <c r="E158" s="15"/>
      <c r="F158" s="15">
        <v>2019</v>
      </c>
      <c r="G158" s="15" t="s">
        <v>334</v>
      </c>
      <c r="H158" s="15">
        <v>161.46</v>
      </c>
      <c r="I158" s="15">
        <v>5</v>
      </c>
      <c r="J158" s="19">
        <v>5974.74</v>
      </c>
      <c r="K158" s="15">
        <v>0.13800000000000001</v>
      </c>
      <c r="L158" s="15">
        <v>2.8149999999999999</v>
      </c>
      <c r="M158" s="15">
        <v>61675.887000000002</v>
      </c>
      <c r="N158" s="15" t="s">
        <v>335</v>
      </c>
      <c r="O158" s="15" t="s">
        <v>25</v>
      </c>
      <c r="P158" s="15" t="s">
        <v>26</v>
      </c>
      <c r="Q158" s="15" t="s">
        <v>27</v>
      </c>
      <c r="R158" s="15" t="s">
        <v>38</v>
      </c>
      <c r="S158" s="15">
        <v>40.737499999999997</v>
      </c>
      <c r="T158" s="15">
        <v>-74.099999999999994</v>
      </c>
      <c r="U158" s="15"/>
      <c r="V158" s="78" t="s">
        <v>327</v>
      </c>
      <c r="W158" s="78" t="s">
        <v>369</v>
      </c>
      <c r="X158" s="78">
        <f t="shared" si="8"/>
        <v>0</v>
      </c>
      <c r="Y158" s="78">
        <f t="shared" si="6"/>
        <v>0</v>
      </c>
      <c r="Z158" s="78">
        <f t="shared" si="7"/>
        <v>0</v>
      </c>
      <c r="AA158" s="15" t="s">
        <v>335</v>
      </c>
      <c r="AB158" s="15" t="s">
        <v>25</v>
      </c>
      <c r="AC158" s="15" t="s">
        <v>26</v>
      </c>
      <c r="AD158" s="15" t="s">
        <v>27</v>
      </c>
      <c r="AE158" s="15" t="s">
        <v>38</v>
      </c>
      <c r="AF158" s="15"/>
      <c r="AG158" s="15"/>
      <c r="AH158" s="15"/>
      <c r="AI158" s="15"/>
      <c r="AJ158" s="15"/>
    </row>
    <row r="159" spans="1:36" x14ac:dyDescent="0.25">
      <c r="A159" s="15" t="s">
        <v>327</v>
      </c>
      <c r="B159" s="15" t="s">
        <v>369</v>
      </c>
      <c r="C159" s="15">
        <v>2404</v>
      </c>
      <c r="D159" s="15">
        <v>124</v>
      </c>
      <c r="E159" s="15"/>
      <c r="F159" s="15">
        <v>2019</v>
      </c>
      <c r="G159" s="15" t="s">
        <v>334</v>
      </c>
      <c r="H159" s="15">
        <v>154.46</v>
      </c>
      <c r="I159" s="15">
        <v>5</v>
      </c>
      <c r="J159" s="19">
        <v>5758.87</v>
      </c>
      <c r="K159" s="15">
        <v>0.1489</v>
      </c>
      <c r="L159" s="15">
        <v>2.7090000000000001</v>
      </c>
      <c r="M159" s="15">
        <v>63815.409</v>
      </c>
      <c r="N159" s="15" t="s">
        <v>335</v>
      </c>
      <c r="O159" s="15" t="s">
        <v>25</v>
      </c>
      <c r="P159" s="15" t="s">
        <v>26</v>
      </c>
      <c r="Q159" s="15" t="s">
        <v>27</v>
      </c>
      <c r="R159" s="15" t="s">
        <v>38</v>
      </c>
      <c r="S159" s="15">
        <v>40.737499999999997</v>
      </c>
      <c r="T159" s="15">
        <v>-74.099999999999994</v>
      </c>
      <c r="U159" s="15"/>
      <c r="V159" s="78" t="s">
        <v>327</v>
      </c>
      <c r="W159" s="78" t="s">
        <v>369</v>
      </c>
      <c r="X159" s="78">
        <f t="shared" si="8"/>
        <v>0</v>
      </c>
      <c r="Y159" s="78">
        <f t="shared" si="6"/>
        <v>0</v>
      </c>
      <c r="Z159" s="78">
        <f t="shared" si="7"/>
        <v>0</v>
      </c>
      <c r="AA159" s="15" t="s">
        <v>335</v>
      </c>
      <c r="AB159" s="15" t="s">
        <v>25</v>
      </c>
      <c r="AC159" s="15" t="s">
        <v>26</v>
      </c>
      <c r="AD159" s="15" t="s">
        <v>27</v>
      </c>
      <c r="AE159" s="15" t="s">
        <v>38</v>
      </c>
      <c r="AF159" s="15"/>
      <c r="AG159" s="15"/>
      <c r="AH159" s="15"/>
      <c r="AI159" s="15"/>
      <c r="AJ159" s="15"/>
    </row>
    <row r="160" spans="1:36" x14ac:dyDescent="0.25">
      <c r="A160" s="15" t="s">
        <v>327</v>
      </c>
      <c r="B160" s="15" t="s">
        <v>369</v>
      </c>
      <c r="C160" s="15">
        <v>2404</v>
      </c>
      <c r="D160" s="15">
        <v>131</v>
      </c>
      <c r="E160" s="15"/>
      <c r="F160" s="15">
        <v>2019</v>
      </c>
      <c r="G160" s="15" t="s">
        <v>334</v>
      </c>
      <c r="H160" s="15">
        <v>126.96</v>
      </c>
      <c r="I160" s="15">
        <v>5</v>
      </c>
      <c r="J160" s="19">
        <v>5018.22</v>
      </c>
      <c r="K160" s="15">
        <v>1.7399999999999999E-2</v>
      </c>
      <c r="L160" s="15">
        <v>0.19400000000000001</v>
      </c>
      <c r="M160" s="15">
        <v>53000.584999999999</v>
      </c>
      <c r="N160" s="15" t="s">
        <v>335</v>
      </c>
      <c r="O160" s="15" t="s">
        <v>25</v>
      </c>
      <c r="P160" s="15" t="s">
        <v>26</v>
      </c>
      <c r="Q160" s="15" t="s">
        <v>27</v>
      </c>
      <c r="R160" s="15" t="s">
        <v>59</v>
      </c>
      <c r="S160" s="15">
        <v>40.737499999999997</v>
      </c>
      <c r="T160" s="15">
        <v>-74.099999999999994</v>
      </c>
      <c r="U160" s="15"/>
      <c r="V160" s="78" t="s">
        <v>327</v>
      </c>
      <c r="W160" s="78" t="s">
        <v>369</v>
      </c>
      <c r="X160" s="78">
        <f t="shared" si="8"/>
        <v>0</v>
      </c>
      <c r="Y160" s="78">
        <f t="shared" si="6"/>
        <v>0</v>
      </c>
      <c r="Z160" s="78">
        <f t="shared" si="7"/>
        <v>0</v>
      </c>
      <c r="AA160" s="15" t="s">
        <v>335</v>
      </c>
      <c r="AB160" s="15" t="s">
        <v>25</v>
      </c>
      <c r="AC160" s="15" t="s">
        <v>26</v>
      </c>
      <c r="AD160" s="15" t="s">
        <v>27</v>
      </c>
      <c r="AE160" s="15" t="s">
        <v>59</v>
      </c>
      <c r="AF160" s="15"/>
      <c r="AG160" s="15"/>
      <c r="AH160" s="15"/>
      <c r="AI160" s="15"/>
      <c r="AJ160" s="15"/>
    </row>
    <row r="161" spans="1:36" x14ac:dyDescent="0.25">
      <c r="A161" s="15" t="s">
        <v>327</v>
      </c>
      <c r="B161" s="15" t="s">
        <v>369</v>
      </c>
      <c r="C161" s="15">
        <v>2404</v>
      </c>
      <c r="D161" s="15">
        <v>132</v>
      </c>
      <c r="E161" s="15"/>
      <c r="F161" s="15">
        <v>2019</v>
      </c>
      <c r="G161" s="15" t="s">
        <v>334</v>
      </c>
      <c r="H161" s="15">
        <v>116.66</v>
      </c>
      <c r="I161" s="15">
        <v>5</v>
      </c>
      <c r="J161" s="19">
        <v>4569.68</v>
      </c>
      <c r="K161" s="15">
        <v>1.3599999999999999E-2</v>
      </c>
      <c r="L161" s="15">
        <v>0.19900000000000001</v>
      </c>
      <c r="M161" s="15">
        <v>47499.993000000002</v>
      </c>
      <c r="N161" s="15" t="s">
        <v>335</v>
      </c>
      <c r="O161" s="15" t="s">
        <v>25</v>
      </c>
      <c r="P161" s="15" t="s">
        <v>26</v>
      </c>
      <c r="Q161" s="15" t="s">
        <v>27</v>
      </c>
      <c r="R161" s="15" t="s">
        <v>59</v>
      </c>
      <c r="S161" s="15">
        <v>40.737499999999997</v>
      </c>
      <c r="T161" s="15">
        <v>-74.099999999999994</v>
      </c>
      <c r="U161" s="15"/>
      <c r="V161" s="78" t="s">
        <v>327</v>
      </c>
      <c r="W161" s="78" t="s">
        <v>369</v>
      </c>
      <c r="X161" s="78">
        <f t="shared" si="8"/>
        <v>0</v>
      </c>
      <c r="Y161" s="78">
        <f t="shared" si="6"/>
        <v>0</v>
      </c>
      <c r="Z161" s="78">
        <f t="shared" si="7"/>
        <v>0</v>
      </c>
      <c r="AA161" s="15" t="s">
        <v>335</v>
      </c>
      <c r="AB161" s="15" t="s">
        <v>25</v>
      </c>
      <c r="AC161" s="15" t="s">
        <v>26</v>
      </c>
      <c r="AD161" s="15" t="s">
        <v>27</v>
      </c>
      <c r="AE161" s="15" t="s">
        <v>59</v>
      </c>
      <c r="AF161" s="15"/>
      <c r="AG161" s="15"/>
      <c r="AH161" s="15"/>
      <c r="AI161" s="15"/>
      <c r="AJ161" s="15"/>
    </row>
    <row r="162" spans="1:36" x14ac:dyDescent="0.25">
      <c r="A162" s="15" t="s">
        <v>327</v>
      </c>
      <c r="B162" s="15" t="s">
        <v>369</v>
      </c>
      <c r="C162" s="15">
        <v>2404</v>
      </c>
      <c r="D162" s="15">
        <v>133</v>
      </c>
      <c r="E162" s="15"/>
      <c r="F162" s="15">
        <v>2019</v>
      </c>
      <c r="G162" s="15" t="s">
        <v>334</v>
      </c>
      <c r="H162" s="15">
        <v>65.569999999999993</v>
      </c>
      <c r="I162" s="15">
        <v>5</v>
      </c>
      <c r="J162" s="19">
        <v>2478.15</v>
      </c>
      <c r="K162" s="15">
        <v>1.52E-2</v>
      </c>
      <c r="L162" s="15">
        <v>0.10199999999999999</v>
      </c>
      <c r="M162" s="15">
        <v>25312.433000000001</v>
      </c>
      <c r="N162" s="15" t="s">
        <v>335</v>
      </c>
      <c r="O162" s="15" t="s">
        <v>25</v>
      </c>
      <c r="P162" s="15" t="s">
        <v>26</v>
      </c>
      <c r="Q162" s="15" t="s">
        <v>27</v>
      </c>
      <c r="R162" s="15" t="s">
        <v>59</v>
      </c>
      <c r="S162" s="15">
        <v>40.737499999999997</v>
      </c>
      <c r="T162" s="15">
        <v>-74.099999999999994</v>
      </c>
      <c r="U162" s="15"/>
      <c r="V162" s="78" t="s">
        <v>327</v>
      </c>
      <c r="W162" s="78" t="s">
        <v>369</v>
      </c>
      <c r="X162" s="78">
        <f t="shared" si="8"/>
        <v>0</v>
      </c>
      <c r="Y162" s="78">
        <f t="shared" si="6"/>
        <v>0</v>
      </c>
      <c r="Z162" s="78">
        <f t="shared" si="7"/>
        <v>0</v>
      </c>
      <c r="AA162" s="15" t="s">
        <v>335</v>
      </c>
      <c r="AB162" s="15" t="s">
        <v>25</v>
      </c>
      <c r="AC162" s="15" t="s">
        <v>26</v>
      </c>
      <c r="AD162" s="15" t="s">
        <v>27</v>
      </c>
      <c r="AE162" s="15" t="s">
        <v>59</v>
      </c>
      <c r="AF162" s="15"/>
      <c r="AG162" s="15"/>
      <c r="AH162" s="15"/>
      <c r="AI162" s="15"/>
      <c r="AJ162" s="15"/>
    </row>
    <row r="163" spans="1:36" x14ac:dyDescent="0.25">
      <c r="A163" s="15" t="s">
        <v>327</v>
      </c>
      <c r="B163" s="15" t="s">
        <v>369</v>
      </c>
      <c r="C163" s="15">
        <v>2404</v>
      </c>
      <c r="D163" s="15">
        <v>134</v>
      </c>
      <c r="E163" s="15"/>
      <c r="F163" s="15">
        <v>2019</v>
      </c>
      <c r="G163" s="15" t="s">
        <v>334</v>
      </c>
      <c r="H163" s="15">
        <v>111.43</v>
      </c>
      <c r="I163" s="15">
        <v>5</v>
      </c>
      <c r="J163" s="19">
        <v>4245.6400000000003</v>
      </c>
      <c r="K163" s="15">
        <v>1.5699999999999999E-2</v>
      </c>
      <c r="L163" s="15">
        <v>0.16600000000000001</v>
      </c>
      <c r="M163" s="15">
        <v>43669.790999999997</v>
      </c>
      <c r="N163" s="15" t="s">
        <v>335</v>
      </c>
      <c r="O163" s="15" t="s">
        <v>25</v>
      </c>
      <c r="P163" s="15" t="s">
        <v>26</v>
      </c>
      <c r="Q163" s="15" t="s">
        <v>27</v>
      </c>
      <c r="R163" s="15" t="s">
        <v>59</v>
      </c>
      <c r="S163" s="15">
        <v>40.737499999999997</v>
      </c>
      <c r="T163" s="15">
        <v>-74.099999999999994</v>
      </c>
      <c r="U163" s="15"/>
      <c r="V163" s="78" t="s">
        <v>327</v>
      </c>
      <c r="W163" s="78" t="s">
        <v>369</v>
      </c>
      <c r="X163" s="78">
        <f t="shared" si="8"/>
        <v>0</v>
      </c>
      <c r="Y163" s="78">
        <f t="shared" si="6"/>
        <v>0</v>
      </c>
      <c r="Z163" s="78">
        <f t="shared" si="7"/>
        <v>0</v>
      </c>
      <c r="AA163" s="15" t="s">
        <v>335</v>
      </c>
      <c r="AB163" s="15" t="s">
        <v>25</v>
      </c>
      <c r="AC163" s="15" t="s">
        <v>26</v>
      </c>
      <c r="AD163" s="15" t="s">
        <v>27</v>
      </c>
      <c r="AE163" s="15" t="s">
        <v>59</v>
      </c>
      <c r="AF163" s="15"/>
      <c r="AG163" s="15"/>
      <c r="AH163" s="15"/>
      <c r="AI163" s="15"/>
      <c r="AJ163" s="15"/>
    </row>
    <row r="164" spans="1:36" x14ac:dyDescent="0.25">
      <c r="A164" s="15" t="s">
        <v>327</v>
      </c>
      <c r="B164" s="15" t="s">
        <v>369</v>
      </c>
      <c r="C164" s="15">
        <v>2404</v>
      </c>
      <c r="D164" s="15">
        <v>141</v>
      </c>
      <c r="E164" s="15"/>
      <c r="F164" s="15">
        <v>2019</v>
      </c>
      <c r="G164" s="15" t="s">
        <v>334</v>
      </c>
      <c r="H164" s="15">
        <v>232.18</v>
      </c>
      <c r="I164" s="15">
        <v>5</v>
      </c>
      <c r="J164" s="19">
        <v>9520.4500000000007</v>
      </c>
      <c r="K164" s="15">
        <v>1.0699999999999999E-2</v>
      </c>
      <c r="L164" s="15">
        <v>0.36699999999999999</v>
      </c>
      <c r="M164" s="15">
        <v>97598.884000000005</v>
      </c>
      <c r="N164" s="15" t="s">
        <v>335</v>
      </c>
      <c r="O164" s="15" t="s">
        <v>25</v>
      </c>
      <c r="P164" s="15" t="s">
        <v>26</v>
      </c>
      <c r="Q164" s="15" t="s">
        <v>27</v>
      </c>
      <c r="R164" s="15" t="s">
        <v>59</v>
      </c>
      <c r="S164" s="15">
        <v>40.737499999999997</v>
      </c>
      <c r="T164" s="15">
        <v>-74.099999999999994</v>
      </c>
      <c r="U164" s="15"/>
      <c r="V164" s="78" t="s">
        <v>327</v>
      </c>
      <c r="W164" s="78" t="s">
        <v>369</v>
      </c>
      <c r="X164" s="78">
        <f t="shared" si="8"/>
        <v>0</v>
      </c>
      <c r="Y164" s="78">
        <f t="shared" si="6"/>
        <v>0</v>
      </c>
      <c r="Z164" s="78">
        <f t="shared" si="7"/>
        <v>0</v>
      </c>
      <c r="AA164" s="15" t="s">
        <v>335</v>
      </c>
      <c r="AB164" s="15" t="s">
        <v>25</v>
      </c>
      <c r="AC164" s="15" t="s">
        <v>26</v>
      </c>
      <c r="AD164" s="15" t="s">
        <v>27</v>
      </c>
      <c r="AE164" s="15" t="s">
        <v>59</v>
      </c>
      <c r="AF164" s="15"/>
      <c r="AG164" s="15"/>
      <c r="AH164" s="15"/>
      <c r="AI164" s="15"/>
      <c r="AJ164" s="15"/>
    </row>
    <row r="165" spans="1:36" x14ac:dyDescent="0.25">
      <c r="A165" s="15" t="s">
        <v>327</v>
      </c>
      <c r="B165" s="15" t="s">
        <v>369</v>
      </c>
      <c r="C165" s="15">
        <v>2404</v>
      </c>
      <c r="D165" s="15">
        <v>142</v>
      </c>
      <c r="E165" s="15"/>
      <c r="F165" s="15">
        <v>2019</v>
      </c>
      <c r="G165" s="15" t="s">
        <v>334</v>
      </c>
      <c r="H165" s="15">
        <v>239.82</v>
      </c>
      <c r="I165" s="15">
        <v>5</v>
      </c>
      <c r="J165" s="19">
        <v>10096.200000000001</v>
      </c>
      <c r="K165" s="15">
        <v>9.5999999999999992E-3</v>
      </c>
      <c r="L165" s="15">
        <v>0.35799999999999998</v>
      </c>
      <c r="M165" s="15">
        <v>101962.91099999999</v>
      </c>
      <c r="N165" s="15" t="s">
        <v>335</v>
      </c>
      <c r="O165" s="15" t="s">
        <v>25</v>
      </c>
      <c r="P165" s="15" t="s">
        <v>26</v>
      </c>
      <c r="Q165" s="15" t="s">
        <v>27</v>
      </c>
      <c r="R165" s="15" t="s">
        <v>59</v>
      </c>
      <c r="S165" s="15">
        <v>40.737499999999997</v>
      </c>
      <c r="T165" s="15">
        <v>-74.099999999999994</v>
      </c>
      <c r="U165" s="15"/>
      <c r="V165" s="78" t="s">
        <v>327</v>
      </c>
      <c r="W165" s="78" t="s">
        <v>369</v>
      </c>
      <c r="X165" s="78">
        <f t="shared" si="8"/>
        <v>0</v>
      </c>
      <c r="Y165" s="78">
        <f t="shared" si="6"/>
        <v>0</v>
      </c>
      <c r="Z165" s="78">
        <f t="shared" si="7"/>
        <v>0</v>
      </c>
      <c r="AA165" s="15" t="s">
        <v>335</v>
      </c>
      <c r="AB165" s="15" t="s">
        <v>25</v>
      </c>
      <c r="AC165" s="15" t="s">
        <v>26</v>
      </c>
      <c r="AD165" s="15" t="s">
        <v>27</v>
      </c>
      <c r="AE165" s="15" t="s">
        <v>59</v>
      </c>
      <c r="AF165" s="15"/>
      <c r="AG165" s="15"/>
      <c r="AH165" s="15"/>
      <c r="AI165" s="15"/>
      <c r="AJ165" s="15"/>
    </row>
    <row r="166" spans="1:36" x14ac:dyDescent="0.25">
      <c r="A166" s="15" t="s">
        <v>327</v>
      </c>
      <c r="B166" s="15" t="s">
        <v>372</v>
      </c>
      <c r="C166" s="15">
        <v>2406</v>
      </c>
      <c r="D166" s="15">
        <v>1101</v>
      </c>
      <c r="E166" s="15"/>
      <c r="F166" s="15">
        <v>2019</v>
      </c>
      <c r="G166" s="15" t="s">
        <v>334</v>
      </c>
      <c r="H166" s="15">
        <v>3118.57</v>
      </c>
      <c r="I166" s="15">
        <v>5</v>
      </c>
      <c r="J166" s="19">
        <v>721522.97</v>
      </c>
      <c r="K166" s="15">
        <v>1.2699999999999999E-2</v>
      </c>
      <c r="L166" s="15">
        <v>18.53</v>
      </c>
      <c r="M166" s="15">
        <v>5216745.3530000001</v>
      </c>
      <c r="N166" s="15" t="s">
        <v>356</v>
      </c>
      <c r="O166" s="15" t="s">
        <v>25</v>
      </c>
      <c r="P166" s="15" t="s">
        <v>33</v>
      </c>
      <c r="Q166" s="15" t="s">
        <v>27</v>
      </c>
      <c r="R166" s="15" t="s">
        <v>53</v>
      </c>
      <c r="S166" s="15">
        <v>40.622500000000002</v>
      </c>
      <c r="T166" s="15">
        <v>-74.209699999999998</v>
      </c>
      <c r="U166" s="15"/>
      <c r="V166" s="78" t="s">
        <v>327</v>
      </c>
      <c r="W166" s="78" t="s">
        <v>372</v>
      </c>
      <c r="X166" s="78">
        <f t="shared" si="8"/>
        <v>2406</v>
      </c>
      <c r="Y166" s="78">
        <f t="shared" si="6"/>
        <v>40.622500000000002</v>
      </c>
      <c r="Z166" s="78">
        <f t="shared" si="7"/>
        <v>-74.209699999999998</v>
      </c>
      <c r="AA166" s="15" t="s">
        <v>356</v>
      </c>
      <c r="AB166" s="15" t="s">
        <v>25</v>
      </c>
      <c r="AC166" s="15" t="s">
        <v>33</v>
      </c>
      <c r="AD166" s="15" t="s">
        <v>27</v>
      </c>
      <c r="AE166" s="15" t="s">
        <v>53</v>
      </c>
      <c r="AF166" s="15"/>
      <c r="AG166" s="15"/>
      <c r="AH166" s="15"/>
      <c r="AI166" s="15"/>
      <c r="AJ166" s="15"/>
    </row>
    <row r="167" spans="1:36" x14ac:dyDescent="0.25">
      <c r="A167" s="15" t="s">
        <v>327</v>
      </c>
      <c r="B167" s="15" t="s">
        <v>372</v>
      </c>
      <c r="C167" s="15">
        <v>2406</v>
      </c>
      <c r="D167" s="15">
        <v>1201</v>
      </c>
      <c r="E167" s="15"/>
      <c r="F167" s="15">
        <v>2019</v>
      </c>
      <c r="G167" s="15" t="s">
        <v>334</v>
      </c>
      <c r="H167" s="15">
        <v>2510.9899999999998</v>
      </c>
      <c r="I167" s="15">
        <v>5</v>
      </c>
      <c r="J167" s="19">
        <v>583612.47</v>
      </c>
      <c r="K167" s="15">
        <v>1.77E-2</v>
      </c>
      <c r="L167" s="15">
        <v>18.739999999999998</v>
      </c>
      <c r="M167" s="15">
        <v>4235542.6040000003</v>
      </c>
      <c r="N167" s="15" t="s">
        <v>356</v>
      </c>
      <c r="O167" s="15" t="s">
        <v>25</v>
      </c>
      <c r="P167" s="15" t="s">
        <v>33</v>
      </c>
      <c r="Q167" s="15" t="s">
        <v>27</v>
      </c>
      <c r="R167" s="15" t="s">
        <v>53</v>
      </c>
      <c r="S167" s="15">
        <v>40.622500000000002</v>
      </c>
      <c r="T167" s="15">
        <v>-74.209699999999998</v>
      </c>
      <c r="U167" s="15"/>
      <c r="V167" s="78" t="s">
        <v>327</v>
      </c>
      <c r="W167" s="78" t="s">
        <v>372</v>
      </c>
      <c r="X167" s="78">
        <f t="shared" si="8"/>
        <v>0</v>
      </c>
      <c r="Y167" s="78">
        <f t="shared" si="6"/>
        <v>0</v>
      </c>
      <c r="Z167" s="78">
        <f t="shared" si="7"/>
        <v>0</v>
      </c>
      <c r="AA167" s="15" t="s">
        <v>356</v>
      </c>
      <c r="AB167" s="15" t="s">
        <v>25</v>
      </c>
      <c r="AC167" s="15" t="s">
        <v>33</v>
      </c>
      <c r="AD167" s="15" t="s">
        <v>27</v>
      </c>
      <c r="AE167" s="15" t="s">
        <v>53</v>
      </c>
      <c r="AF167" s="15"/>
      <c r="AG167" s="15"/>
      <c r="AH167" s="15"/>
      <c r="AI167" s="15"/>
      <c r="AJ167" s="15"/>
    </row>
    <row r="168" spans="1:36" x14ac:dyDescent="0.25">
      <c r="A168" s="15" t="s">
        <v>327</v>
      </c>
      <c r="B168" s="15" t="s">
        <v>372</v>
      </c>
      <c r="C168" s="15">
        <v>2406</v>
      </c>
      <c r="D168" s="15">
        <v>2101</v>
      </c>
      <c r="E168" s="15"/>
      <c r="F168" s="15">
        <v>2019</v>
      </c>
      <c r="G168" s="15" t="s">
        <v>334</v>
      </c>
      <c r="H168" s="15">
        <v>2076.75</v>
      </c>
      <c r="I168" s="15">
        <v>5</v>
      </c>
      <c r="J168" s="19">
        <v>491950.21</v>
      </c>
      <c r="K168" s="15">
        <v>1.7999999999999999E-2</v>
      </c>
      <c r="L168" s="15">
        <v>15.593999999999999</v>
      </c>
      <c r="M168" s="15">
        <v>3509756.7689999999</v>
      </c>
      <c r="N168" s="15" t="s">
        <v>356</v>
      </c>
      <c r="O168" s="15" t="s">
        <v>25</v>
      </c>
      <c r="P168" s="15" t="s">
        <v>33</v>
      </c>
      <c r="Q168" s="15" t="s">
        <v>27</v>
      </c>
      <c r="R168" s="15" t="s">
        <v>53</v>
      </c>
      <c r="S168" s="15">
        <v>40.622500000000002</v>
      </c>
      <c r="T168" s="15">
        <v>-74.209699999999998</v>
      </c>
      <c r="U168" s="15"/>
      <c r="V168" s="78" t="s">
        <v>327</v>
      </c>
      <c r="W168" s="78" t="s">
        <v>372</v>
      </c>
      <c r="X168" s="78">
        <f t="shared" si="8"/>
        <v>0</v>
      </c>
      <c r="Y168" s="78">
        <f t="shared" si="6"/>
        <v>0</v>
      </c>
      <c r="Z168" s="78">
        <f t="shared" si="7"/>
        <v>0</v>
      </c>
      <c r="AA168" s="15" t="s">
        <v>356</v>
      </c>
      <c r="AB168" s="15" t="s">
        <v>25</v>
      </c>
      <c r="AC168" s="15" t="s">
        <v>33</v>
      </c>
      <c r="AD168" s="15" t="s">
        <v>27</v>
      </c>
      <c r="AE168" s="15" t="s">
        <v>53</v>
      </c>
      <c r="AF168" s="15"/>
      <c r="AG168" s="15"/>
      <c r="AH168" s="15"/>
      <c r="AI168" s="15"/>
      <c r="AJ168" s="15"/>
    </row>
    <row r="169" spans="1:36" x14ac:dyDescent="0.25">
      <c r="A169" s="15" t="s">
        <v>327</v>
      </c>
      <c r="B169" s="15" t="s">
        <v>372</v>
      </c>
      <c r="C169" s="15">
        <v>2406</v>
      </c>
      <c r="D169" s="15">
        <v>2201</v>
      </c>
      <c r="E169" s="15"/>
      <c r="F169" s="15">
        <v>2019</v>
      </c>
      <c r="G169" s="15" t="s">
        <v>334</v>
      </c>
      <c r="H169" s="15">
        <v>2312.4499999999998</v>
      </c>
      <c r="I169" s="15">
        <v>5</v>
      </c>
      <c r="J169" s="19">
        <v>538073.57999999996</v>
      </c>
      <c r="K169" s="15">
        <v>1.4500000000000001E-2</v>
      </c>
      <c r="L169" s="15">
        <v>14.795999999999999</v>
      </c>
      <c r="M169" s="15">
        <v>3882765.46</v>
      </c>
      <c r="N169" s="15" t="s">
        <v>356</v>
      </c>
      <c r="O169" s="15" t="s">
        <v>25</v>
      </c>
      <c r="P169" s="15" t="s">
        <v>33</v>
      </c>
      <c r="Q169" s="15" t="s">
        <v>27</v>
      </c>
      <c r="R169" s="15" t="s">
        <v>53</v>
      </c>
      <c r="S169" s="15">
        <v>40.622500000000002</v>
      </c>
      <c r="T169" s="15">
        <v>-74.209699999999998</v>
      </c>
      <c r="U169" s="15"/>
      <c r="V169" s="78" t="s">
        <v>327</v>
      </c>
      <c r="W169" s="78" t="s">
        <v>372</v>
      </c>
      <c r="X169" s="78">
        <f t="shared" si="8"/>
        <v>0</v>
      </c>
      <c r="Y169" s="78">
        <f t="shared" si="6"/>
        <v>0</v>
      </c>
      <c r="Z169" s="78">
        <f t="shared" si="7"/>
        <v>0</v>
      </c>
      <c r="AA169" s="15" t="s">
        <v>356</v>
      </c>
      <c r="AB169" s="15" t="s">
        <v>25</v>
      </c>
      <c r="AC169" s="15" t="s">
        <v>33</v>
      </c>
      <c r="AD169" s="15" t="s">
        <v>27</v>
      </c>
      <c r="AE169" s="15" t="s">
        <v>53</v>
      </c>
      <c r="AF169" s="15"/>
      <c r="AG169" s="15"/>
      <c r="AH169" s="15"/>
      <c r="AI169" s="15"/>
      <c r="AJ169" s="15"/>
    </row>
    <row r="170" spans="1:36" x14ac:dyDescent="0.25">
      <c r="A170" s="15" t="s">
        <v>327</v>
      </c>
      <c r="B170" s="15" t="s">
        <v>372</v>
      </c>
      <c r="C170" s="15">
        <v>2406</v>
      </c>
      <c r="D170" s="15">
        <v>5</v>
      </c>
      <c r="E170" s="15"/>
      <c r="F170" s="15">
        <v>2019</v>
      </c>
      <c r="G170" s="15" t="s">
        <v>334</v>
      </c>
      <c r="H170" s="15">
        <v>32.130000000000003</v>
      </c>
      <c r="I170" s="15">
        <v>5</v>
      </c>
      <c r="J170" s="19">
        <v>1870.45</v>
      </c>
      <c r="K170" s="15">
        <v>6.7599999999999993E-2</v>
      </c>
      <c r="L170" s="15">
        <v>0.41199999999999998</v>
      </c>
      <c r="M170" s="15">
        <v>21875.187999999998</v>
      </c>
      <c r="N170" s="15" t="s">
        <v>356</v>
      </c>
      <c r="O170" s="15" t="s">
        <v>25</v>
      </c>
      <c r="P170" s="15" t="s">
        <v>26</v>
      </c>
      <c r="Q170" s="15" t="s">
        <v>27</v>
      </c>
      <c r="R170" s="15" t="s">
        <v>28</v>
      </c>
      <c r="S170" s="15">
        <v>40.622500000000002</v>
      </c>
      <c r="T170" s="15">
        <v>-74.209699999999998</v>
      </c>
      <c r="U170" s="15"/>
      <c r="V170" s="78" t="s">
        <v>327</v>
      </c>
      <c r="W170" s="78" t="s">
        <v>372</v>
      </c>
      <c r="X170" s="78">
        <f t="shared" si="8"/>
        <v>0</v>
      </c>
      <c r="Y170" s="78">
        <f t="shared" si="6"/>
        <v>0</v>
      </c>
      <c r="Z170" s="78">
        <f t="shared" si="7"/>
        <v>0</v>
      </c>
      <c r="AA170" s="15" t="s">
        <v>356</v>
      </c>
      <c r="AB170" s="15" t="s">
        <v>25</v>
      </c>
      <c r="AC170" s="15" t="s">
        <v>26</v>
      </c>
      <c r="AD170" s="15" t="s">
        <v>27</v>
      </c>
      <c r="AE170" s="15" t="s">
        <v>28</v>
      </c>
      <c r="AF170" s="15"/>
      <c r="AG170" s="15"/>
      <c r="AH170" s="15"/>
      <c r="AI170" s="15"/>
      <c r="AJ170" s="15"/>
    </row>
    <row r="171" spans="1:36" x14ac:dyDescent="0.25">
      <c r="A171" s="15" t="s">
        <v>327</v>
      </c>
      <c r="B171" s="15" t="s">
        <v>372</v>
      </c>
      <c r="C171" s="15">
        <v>2406</v>
      </c>
      <c r="D171" s="15">
        <v>6</v>
      </c>
      <c r="E171" s="15"/>
      <c r="F171" s="15">
        <v>2019</v>
      </c>
      <c r="G171" s="15" t="s">
        <v>334</v>
      </c>
      <c r="H171" s="15">
        <v>25.34</v>
      </c>
      <c r="I171" s="15">
        <v>5</v>
      </c>
      <c r="J171" s="19">
        <v>1546.7</v>
      </c>
      <c r="K171" s="15">
        <v>8.2199999999999995E-2</v>
      </c>
      <c r="L171" s="15">
        <v>0.48099999999999998</v>
      </c>
      <c r="M171" s="15">
        <v>18638.597000000002</v>
      </c>
      <c r="N171" s="15" t="s">
        <v>356</v>
      </c>
      <c r="O171" s="15" t="s">
        <v>25</v>
      </c>
      <c r="P171" s="15" t="s">
        <v>26</v>
      </c>
      <c r="Q171" s="15" t="s">
        <v>27</v>
      </c>
      <c r="R171" s="15" t="s">
        <v>28</v>
      </c>
      <c r="S171" s="15">
        <v>40.622500000000002</v>
      </c>
      <c r="T171" s="15">
        <v>-74.209699999999998</v>
      </c>
      <c r="U171" s="15"/>
      <c r="V171" s="78" t="s">
        <v>327</v>
      </c>
      <c r="W171" s="78" t="s">
        <v>372</v>
      </c>
      <c r="X171" s="78">
        <f t="shared" si="8"/>
        <v>0</v>
      </c>
      <c r="Y171" s="78">
        <f t="shared" si="6"/>
        <v>0</v>
      </c>
      <c r="Z171" s="78">
        <f t="shared" si="7"/>
        <v>0</v>
      </c>
      <c r="AA171" s="15" t="s">
        <v>356</v>
      </c>
      <c r="AB171" s="15" t="s">
        <v>25</v>
      </c>
      <c r="AC171" s="15" t="s">
        <v>26</v>
      </c>
      <c r="AD171" s="15" t="s">
        <v>27</v>
      </c>
      <c r="AE171" s="15" t="s">
        <v>28</v>
      </c>
      <c r="AF171" s="15"/>
      <c r="AG171" s="15"/>
      <c r="AH171" s="15"/>
      <c r="AI171" s="15"/>
      <c r="AJ171" s="15"/>
    </row>
    <row r="172" spans="1:36" x14ac:dyDescent="0.25">
      <c r="A172" s="15" t="s">
        <v>327</v>
      </c>
      <c r="B172" s="15" t="s">
        <v>372</v>
      </c>
      <c r="C172" s="15">
        <v>2406</v>
      </c>
      <c r="D172" s="15">
        <v>7</v>
      </c>
      <c r="E172" s="15"/>
      <c r="F172" s="15">
        <v>2019</v>
      </c>
      <c r="G172" s="15" t="s">
        <v>334</v>
      </c>
      <c r="H172" s="15">
        <v>24.87</v>
      </c>
      <c r="I172" s="15">
        <v>5</v>
      </c>
      <c r="J172" s="19">
        <v>1335.54</v>
      </c>
      <c r="K172" s="15">
        <v>8.3099999999999993E-2</v>
      </c>
      <c r="L172" s="15">
        <v>0.49</v>
      </c>
      <c r="M172" s="15">
        <v>16093.572</v>
      </c>
      <c r="N172" s="15" t="s">
        <v>356</v>
      </c>
      <c r="O172" s="15" t="s">
        <v>25</v>
      </c>
      <c r="P172" s="15" t="s">
        <v>26</v>
      </c>
      <c r="Q172" s="15" t="s">
        <v>27</v>
      </c>
      <c r="R172" s="15" t="s">
        <v>28</v>
      </c>
      <c r="S172" s="15">
        <v>40.622500000000002</v>
      </c>
      <c r="T172" s="15">
        <v>-74.209699999999998</v>
      </c>
      <c r="U172" s="15"/>
      <c r="V172" s="78" t="s">
        <v>327</v>
      </c>
      <c r="W172" s="78" t="s">
        <v>372</v>
      </c>
      <c r="X172" s="78">
        <f t="shared" si="8"/>
        <v>0</v>
      </c>
      <c r="Y172" s="78">
        <f t="shared" si="6"/>
        <v>0</v>
      </c>
      <c r="Z172" s="78">
        <f t="shared" si="7"/>
        <v>0</v>
      </c>
      <c r="AA172" s="15" t="s">
        <v>356</v>
      </c>
      <c r="AB172" s="15" t="s">
        <v>25</v>
      </c>
      <c r="AC172" s="15" t="s">
        <v>26</v>
      </c>
      <c r="AD172" s="15" t="s">
        <v>27</v>
      </c>
      <c r="AE172" s="15" t="s">
        <v>28</v>
      </c>
      <c r="AF172" s="15"/>
      <c r="AG172" s="15"/>
      <c r="AH172" s="15"/>
      <c r="AI172" s="15"/>
      <c r="AJ172" s="15"/>
    </row>
    <row r="173" spans="1:36" x14ac:dyDescent="0.25">
      <c r="A173" s="15" t="s">
        <v>327</v>
      </c>
      <c r="B173" s="15" t="s">
        <v>372</v>
      </c>
      <c r="C173" s="15">
        <v>2406</v>
      </c>
      <c r="D173" s="15">
        <v>8</v>
      </c>
      <c r="E173" s="15"/>
      <c r="F173" s="15">
        <v>2019</v>
      </c>
      <c r="G173" s="15" t="s">
        <v>334</v>
      </c>
      <c r="H173" s="15">
        <v>33.630000000000003</v>
      </c>
      <c r="I173" s="15">
        <v>5</v>
      </c>
      <c r="J173" s="19">
        <v>1894.26</v>
      </c>
      <c r="K173" s="15">
        <v>8.8499999999999995E-2</v>
      </c>
      <c r="L173" s="15">
        <v>0.78300000000000003</v>
      </c>
      <c r="M173" s="15">
        <v>24278.616000000002</v>
      </c>
      <c r="N173" s="15" t="s">
        <v>356</v>
      </c>
      <c r="O173" s="15" t="s">
        <v>25</v>
      </c>
      <c r="P173" s="15" t="s">
        <v>26</v>
      </c>
      <c r="Q173" s="15" t="s">
        <v>27</v>
      </c>
      <c r="R173" s="15" t="s">
        <v>28</v>
      </c>
      <c r="S173" s="15">
        <v>40.622500000000002</v>
      </c>
      <c r="T173" s="15">
        <v>-74.209699999999998</v>
      </c>
      <c r="U173" s="15"/>
      <c r="V173" s="78" t="s">
        <v>327</v>
      </c>
      <c r="W173" s="78" t="s">
        <v>372</v>
      </c>
      <c r="X173" s="78">
        <f t="shared" si="8"/>
        <v>0</v>
      </c>
      <c r="Y173" s="78">
        <f t="shared" si="6"/>
        <v>0</v>
      </c>
      <c r="Z173" s="78">
        <f t="shared" si="7"/>
        <v>0</v>
      </c>
      <c r="AA173" s="15" t="s">
        <v>356</v>
      </c>
      <c r="AB173" s="15" t="s">
        <v>25</v>
      </c>
      <c r="AC173" s="15" t="s">
        <v>26</v>
      </c>
      <c r="AD173" s="15" t="s">
        <v>27</v>
      </c>
      <c r="AE173" s="15" t="s">
        <v>28</v>
      </c>
      <c r="AF173" s="15"/>
      <c r="AG173" s="15"/>
      <c r="AH173" s="15"/>
      <c r="AI173" s="15"/>
      <c r="AJ173" s="15"/>
    </row>
    <row r="174" spans="1:36" x14ac:dyDescent="0.25">
      <c r="A174" s="15" t="s">
        <v>327</v>
      </c>
      <c r="B174" s="15" t="s">
        <v>387</v>
      </c>
      <c r="C174" s="15">
        <v>2410</v>
      </c>
      <c r="D174" s="15">
        <v>2001</v>
      </c>
      <c r="E174" s="15"/>
      <c r="F174" s="15">
        <v>2019</v>
      </c>
      <c r="G174" s="15" t="s">
        <v>348</v>
      </c>
      <c r="H174" s="15">
        <v>4</v>
      </c>
      <c r="I174" s="15">
        <v>5</v>
      </c>
      <c r="J174" s="19">
        <v>13</v>
      </c>
      <c r="K174" s="15">
        <v>1.2</v>
      </c>
      <c r="L174" s="15">
        <v>0.23899999999999999</v>
      </c>
      <c r="M174" s="15">
        <v>399</v>
      </c>
      <c r="N174" s="15" t="s">
        <v>352</v>
      </c>
      <c r="O174" s="15" t="s">
        <v>25</v>
      </c>
      <c r="P174" s="15" t="s">
        <v>26</v>
      </c>
      <c r="Q174" s="15" t="s">
        <v>58</v>
      </c>
      <c r="R174" s="15"/>
      <c r="S174" s="15">
        <v>39.462499999999999</v>
      </c>
      <c r="T174" s="15">
        <v>-75.533299999999997</v>
      </c>
      <c r="U174" s="15"/>
      <c r="V174" s="78" t="s">
        <v>327</v>
      </c>
      <c r="W174" s="78" t="s">
        <v>387</v>
      </c>
      <c r="X174" s="78">
        <f t="shared" si="8"/>
        <v>2410</v>
      </c>
      <c r="Y174" s="78">
        <f t="shared" si="6"/>
        <v>39.462499999999999</v>
      </c>
      <c r="Z174" s="78">
        <f t="shared" si="7"/>
        <v>-75.533299999999997</v>
      </c>
      <c r="AA174" s="15" t="s">
        <v>352</v>
      </c>
      <c r="AB174" s="15" t="s">
        <v>25</v>
      </c>
      <c r="AC174" s="15" t="s">
        <v>26</v>
      </c>
      <c r="AD174" s="15" t="s">
        <v>58</v>
      </c>
      <c r="AE174" s="15"/>
      <c r="AF174" s="15"/>
      <c r="AG174" s="15"/>
      <c r="AH174" s="15"/>
      <c r="AI174" s="15"/>
      <c r="AJ174" s="15"/>
    </row>
    <row r="175" spans="1:36" x14ac:dyDescent="0.25">
      <c r="A175" s="15" t="s">
        <v>327</v>
      </c>
      <c r="B175" s="15" t="s">
        <v>389</v>
      </c>
      <c r="C175" s="15">
        <v>2411</v>
      </c>
      <c r="D175" s="15">
        <v>7</v>
      </c>
      <c r="E175" s="15"/>
      <c r="F175" s="15">
        <v>2019</v>
      </c>
      <c r="G175" s="15" t="s">
        <v>334</v>
      </c>
      <c r="H175" s="15">
        <v>3578.07</v>
      </c>
      <c r="I175" s="15">
        <v>5</v>
      </c>
      <c r="J175" s="19">
        <v>1645900.3</v>
      </c>
      <c r="K175" s="15">
        <v>6.6E-3</v>
      </c>
      <c r="L175" s="15">
        <v>35.040999999999997</v>
      </c>
      <c r="M175" s="80">
        <v>10886878.989</v>
      </c>
      <c r="N175" s="15" t="s">
        <v>72</v>
      </c>
      <c r="O175" s="15" t="s">
        <v>25</v>
      </c>
      <c r="P175" s="15" t="s">
        <v>33</v>
      </c>
      <c r="Q175" s="15" t="s">
        <v>27</v>
      </c>
      <c r="R175" s="15" t="s">
        <v>131</v>
      </c>
      <c r="S175" s="15">
        <v>40.556399999999996</v>
      </c>
      <c r="T175" s="15">
        <v>-74.246099999999998</v>
      </c>
      <c r="U175" s="15"/>
      <c r="V175" s="78" t="s">
        <v>327</v>
      </c>
      <c r="W175" s="78" t="s">
        <v>389</v>
      </c>
      <c r="X175" s="78">
        <f t="shared" si="8"/>
        <v>2411</v>
      </c>
      <c r="Y175" s="78">
        <f t="shared" si="6"/>
        <v>40.556399999999996</v>
      </c>
      <c r="Z175" s="78">
        <f t="shared" si="7"/>
        <v>-74.246099999999998</v>
      </c>
      <c r="AA175" s="15" t="s">
        <v>72</v>
      </c>
      <c r="AB175" s="15" t="s">
        <v>25</v>
      </c>
      <c r="AC175" s="15" t="s">
        <v>33</v>
      </c>
      <c r="AD175" s="15" t="s">
        <v>27</v>
      </c>
      <c r="AE175" s="15" t="s">
        <v>131</v>
      </c>
      <c r="AF175" s="15"/>
      <c r="AG175" s="15"/>
      <c r="AH175" s="15"/>
      <c r="AI175" s="15"/>
      <c r="AJ175" s="15"/>
    </row>
    <row r="176" spans="1:36" x14ac:dyDescent="0.25">
      <c r="A176" s="15" t="s">
        <v>327</v>
      </c>
      <c r="B176" s="15" t="s">
        <v>367</v>
      </c>
      <c r="C176" s="15">
        <v>2434</v>
      </c>
      <c r="D176" s="15" t="s">
        <v>368</v>
      </c>
      <c r="E176" s="15"/>
      <c r="F176" s="15">
        <v>2019</v>
      </c>
      <c r="G176" s="15" t="s">
        <v>334</v>
      </c>
      <c r="H176" s="15">
        <v>835.65</v>
      </c>
      <c r="I176" s="15">
        <v>5</v>
      </c>
      <c r="J176" s="19">
        <v>49674.67</v>
      </c>
      <c r="K176" s="15">
        <v>2.1299999999999999E-2</v>
      </c>
      <c r="L176" s="15">
        <v>2.887</v>
      </c>
      <c r="M176" s="15">
        <v>474171.35100000002</v>
      </c>
      <c r="N176" s="15" t="s">
        <v>349</v>
      </c>
      <c r="O176" s="15" t="s">
        <v>25</v>
      </c>
      <c r="P176" s="15" t="s">
        <v>26</v>
      </c>
      <c r="Q176" s="15" t="s">
        <v>238</v>
      </c>
      <c r="R176" s="15" t="s">
        <v>59</v>
      </c>
      <c r="S176" s="15">
        <v>39.488900000000001</v>
      </c>
      <c r="T176" s="15">
        <v>-75.034700000000001</v>
      </c>
      <c r="U176" s="15"/>
      <c r="V176" s="78" t="s">
        <v>327</v>
      </c>
      <c r="W176" s="78" t="s">
        <v>367</v>
      </c>
      <c r="X176" s="78">
        <f t="shared" si="8"/>
        <v>2434</v>
      </c>
      <c r="Y176" s="78">
        <f t="shared" si="6"/>
        <v>39.488900000000001</v>
      </c>
      <c r="Z176" s="78">
        <f t="shared" si="7"/>
        <v>-75.034700000000001</v>
      </c>
      <c r="AA176" s="15" t="s">
        <v>349</v>
      </c>
      <c r="AB176" s="15" t="s">
        <v>25</v>
      </c>
      <c r="AC176" s="15" t="s">
        <v>26</v>
      </c>
      <c r="AD176" s="15" t="s">
        <v>238</v>
      </c>
      <c r="AE176" s="15" t="s">
        <v>59</v>
      </c>
      <c r="AF176" s="15"/>
      <c r="AG176" s="15"/>
      <c r="AH176" s="15"/>
      <c r="AI176" s="15"/>
      <c r="AJ176" s="15"/>
    </row>
    <row r="177" spans="1:36" x14ac:dyDescent="0.25">
      <c r="A177" s="15" t="s">
        <v>396</v>
      </c>
      <c r="B177" s="15" t="s">
        <v>504</v>
      </c>
      <c r="C177" s="15">
        <v>2480</v>
      </c>
      <c r="D177" s="15">
        <v>1</v>
      </c>
      <c r="E177" s="15"/>
      <c r="F177" s="15">
        <v>2019</v>
      </c>
      <c r="G177" s="15" t="s">
        <v>244</v>
      </c>
      <c r="H177" s="15">
        <v>22.04</v>
      </c>
      <c r="I177" s="15">
        <v>5</v>
      </c>
      <c r="J177" s="19">
        <v>614</v>
      </c>
      <c r="K177" s="15">
        <v>6.1899999999999997E-2</v>
      </c>
      <c r="L177" s="15">
        <v>0.47299999999999998</v>
      </c>
      <c r="M177" s="15">
        <v>10416.700999999999</v>
      </c>
      <c r="N177" s="15" t="s">
        <v>505</v>
      </c>
      <c r="O177" s="15" t="s">
        <v>25</v>
      </c>
      <c r="P177" s="15" t="s">
        <v>47</v>
      </c>
      <c r="Q177" s="15" t="s">
        <v>27</v>
      </c>
      <c r="R177" s="15"/>
      <c r="S177" s="15">
        <v>41.573</v>
      </c>
      <c r="T177" s="15">
        <v>-73.964600000000004</v>
      </c>
      <c r="U177" s="15"/>
      <c r="V177" s="78" t="s">
        <v>396</v>
      </c>
      <c r="W177" s="78" t="s">
        <v>504</v>
      </c>
      <c r="X177" s="78">
        <f t="shared" si="8"/>
        <v>2480</v>
      </c>
      <c r="Y177" s="78">
        <f t="shared" si="6"/>
        <v>41.573</v>
      </c>
      <c r="Z177" s="78">
        <f t="shared" si="7"/>
        <v>-73.964600000000004</v>
      </c>
      <c r="AA177" s="15" t="s">
        <v>505</v>
      </c>
      <c r="AB177" s="15" t="s">
        <v>25</v>
      </c>
      <c r="AC177" s="15" t="s">
        <v>47</v>
      </c>
      <c r="AD177" s="15" t="s">
        <v>27</v>
      </c>
      <c r="AE177" s="15"/>
      <c r="AF177" s="15"/>
      <c r="AG177" s="15"/>
      <c r="AH177" s="15"/>
      <c r="AI177" s="15"/>
      <c r="AJ177" s="15"/>
    </row>
    <row r="178" spans="1:36" x14ac:dyDescent="0.25">
      <c r="A178" s="15" t="s">
        <v>396</v>
      </c>
      <c r="B178" s="15" t="s">
        <v>504</v>
      </c>
      <c r="C178" s="15">
        <v>2480</v>
      </c>
      <c r="D178" s="15">
        <v>2</v>
      </c>
      <c r="E178" s="15"/>
      <c r="F178" s="15">
        <v>2019</v>
      </c>
      <c r="G178" s="15" t="s">
        <v>244</v>
      </c>
      <c r="H178" s="15">
        <v>21.32</v>
      </c>
      <c r="I178" s="15">
        <v>5</v>
      </c>
      <c r="J178" s="19">
        <v>599.20000000000005</v>
      </c>
      <c r="K178" s="15">
        <v>6.8400000000000002E-2</v>
      </c>
      <c r="L178" s="15">
        <v>0.40300000000000002</v>
      </c>
      <c r="M178" s="15">
        <v>8139.0559999999996</v>
      </c>
      <c r="N178" s="15" t="s">
        <v>505</v>
      </c>
      <c r="O178" s="15" t="s">
        <v>25</v>
      </c>
      <c r="P178" s="15" t="s">
        <v>47</v>
      </c>
      <c r="Q178" s="15" t="s">
        <v>27</v>
      </c>
      <c r="R178" s="15"/>
      <c r="S178" s="15">
        <v>41.573</v>
      </c>
      <c r="T178" s="15">
        <v>-73.964600000000004</v>
      </c>
      <c r="U178" s="15"/>
      <c r="V178" s="78" t="s">
        <v>396</v>
      </c>
      <c r="W178" s="78" t="s">
        <v>504</v>
      </c>
      <c r="X178" s="78">
        <f t="shared" si="8"/>
        <v>0</v>
      </c>
      <c r="Y178" s="78">
        <f t="shared" si="6"/>
        <v>0</v>
      </c>
      <c r="Z178" s="78">
        <f t="shared" si="7"/>
        <v>0</v>
      </c>
      <c r="AA178" s="15" t="s">
        <v>505</v>
      </c>
      <c r="AB178" s="15" t="s">
        <v>25</v>
      </c>
      <c r="AC178" s="15" t="s">
        <v>47</v>
      </c>
      <c r="AD178" s="15" t="s">
        <v>27</v>
      </c>
      <c r="AE178" s="15"/>
      <c r="AF178" s="15"/>
      <c r="AG178" s="15"/>
      <c r="AH178" s="15"/>
      <c r="AI178" s="15"/>
      <c r="AJ178" s="15"/>
    </row>
    <row r="179" spans="1:36" x14ac:dyDescent="0.25">
      <c r="A179" s="15" t="s">
        <v>396</v>
      </c>
      <c r="B179" s="15" t="s">
        <v>504</v>
      </c>
      <c r="C179" s="15">
        <v>2480</v>
      </c>
      <c r="D179" s="15">
        <v>3</v>
      </c>
      <c r="E179" s="15"/>
      <c r="F179" s="15">
        <v>2019</v>
      </c>
      <c r="G179" s="15" t="s">
        <v>244</v>
      </c>
      <c r="H179" s="15">
        <v>25.62</v>
      </c>
      <c r="I179" s="15">
        <v>5</v>
      </c>
      <c r="J179" s="19">
        <v>1661.48</v>
      </c>
      <c r="K179" s="15">
        <v>6.2899999999999998E-2</v>
      </c>
      <c r="L179" s="15">
        <v>0.82499999999999996</v>
      </c>
      <c r="M179" s="15">
        <v>18242.243999999999</v>
      </c>
      <c r="N179" s="15" t="s">
        <v>505</v>
      </c>
      <c r="O179" s="15" t="s">
        <v>25</v>
      </c>
      <c r="P179" s="15" t="s">
        <v>47</v>
      </c>
      <c r="Q179" s="15" t="s">
        <v>27</v>
      </c>
      <c r="R179" s="15" t="s">
        <v>49</v>
      </c>
      <c r="S179" s="15">
        <v>41.573</v>
      </c>
      <c r="T179" s="15">
        <v>-73.964600000000004</v>
      </c>
      <c r="U179" s="15"/>
      <c r="V179" s="78" t="s">
        <v>396</v>
      </c>
      <c r="W179" s="78" t="s">
        <v>504</v>
      </c>
      <c r="X179" s="78">
        <f t="shared" si="8"/>
        <v>0</v>
      </c>
      <c r="Y179" s="78">
        <f t="shared" si="6"/>
        <v>0</v>
      </c>
      <c r="Z179" s="78">
        <f t="shared" si="7"/>
        <v>0</v>
      </c>
      <c r="AA179" s="15" t="s">
        <v>505</v>
      </c>
      <c r="AB179" s="15" t="s">
        <v>25</v>
      </c>
      <c r="AC179" s="15" t="s">
        <v>47</v>
      </c>
      <c r="AD179" s="15" t="s">
        <v>27</v>
      </c>
      <c r="AE179" s="15" t="s">
        <v>49</v>
      </c>
      <c r="AF179" s="15"/>
      <c r="AG179" s="15"/>
      <c r="AH179" s="15"/>
      <c r="AI179" s="15"/>
      <c r="AJ179" s="15"/>
    </row>
    <row r="180" spans="1:36" x14ac:dyDescent="0.25">
      <c r="A180" s="15" t="s">
        <v>396</v>
      </c>
      <c r="B180" s="15" t="s">
        <v>504</v>
      </c>
      <c r="C180" s="15">
        <v>2480</v>
      </c>
      <c r="D180" s="15">
        <v>4</v>
      </c>
      <c r="E180" s="15"/>
      <c r="F180" s="15">
        <v>2019</v>
      </c>
      <c r="G180" s="15" t="s">
        <v>244</v>
      </c>
      <c r="H180" s="15">
        <v>24.8</v>
      </c>
      <c r="I180" s="15">
        <v>5</v>
      </c>
      <c r="J180" s="19">
        <v>1966.16</v>
      </c>
      <c r="K180" s="15">
        <v>6.3E-2</v>
      </c>
      <c r="L180" s="15">
        <v>0.95799999999999996</v>
      </c>
      <c r="M180" s="15">
        <v>19737.076000000001</v>
      </c>
      <c r="N180" s="15" t="s">
        <v>505</v>
      </c>
      <c r="O180" s="15" t="s">
        <v>25</v>
      </c>
      <c r="P180" s="15" t="s">
        <v>47</v>
      </c>
      <c r="Q180" s="15" t="s">
        <v>27</v>
      </c>
      <c r="R180" s="15" t="s">
        <v>49</v>
      </c>
      <c r="S180" s="15">
        <v>41.573</v>
      </c>
      <c r="T180" s="15">
        <v>-73.964600000000004</v>
      </c>
      <c r="U180" s="15"/>
      <c r="V180" s="78" t="s">
        <v>396</v>
      </c>
      <c r="W180" s="78" t="s">
        <v>504</v>
      </c>
      <c r="X180" s="78">
        <f t="shared" si="8"/>
        <v>0</v>
      </c>
      <c r="Y180" s="78">
        <f t="shared" si="6"/>
        <v>0</v>
      </c>
      <c r="Z180" s="78">
        <f t="shared" si="7"/>
        <v>0</v>
      </c>
      <c r="AA180" s="15" t="s">
        <v>505</v>
      </c>
      <c r="AB180" s="15" t="s">
        <v>25</v>
      </c>
      <c r="AC180" s="15" t="s">
        <v>47</v>
      </c>
      <c r="AD180" s="15" t="s">
        <v>27</v>
      </c>
      <c r="AE180" s="15" t="s">
        <v>49</v>
      </c>
      <c r="AF180" s="15"/>
      <c r="AG180" s="15"/>
      <c r="AH180" s="15"/>
      <c r="AI180" s="15"/>
      <c r="AJ180" s="15"/>
    </row>
    <row r="181" spans="1:36" x14ac:dyDescent="0.25">
      <c r="A181" s="15" t="s">
        <v>396</v>
      </c>
      <c r="B181" s="15" t="s">
        <v>414</v>
      </c>
      <c r="C181" s="15">
        <v>2490</v>
      </c>
      <c r="D181" s="15">
        <v>20</v>
      </c>
      <c r="E181" s="15" t="s">
        <v>409</v>
      </c>
      <c r="F181" s="15">
        <v>2019</v>
      </c>
      <c r="G181" s="15" t="s">
        <v>244</v>
      </c>
      <c r="H181" s="15">
        <v>3325.65</v>
      </c>
      <c r="I181" s="15">
        <v>5</v>
      </c>
      <c r="J181" s="19">
        <v>428548.2</v>
      </c>
      <c r="K181" s="15">
        <v>5.3100000000000001E-2</v>
      </c>
      <c r="L181" s="15">
        <v>137.99600000000001</v>
      </c>
      <c r="M181" s="15">
        <v>4558105.517</v>
      </c>
      <c r="N181" s="15" t="s">
        <v>415</v>
      </c>
      <c r="O181" s="15" t="s">
        <v>25</v>
      </c>
      <c r="P181" s="15" t="s">
        <v>80</v>
      </c>
      <c r="Q181" s="15" t="s">
        <v>27</v>
      </c>
      <c r="R181" s="15"/>
      <c r="S181" s="15">
        <v>40.591500000000003</v>
      </c>
      <c r="T181" s="15">
        <v>-74.202699999999993</v>
      </c>
      <c r="U181" s="15"/>
      <c r="V181" s="78" t="s">
        <v>396</v>
      </c>
      <c r="W181" s="78" t="s">
        <v>414</v>
      </c>
      <c r="X181" s="78">
        <f t="shared" si="8"/>
        <v>2490</v>
      </c>
      <c r="Y181" s="78">
        <f t="shared" si="6"/>
        <v>40.591500000000003</v>
      </c>
      <c r="Z181" s="78">
        <f t="shared" si="7"/>
        <v>-74.202699999999993</v>
      </c>
      <c r="AA181" s="15" t="s">
        <v>415</v>
      </c>
      <c r="AB181" s="15" t="s">
        <v>25</v>
      </c>
      <c r="AC181" s="15" t="s">
        <v>80</v>
      </c>
      <c r="AD181" s="15" t="s">
        <v>27</v>
      </c>
      <c r="AE181" s="15"/>
      <c r="AF181" s="15"/>
      <c r="AG181" s="15"/>
      <c r="AH181" s="15"/>
      <c r="AI181" s="15"/>
      <c r="AJ181" s="15"/>
    </row>
    <row r="182" spans="1:36" x14ac:dyDescent="0.25">
      <c r="A182" s="15" t="s">
        <v>396</v>
      </c>
      <c r="B182" s="15" t="s">
        <v>414</v>
      </c>
      <c r="C182" s="15">
        <v>2490</v>
      </c>
      <c r="D182" s="15">
        <v>30</v>
      </c>
      <c r="E182" s="15" t="s">
        <v>409</v>
      </c>
      <c r="F182" s="15">
        <v>2019</v>
      </c>
      <c r="G182" s="15" t="s">
        <v>244</v>
      </c>
      <c r="H182" s="15">
        <v>1019.37</v>
      </c>
      <c r="I182" s="15">
        <v>5</v>
      </c>
      <c r="J182" s="19">
        <v>168559.75</v>
      </c>
      <c r="K182" s="15">
        <v>6.4000000000000001E-2</v>
      </c>
      <c r="L182" s="15">
        <v>66.027000000000001</v>
      </c>
      <c r="M182" s="15">
        <v>1843646.821</v>
      </c>
      <c r="N182" s="15" t="s">
        <v>415</v>
      </c>
      <c r="O182" s="15" t="s">
        <v>25</v>
      </c>
      <c r="P182" s="15" t="s">
        <v>47</v>
      </c>
      <c r="Q182" s="15" t="s">
        <v>27</v>
      </c>
      <c r="R182" s="15"/>
      <c r="S182" s="15">
        <v>40.591500000000003</v>
      </c>
      <c r="T182" s="15">
        <v>-74.202699999999993</v>
      </c>
      <c r="U182" s="15"/>
      <c r="V182" s="78" t="s">
        <v>396</v>
      </c>
      <c r="W182" s="78" t="s">
        <v>414</v>
      </c>
      <c r="X182" s="78">
        <f t="shared" si="8"/>
        <v>0</v>
      </c>
      <c r="Y182" s="78">
        <f t="shared" si="6"/>
        <v>0</v>
      </c>
      <c r="Z182" s="78">
        <f t="shared" si="7"/>
        <v>0</v>
      </c>
      <c r="AA182" s="15" t="s">
        <v>415</v>
      </c>
      <c r="AB182" s="15" t="s">
        <v>25</v>
      </c>
      <c r="AC182" s="15" t="s">
        <v>47</v>
      </c>
      <c r="AD182" s="15" t="s">
        <v>27</v>
      </c>
      <c r="AE182" s="15"/>
      <c r="AF182" s="15"/>
      <c r="AG182" s="15"/>
      <c r="AH182" s="15"/>
      <c r="AI182" s="15"/>
      <c r="AJ182" s="15"/>
    </row>
    <row r="183" spans="1:36" x14ac:dyDescent="0.25">
      <c r="A183" s="15" t="s">
        <v>396</v>
      </c>
      <c r="B183" s="15" t="s">
        <v>414</v>
      </c>
      <c r="C183" s="15">
        <v>2490</v>
      </c>
      <c r="D183" s="15" t="s">
        <v>407</v>
      </c>
      <c r="E183" s="15"/>
      <c r="F183" s="15">
        <v>2019</v>
      </c>
      <c r="G183" s="15" t="s">
        <v>36</v>
      </c>
      <c r="H183" s="15">
        <v>27.68</v>
      </c>
      <c r="I183" s="15">
        <v>5</v>
      </c>
      <c r="J183" s="19">
        <v>415.2</v>
      </c>
      <c r="K183" s="15">
        <v>0.32300000000000001</v>
      </c>
      <c r="L183" s="15">
        <v>1.0509999999999999</v>
      </c>
      <c r="M183" s="15">
        <v>6505.4</v>
      </c>
      <c r="N183" s="15" t="s">
        <v>415</v>
      </c>
      <c r="O183" s="15" t="s">
        <v>25</v>
      </c>
      <c r="P183" s="15" t="s">
        <v>26</v>
      </c>
      <c r="Q183" s="15" t="s">
        <v>27</v>
      </c>
      <c r="R183" s="15"/>
      <c r="S183" s="15">
        <v>40.591500000000003</v>
      </c>
      <c r="T183" s="15">
        <v>-74.202699999999993</v>
      </c>
      <c r="U183" s="15"/>
      <c r="V183" s="78" t="s">
        <v>396</v>
      </c>
      <c r="W183" s="78" t="s">
        <v>414</v>
      </c>
      <c r="X183" s="78">
        <f t="shared" si="8"/>
        <v>0</v>
      </c>
      <c r="Y183" s="78">
        <f t="shared" si="6"/>
        <v>0</v>
      </c>
      <c r="Z183" s="78">
        <f t="shared" si="7"/>
        <v>0</v>
      </c>
      <c r="AA183" s="15" t="s">
        <v>415</v>
      </c>
      <c r="AB183" s="15" t="s">
        <v>25</v>
      </c>
      <c r="AC183" s="15" t="s">
        <v>26</v>
      </c>
      <c r="AD183" s="15" t="s">
        <v>27</v>
      </c>
      <c r="AE183" s="15"/>
      <c r="AF183" s="15"/>
      <c r="AG183" s="15"/>
      <c r="AH183" s="15"/>
      <c r="AI183" s="15"/>
      <c r="AJ183" s="15"/>
    </row>
    <row r="184" spans="1:36" x14ac:dyDescent="0.25">
      <c r="A184" s="15" t="s">
        <v>396</v>
      </c>
      <c r="B184" s="15" t="s">
        <v>526</v>
      </c>
      <c r="C184" s="15">
        <v>2493</v>
      </c>
      <c r="D184" s="15">
        <v>60</v>
      </c>
      <c r="E184" s="15"/>
      <c r="F184" s="15">
        <v>2019</v>
      </c>
      <c r="G184" s="15" t="s">
        <v>240</v>
      </c>
      <c r="H184" s="15">
        <v>2873.25</v>
      </c>
      <c r="I184" s="15">
        <v>5</v>
      </c>
      <c r="J184" s="19"/>
      <c r="K184" s="15">
        <v>0.1234</v>
      </c>
      <c r="L184" s="15">
        <v>194.453</v>
      </c>
      <c r="M184" s="15">
        <v>3006027.0750000002</v>
      </c>
      <c r="N184" s="15" t="s">
        <v>402</v>
      </c>
      <c r="O184" s="15" t="s">
        <v>25</v>
      </c>
      <c r="P184" s="15" t="s">
        <v>80</v>
      </c>
      <c r="Q184" s="15" t="s">
        <v>27</v>
      </c>
      <c r="R184" s="15"/>
      <c r="S184" s="15">
        <v>40.728099999999998</v>
      </c>
      <c r="T184" s="15">
        <v>-73.974199999999996</v>
      </c>
      <c r="U184" s="15"/>
      <c r="V184" s="78" t="s">
        <v>396</v>
      </c>
      <c r="W184" s="78" t="s">
        <v>526</v>
      </c>
      <c r="X184" s="78">
        <f t="shared" si="8"/>
        <v>2493</v>
      </c>
      <c r="Y184" s="78">
        <f t="shared" si="6"/>
        <v>40.728099999999998</v>
      </c>
      <c r="Z184" s="78">
        <f t="shared" si="7"/>
        <v>-73.974199999999996</v>
      </c>
      <c r="AA184" s="15" t="s">
        <v>402</v>
      </c>
      <c r="AB184" s="15" t="s">
        <v>25</v>
      </c>
      <c r="AC184" s="15" t="s">
        <v>80</v>
      </c>
      <c r="AD184" s="15" t="s">
        <v>27</v>
      </c>
      <c r="AE184" s="15"/>
      <c r="AF184" s="15"/>
      <c r="AG184" s="15"/>
      <c r="AH184" s="15"/>
      <c r="AI184" s="15"/>
      <c r="AJ184" s="15"/>
    </row>
    <row r="185" spans="1:36" x14ac:dyDescent="0.25">
      <c r="A185" s="15" t="s">
        <v>396</v>
      </c>
      <c r="B185" s="15" t="s">
        <v>526</v>
      </c>
      <c r="C185" s="15">
        <v>2493</v>
      </c>
      <c r="D185" s="15">
        <v>70</v>
      </c>
      <c r="E185" s="15"/>
      <c r="F185" s="15">
        <v>2019</v>
      </c>
      <c r="G185" s="15" t="s">
        <v>240</v>
      </c>
      <c r="H185" s="15">
        <v>1472</v>
      </c>
      <c r="I185" s="15">
        <v>5</v>
      </c>
      <c r="J185" s="19"/>
      <c r="K185" s="15">
        <v>9.74E-2</v>
      </c>
      <c r="L185" s="15">
        <v>69.171000000000006</v>
      </c>
      <c r="M185" s="15">
        <v>1331345.1000000001</v>
      </c>
      <c r="N185" s="15" t="s">
        <v>402</v>
      </c>
      <c r="O185" s="15" t="s">
        <v>25</v>
      </c>
      <c r="P185" s="15" t="s">
        <v>80</v>
      </c>
      <c r="Q185" s="15" t="s">
        <v>27</v>
      </c>
      <c r="R185" s="15"/>
      <c r="S185" s="15">
        <v>40.728099999999998</v>
      </c>
      <c r="T185" s="15">
        <v>-73.974199999999996</v>
      </c>
      <c r="U185" s="15"/>
      <c r="V185" s="78" t="s">
        <v>396</v>
      </c>
      <c r="W185" s="78" t="s">
        <v>526</v>
      </c>
      <c r="X185" s="78">
        <f t="shared" si="8"/>
        <v>0</v>
      </c>
      <c r="Y185" s="78">
        <f t="shared" si="6"/>
        <v>0</v>
      </c>
      <c r="Z185" s="78">
        <f t="shared" si="7"/>
        <v>0</v>
      </c>
      <c r="AA185" s="15" t="s">
        <v>402</v>
      </c>
      <c r="AB185" s="15" t="s">
        <v>25</v>
      </c>
      <c r="AC185" s="15" t="s">
        <v>80</v>
      </c>
      <c r="AD185" s="15" t="s">
        <v>27</v>
      </c>
      <c r="AE185" s="15"/>
      <c r="AF185" s="15"/>
      <c r="AG185" s="15"/>
      <c r="AH185" s="15"/>
      <c r="AI185" s="15"/>
      <c r="AJ185" s="15"/>
    </row>
    <row r="186" spans="1:36" x14ac:dyDescent="0.25">
      <c r="A186" s="15" t="s">
        <v>396</v>
      </c>
      <c r="B186" s="15" t="s">
        <v>526</v>
      </c>
      <c r="C186" s="15">
        <v>2493</v>
      </c>
      <c r="D186" s="15">
        <v>1</v>
      </c>
      <c r="E186" s="15"/>
      <c r="F186" s="15">
        <v>2019</v>
      </c>
      <c r="G186" s="15" t="s">
        <v>244</v>
      </c>
      <c r="H186" s="15">
        <v>3372</v>
      </c>
      <c r="I186" s="15">
        <v>5</v>
      </c>
      <c r="J186" s="19">
        <v>484541.75</v>
      </c>
      <c r="K186" s="15">
        <v>8.0000000000000002E-3</v>
      </c>
      <c r="L186" s="15">
        <v>19.867999999999999</v>
      </c>
      <c r="M186" s="15">
        <v>5237163.95</v>
      </c>
      <c r="N186" s="15" t="s">
        <v>402</v>
      </c>
      <c r="O186" s="15" t="s">
        <v>25</v>
      </c>
      <c r="P186" s="15" t="s">
        <v>33</v>
      </c>
      <c r="Q186" s="15" t="s">
        <v>27</v>
      </c>
      <c r="R186" s="15" t="s">
        <v>527</v>
      </c>
      <c r="S186" s="15">
        <v>40.728099999999998</v>
      </c>
      <c r="T186" s="15">
        <v>-73.974199999999996</v>
      </c>
      <c r="U186" s="15"/>
      <c r="V186" s="78" t="s">
        <v>396</v>
      </c>
      <c r="W186" s="78" t="s">
        <v>526</v>
      </c>
      <c r="X186" s="78">
        <f t="shared" si="8"/>
        <v>0</v>
      </c>
      <c r="Y186" s="78">
        <f t="shared" si="6"/>
        <v>0</v>
      </c>
      <c r="Z186" s="78">
        <f t="shared" si="7"/>
        <v>0</v>
      </c>
      <c r="AA186" s="15" t="s">
        <v>402</v>
      </c>
      <c r="AB186" s="15" t="s">
        <v>25</v>
      </c>
      <c r="AC186" s="15" t="s">
        <v>33</v>
      </c>
      <c r="AD186" s="15" t="s">
        <v>27</v>
      </c>
      <c r="AE186" s="15" t="s">
        <v>527</v>
      </c>
      <c r="AF186" s="15"/>
      <c r="AG186" s="15"/>
      <c r="AH186" s="15"/>
      <c r="AI186" s="15"/>
      <c r="AJ186" s="15"/>
    </row>
    <row r="187" spans="1:36" x14ac:dyDescent="0.25">
      <c r="A187" s="15" t="s">
        <v>396</v>
      </c>
      <c r="B187" s="15" t="s">
        <v>526</v>
      </c>
      <c r="C187" s="15">
        <v>2493</v>
      </c>
      <c r="D187" s="15">
        <v>2</v>
      </c>
      <c r="E187" s="15"/>
      <c r="F187" s="15">
        <v>2019</v>
      </c>
      <c r="G187" s="15" t="s">
        <v>244</v>
      </c>
      <c r="H187" s="15">
        <v>3251.75</v>
      </c>
      <c r="I187" s="15">
        <v>5</v>
      </c>
      <c r="J187" s="19">
        <v>455246</v>
      </c>
      <c r="K187" s="15">
        <v>8.9999999999999993E-3</v>
      </c>
      <c r="L187" s="15">
        <v>18.864999999999998</v>
      </c>
      <c r="M187" s="15">
        <v>4933658.625</v>
      </c>
      <c r="N187" s="15" t="s">
        <v>402</v>
      </c>
      <c r="O187" s="15" t="s">
        <v>25</v>
      </c>
      <c r="P187" s="15" t="s">
        <v>33</v>
      </c>
      <c r="Q187" s="15" t="s">
        <v>27</v>
      </c>
      <c r="R187" s="15" t="s">
        <v>527</v>
      </c>
      <c r="S187" s="15">
        <v>40.728099999999998</v>
      </c>
      <c r="T187" s="15">
        <v>-73.974199999999996</v>
      </c>
      <c r="U187" s="15"/>
      <c r="V187" s="78" t="s">
        <v>396</v>
      </c>
      <c r="W187" s="78" t="s">
        <v>526</v>
      </c>
      <c r="X187" s="78">
        <f t="shared" si="8"/>
        <v>0</v>
      </c>
      <c r="Y187" s="78">
        <f t="shared" si="6"/>
        <v>0</v>
      </c>
      <c r="Z187" s="78">
        <f t="shared" si="7"/>
        <v>0</v>
      </c>
      <c r="AA187" s="15" t="s">
        <v>402</v>
      </c>
      <c r="AB187" s="15" t="s">
        <v>25</v>
      </c>
      <c r="AC187" s="15" t="s">
        <v>33</v>
      </c>
      <c r="AD187" s="15" t="s">
        <v>27</v>
      </c>
      <c r="AE187" s="15" t="s">
        <v>527</v>
      </c>
      <c r="AF187" s="15"/>
      <c r="AG187" s="15"/>
      <c r="AH187" s="15"/>
      <c r="AI187" s="15"/>
      <c r="AJ187" s="15"/>
    </row>
    <row r="188" spans="1:36" x14ac:dyDescent="0.25">
      <c r="A188" s="15" t="s">
        <v>396</v>
      </c>
      <c r="B188" s="15" t="s">
        <v>543</v>
      </c>
      <c r="C188" s="15">
        <v>2494</v>
      </c>
      <c r="D188" s="15" t="s">
        <v>544</v>
      </c>
      <c r="E188" s="15" t="s">
        <v>545</v>
      </c>
      <c r="F188" s="15">
        <v>2019</v>
      </c>
      <c r="G188" s="15" t="s">
        <v>36</v>
      </c>
      <c r="H188" s="15">
        <v>3.7</v>
      </c>
      <c r="I188" s="15">
        <v>5</v>
      </c>
      <c r="J188" s="19">
        <v>59.2</v>
      </c>
      <c r="K188" s="15">
        <v>0.57199999999999995</v>
      </c>
      <c r="L188" s="15">
        <v>0.26500000000000001</v>
      </c>
      <c r="M188" s="15">
        <v>925.3</v>
      </c>
      <c r="N188" s="15" t="s">
        <v>398</v>
      </c>
      <c r="O188" s="15" t="s">
        <v>25</v>
      </c>
      <c r="P188" s="15" t="s">
        <v>26</v>
      </c>
      <c r="Q188" s="15" t="s">
        <v>58</v>
      </c>
      <c r="R188" s="15"/>
      <c r="S188" s="15">
        <v>40.663499999999999</v>
      </c>
      <c r="T188" s="15">
        <v>-74.005099999999999</v>
      </c>
      <c r="U188" s="15"/>
      <c r="V188" s="78" t="s">
        <v>396</v>
      </c>
      <c r="W188" s="78" t="s">
        <v>543</v>
      </c>
      <c r="X188" s="78">
        <f t="shared" si="8"/>
        <v>2494</v>
      </c>
      <c r="Y188" s="78">
        <f t="shared" si="6"/>
        <v>40.663499999999999</v>
      </c>
      <c r="Z188" s="78">
        <f t="shared" si="7"/>
        <v>-74.005099999999999</v>
      </c>
      <c r="AA188" s="15" t="s">
        <v>398</v>
      </c>
      <c r="AB188" s="15" t="s">
        <v>25</v>
      </c>
      <c r="AC188" s="15" t="s">
        <v>26</v>
      </c>
      <c r="AD188" s="15" t="s">
        <v>58</v>
      </c>
      <c r="AE188" s="15"/>
      <c r="AF188" s="15"/>
      <c r="AG188" s="15"/>
      <c r="AH188" s="15"/>
      <c r="AI188" s="15"/>
      <c r="AJ188" s="15"/>
    </row>
    <row r="189" spans="1:36" x14ac:dyDescent="0.25">
      <c r="A189" s="15" t="s">
        <v>396</v>
      </c>
      <c r="B189" s="15" t="s">
        <v>543</v>
      </c>
      <c r="C189" s="15">
        <v>2494</v>
      </c>
      <c r="D189" s="15" t="s">
        <v>546</v>
      </c>
      <c r="E189" s="15" t="s">
        <v>545</v>
      </c>
      <c r="F189" s="15">
        <v>2019</v>
      </c>
      <c r="G189" s="15" t="s">
        <v>36</v>
      </c>
      <c r="H189" s="15">
        <v>1.8</v>
      </c>
      <c r="I189" s="15">
        <v>5</v>
      </c>
      <c r="J189" s="19">
        <v>28.8</v>
      </c>
      <c r="K189" s="15">
        <v>0.57199999999999995</v>
      </c>
      <c r="L189" s="15">
        <v>0.129</v>
      </c>
      <c r="M189" s="15">
        <v>450.1</v>
      </c>
      <c r="N189" s="15" t="s">
        <v>398</v>
      </c>
      <c r="O189" s="15" t="s">
        <v>25</v>
      </c>
      <c r="P189" s="15" t="s">
        <v>26</v>
      </c>
      <c r="Q189" s="15" t="s">
        <v>58</v>
      </c>
      <c r="R189" s="15"/>
      <c r="S189" s="15">
        <v>40.663499999999999</v>
      </c>
      <c r="T189" s="15">
        <v>-74.005099999999999</v>
      </c>
      <c r="U189" s="15"/>
      <c r="V189" s="78" t="s">
        <v>396</v>
      </c>
      <c r="W189" s="78" t="s">
        <v>543</v>
      </c>
      <c r="X189" s="78">
        <f t="shared" si="8"/>
        <v>0</v>
      </c>
      <c r="Y189" s="78">
        <f t="shared" si="6"/>
        <v>0</v>
      </c>
      <c r="Z189" s="78">
        <f t="shared" si="7"/>
        <v>0</v>
      </c>
      <c r="AA189" s="15" t="s">
        <v>398</v>
      </c>
      <c r="AB189" s="15" t="s">
        <v>25</v>
      </c>
      <c r="AC189" s="15" t="s">
        <v>26</v>
      </c>
      <c r="AD189" s="15" t="s">
        <v>58</v>
      </c>
      <c r="AE189" s="15"/>
      <c r="AF189" s="15"/>
      <c r="AG189" s="15"/>
      <c r="AH189" s="15"/>
      <c r="AI189" s="15"/>
      <c r="AJ189" s="15"/>
    </row>
    <row r="190" spans="1:36" x14ac:dyDescent="0.25">
      <c r="A190" s="15" t="s">
        <v>396</v>
      </c>
      <c r="B190" s="15" t="s">
        <v>543</v>
      </c>
      <c r="C190" s="15">
        <v>2494</v>
      </c>
      <c r="D190" s="15" t="s">
        <v>547</v>
      </c>
      <c r="E190" s="15" t="s">
        <v>545</v>
      </c>
      <c r="F190" s="15">
        <v>2019</v>
      </c>
      <c r="G190" s="15" t="s">
        <v>36</v>
      </c>
      <c r="H190" s="15">
        <v>2</v>
      </c>
      <c r="I190" s="15">
        <v>5</v>
      </c>
      <c r="J190" s="19">
        <v>32</v>
      </c>
      <c r="K190" s="15">
        <v>0.57199999999999995</v>
      </c>
      <c r="L190" s="15">
        <v>0.14299999999999999</v>
      </c>
      <c r="M190" s="15">
        <v>500.2</v>
      </c>
      <c r="N190" s="15" t="s">
        <v>398</v>
      </c>
      <c r="O190" s="15" t="s">
        <v>25</v>
      </c>
      <c r="P190" s="15" t="s">
        <v>26</v>
      </c>
      <c r="Q190" s="15" t="s">
        <v>58</v>
      </c>
      <c r="R190" s="15"/>
      <c r="S190" s="15">
        <v>40.663499999999999</v>
      </c>
      <c r="T190" s="15">
        <v>-74.005099999999999</v>
      </c>
      <c r="U190" s="15"/>
      <c r="V190" s="78" t="s">
        <v>396</v>
      </c>
      <c r="W190" s="78" t="s">
        <v>543</v>
      </c>
      <c r="X190" s="78">
        <f t="shared" si="8"/>
        <v>0</v>
      </c>
      <c r="Y190" s="78">
        <f t="shared" si="6"/>
        <v>0</v>
      </c>
      <c r="Z190" s="78">
        <f t="shared" si="7"/>
        <v>0</v>
      </c>
      <c r="AA190" s="15" t="s">
        <v>398</v>
      </c>
      <c r="AB190" s="15" t="s">
        <v>25</v>
      </c>
      <c r="AC190" s="15" t="s">
        <v>26</v>
      </c>
      <c r="AD190" s="15" t="s">
        <v>58</v>
      </c>
      <c r="AE190" s="15"/>
      <c r="AF190" s="15"/>
      <c r="AG190" s="15"/>
      <c r="AH190" s="15"/>
      <c r="AI190" s="15"/>
      <c r="AJ190" s="15"/>
    </row>
    <row r="191" spans="1:36" x14ac:dyDescent="0.25">
      <c r="A191" s="15" t="s">
        <v>396</v>
      </c>
      <c r="B191" s="15" t="s">
        <v>543</v>
      </c>
      <c r="C191" s="15">
        <v>2494</v>
      </c>
      <c r="D191" s="15" t="s">
        <v>548</v>
      </c>
      <c r="E191" s="15" t="s">
        <v>545</v>
      </c>
      <c r="F191" s="15">
        <v>2019</v>
      </c>
      <c r="G191" s="15" t="s">
        <v>36</v>
      </c>
      <c r="H191" s="15">
        <v>5.2</v>
      </c>
      <c r="I191" s="15">
        <v>5</v>
      </c>
      <c r="J191" s="19">
        <v>83.2</v>
      </c>
      <c r="K191" s="15">
        <v>0.57199999999999995</v>
      </c>
      <c r="L191" s="15">
        <v>0.372</v>
      </c>
      <c r="M191" s="15">
        <v>1300.3</v>
      </c>
      <c r="N191" s="15" t="s">
        <v>398</v>
      </c>
      <c r="O191" s="15" t="s">
        <v>25</v>
      </c>
      <c r="P191" s="15" t="s">
        <v>26</v>
      </c>
      <c r="Q191" s="15" t="s">
        <v>58</v>
      </c>
      <c r="R191" s="15"/>
      <c r="S191" s="15">
        <v>40.663499999999999</v>
      </c>
      <c r="T191" s="15">
        <v>-74.005099999999999</v>
      </c>
      <c r="U191" s="15"/>
      <c r="V191" s="78" t="s">
        <v>396</v>
      </c>
      <c r="W191" s="78" t="s">
        <v>543</v>
      </c>
      <c r="X191" s="78">
        <f t="shared" si="8"/>
        <v>0</v>
      </c>
      <c r="Y191" s="78">
        <f t="shared" si="6"/>
        <v>0</v>
      </c>
      <c r="Z191" s="78">
        <f t="shared" si="7"/>
        <v>0</v>
      </c>
      <c r="AA191" s="15" t="s">
        <v>398</v>
      </c>
      <c r="AB191" s="15" t="s">
        <v>25</v>
      </c>
      <c r="AC191" s="15" t="s">
        <v>26</v>
      </c>
      <c r="AD191" s="15" t="s">
        <v>58</v>
      </c>
      <c r="AE191" s="15"/>
      <c r="AF191" s="15"/>
      <c r="AG191" s="15"/>
      <c r="AH191" s="15"/>
      <c r="AI191" s="15"/>
      <c r="AJ191" s="15"/>
    </row>
    <row r="192" spans="1:36" x14ac:dyDescent="0.25">
      <c r="A192" s="15" t="s">
        <v>396</v>
      </c>
      <c r="B192" s="15" t="s">
        <v>543</v>
      </c>
      <c r="C192" s="15">
        <v>2494</v>
      </c>
      <c r="D192" s="15" t="s">
        <v>549</v>
      </c>
      <c r="E192" s="15" t="s">
        <v>545</v>
      </c>
      <c r="F192" s="15">
        <v>2019</v>
      </c>
      <c r="G192" s="15" t="s">
        <v>36</v>
      </c>
      <c r="H192" s="15">
        <v>1.9</v>
      </c>
      <c r="I192" s="15">
        <v>5</v>
      </c>
      <c r="J192" s="19">
        <v>30.4</v>
      </c>
      <c r="K192" s="15">
        <v>0.57199999999999995</v>
      </c>
      <c r="L192" s="15">
        <v>0.13600000000000001</v>
      </c>
      <c r="M192" s="15">
        <v>475.1</v>
      </c>
      <c r="N192" s="15" t="s">
        <v>398</v>
      </c>
      <c r="O192" s="15" t="s">
        <v>25</v>
      </c>
      <c r="P192" s="15" t="s">
        <v>26</v>
      </c>
      <c r="Q192" s="15" t="s">
        <v>58</v>
      </c>
      <c r="R192" s="15"/>
      <c r="S192" s="15">
        <v>40.663499999999999</v>
      </c>
      <c r="T192" s="15">
        <v>-74.005099999999999</v>
      </c>
      <c r="U192" s="15"/>
      <c r="V192" s="78" t="s">
        <v>396</v>
      </c>
      <c r="W192" s="78" t="s">
        <v>543</v>
      </c>
      <c r="X192" s="78">
        <f t="shared" si="8"/>
        <v>0</v>
      </c>
      <c r="Y192" s="78">
        <f t="shared" si="6"/>
        <v>0</v>
      </c>
      <c r="Z192" s="78">
        <f t="shared" si="7"/>
        <v>0</v>
      </c>
      <c r="AA192" s="15" t="s">
        <v>398</v>
      </c>
      <c r="AB192" s="15" t="s">
        <v>25</v>
      </c>
      <c r="AC192" s="15" t="s">
        <v>26</v>
      </c>
      <c r="AD192" s="15" t="s">
        <v>58</v>
      </c>
      <c r="AE192" s="15"/>
      <c r="AF192" s="15"/>
      <c r="AG192" s="15"/>
      <c r="AH192" s="15"/>
      <c r="AI192" s="15"/>
      <c r="AJ192" s="15"/>
    </row>
    <row r="193" spans="1:36" x14ac:dyDescent="0.25">
      <c r="A193" s="15" t="s">
        <v>396</v>
      </c>
      <c r="B193" s="15" t="s">
        <v>543</v>
      </c>
      <c r="C193" s="15">
        <v>2494</v>
      </c>
      <c r="D193" s="15" t="s">
        <v>550</v>
      </c>
      <c r="E193" s="15" t="s">
        <v>545</v>
      </c>
      <c r="F193" s="15">
        <v>2019</v>
      </c>
      <c r="G193" s="15" t="s">
        <v>36</v>
      </c>
      <c r="H193" s="15">
        <v>1.9</v>
      </c>
      <c r="I193" s="15">
        <v>5</v>
      </c>
      <c r="J193" s="19">
        <v>30.4</v>
      </c>
      <c r="K193" s="15">
        <v>0.57199999999999995</v>
      </c>
      <c r="L193" s="15">
        <v>0.13600000000000001</v>
      </c>
      <c r="M193" s="15">
        <v>475.1</v>
      </c>
      <c r="N193" s="15" t="s">
        <v>398</v>
      </c>
      <c r="O193" s="15" t="s">
        <v>25</v>
      </c>
      <c r="P193" s="15" t="s">
        <v>26</v>
      </c>
      <c r="Q193" s="15" t="s">
        <v>58</v>
      </c>
      <c r="R193" s="15"/>
      <c r="S193" s="15">
        <v>40.663499999999999</v>
      </c>
      <c r="T193" s="15">
        <v>-74.005099999999999</v>
      </c>
      <c r="U193" s="15"/>
      <c r="V193" s="78" t="s">
        <v>396</v>
      </c>
      <c r="W193" s="78" t="s">
        <v>543</v>
      </c>
      <c r="X193" s="78">
        <f t="shared" si="8"/>
        <v>0</v>
      </c>
      <c r="Y193" s="78">
        <f t="shared" si="6"/>
        <v>0</v>
      </c>
      <c r="Z193" s="78">
        <f t="shared" si="7"/>
        <v>0</v>
      </c>
      <c r="AA193" s="15" t="s">
        <v>398</v>
      </c>
      <c r="AB193" s="15" t="s">
        <v>25</v>
      </c>
      <c r="AC193" s="15" t="s">
        <v>26</v>
      </c>
      <c r="AD193" s="15" t="s">
        <v>58</v>
      </c>
      <c r="AE193" s="15"/>
      <c r="AF193" s="15"/>
      <c r="AG193" s="15"/>
      <c r="AH193" s="15"/>
      <c r="AI193" s="15"/>
      <c r="AJ193" s="15"/>
    </row>
    <row r="194" spans="1:36" x14ac:dyDescent="0.25">
      <c r="A194" s="15" t="s">
        <v>396</v>
      </c>
      <c r="B194" s="15" t="s">
        <v>543</v>
      </c>
      <c r="C194" s="15">
        <v>2494</v>
      </c>
      <c r="D194" s="15" t="s">
        <v>551</v>
      </c>
      <c r="E194" s="15" t="s">
        <v>545</v>
      </c>
      <c r="F194" s="15">
        <v>2019</v>
      </c>
      <c r="G194" s="15" t="s">
        <v>36</v>
      </c>
      <c r="H194" s="15">
        <v>1.9</v>
      </c>
      <c r="I194" s="15">
        <v>5</v>
      </c>
      <c r="J194" s="19">
        <v>30.4</v>
      </c>
      <c r="K194" s="15">
        <v>0.57199999999999995</v>
      </c>
      <c r="L194" s="15">
        <v>0.13600000000000001</v>
      </c>
      <c r="M194" s="15">
        <v>475.1</v>
      </c>
      <c r="N194" s="15" t="s">
        <v>398</v>
      </c>
      <c r="O194" s="15" t="s">
        <v>25</v>
      </c>
      <c r="P194" s="15" t="s">
        <v>26</v>
      </c>
      <c r="Q194" s="15" t="s">
        <v>58</v>
      </c>
      <c r="R194" s="15"/>
      <c r="S194" s="15">
        <v>40.663499999999999</v>
      </c>
      <c r="T194" s="15">
        <v>-74.005099999999999</v>
      </c>
      <c r="U194" s="15"/>
      <c r="V194" s="78" t="s">
        <v>396</v>
      </c>
      <c r="W194" s="78" t="s">
        <v>543</v>
      </c>
      <c r="X194" s="78">
        <f t="shared" si="8"/>
        <v>0</v>
      </c>
      <c r="Y194" s="78">
        <f t="shared" si="6"/>
        <v>0</v>
      </c>
      <c r="Z194" s="78">
        <f t="shared" si="7"/>
        <v>0</v>
      </c>
      <c r="AA194" s="15" t="s">
        <v>398</v>
      </c>
      <c r="AB194" s="15" t="s">
        <v>25</v>
      </c>
      <c r="AC194" s="15" t="s">
        <v>26</v>
      </c>
      <c r="AD194" s="15" t="s">
        <v>58</v>
      </c>
      <c r="AE194" s="15"/>
      <c r="AF194" s="15"/>
      <c r="AG194" s="15"/>
      <c r="AH194" s="15"/>
      <c r="AI194" s="15"/>
      <c r="AJ194" s="15"/>
    </row>
    <row r="195" spans="1:36" x14ac:dyDescent="0.25">
      <c r="A195" s="15" t="s">
        <v>396</v>
      </c>
      <c r="B195" s="15" t="s">
        <v>543</v>
      </c>
      <c r="C195" s="15">
        <v>2494</v>
      </c>
      <c r="D195" s="15" t="s">
        <v>552</v>
      </c>
      <c r="E195" s="15" t="s">
        <v>545</v>
      </c>
      <c r="F195" s="15">
        <v>2019</v>
      </c>
      <c r="G195" s="15" t="s">
        <v>36</v>
      </c>
      <c r="H195" s="15">
        <v>1.8</v>
      </c>
      <c r="I195" s="15">
        <v>5</v>
      </c>
      <c r="J195" s="19">
        <v>28.8</v>
      </c>
      <c r="K195" s="15">
        <v>0.57199999999999995</v>
      </c>
      <c r="L195" s="15">
        <v>0.129</v>
      </c>
      <c r="M195" s="15">
        <v>450.1</v>
      </c>
      <c r="N195" s="15" t="s">
        <v>398</v>
      </c>
      <c r="O195" s="15" t="s">
        <v>25</v>
      </c>
      <c r="P195" s="15" t="s">
        <v>26</v>
      </c>
      <c r="Q195" s="15" t="s">
        <v>58</v>
      </c>
      <c r="R195" s="15"/>
      <c r="S195" s="15">
        <v>40.663499999999999</v>
      </c>
      <c r="T195" s="15">
        <v>-74.005099999999999</v>
      </c>
      <c r="U195" s="15"/>
      <c r="V195" s="78" t="s">
        <v>396</v>
      </c>
      <c r="W195" s="78" t="s">
        <v>543</v>
      </c>
      <c r="X195" s="78">
        <f t="shared" si="8"/>
        <v>0</v>
      </c>
      <c r="Y195" s="78">
        <f t="shared" ref="Y195:Y258" si="9">IF(X195&gt;0,S195,0)</f>
        <v>0</v>
      </c>
      <c r="Z195" s="78">
        <f t="shared" ref="Z195:Z258" si="10">IF(X195&gt;0,T195,0)</f>
        <v>0</v>
      </c>
      <c r="AA195" s="15" t="s">
        <v>398</v>
      </c>
      <c r="AB195" s="15" t="s">
        <v>25</v>
      </c>
      <c r="AC195" s="15" t="s">
        <v>26</v>
      </c>
      <c r="AD195" s="15" t="s">
        <v>58</v>
      </c>
      <c r="AE195" s="15"/>
      <c r="AF195" s="15"/>
      <c r="AG195" s="15"/>
      <c r="AH195" s="15"/>
      <c r="AI195" s="15"/>
      <c r="AJ195" s="15"/>
    </row>
    <row r="196" spans="1:36" x14ac:dyDescent="0.25">
      <c r="A196" s="15" t="s">
        <v>396</v>
      </c>
      <c r="B196" s="15" t="s">
        <v>543</v>
      </c>
      <c r="C196" s="15">
        <v>2494</v>
      </c>
      <c r="D196" s="15" t="s">
        <v>553</v>
      </c>
      <c r="E196" s="15" t="s">
        <v>545</v>
      </c>
      <c r="F196" s="15">
        <v>2019</v>
      </c>
      <c r="G196" s="15" t="s">
        <v>36</v>
      </c>
      <c r="H196" s="15">
        <v>26.1</v>
      </c>
      <c r="I196" s="15">
        <v>5</v>
      </c>
      <c r="J196" s="19">
        <v>417.6</v>
      </c>
      <c r="K196" s="15">
        <v>0.32090000000000002</v>
      </c>
      <c r="L196" s="15">
        <v>1.0309999999999999</v>
      </c>
      <c r="M196" s="15">
        <v>6422.9</v>
      </c>
      <c r="N196" s="15" t="s">
        <v>398</v>
      </c>
      <c r="O196" s="15" t="s">
        <v>25</v>
      </c>
      <c r="P196" s="15" t="s">
        <v>26</v>
      </c>
      <c r="Q196" s="15" t="s">
        <v>58</v>
      </c>
      <c r="R196" s="15"/>
      <c r="S196" s="15">
        <v>40.663499999999999</v>
      </c>
      <c r="T196" s="15">
        <v>-74.005099999999999</v>
      </c>
      <c r="U196" s="15"/>
      <c r="V196" s="78" t="s">
        <v>396</v>
      </c>
      <c r="W196" s="78" t="s">
        <v>543</v>
      </c>
      <c r="X196" s="78">
        <f t="shared" ref="X196:X259" si="11">IF(C196=C195,0,C196)</f>
        <v>0</v>
      </c>
      <c r="Y196" s="78">
        <f t="shared" si="9"/>
        <v>0</v>
      </c>
      <c r="Z196" s="78">
        <f t="shared" si="10"/>
        <v>0</v>
      </c>
      <c r="AA196" s="15" t="s">
        <v>398</v>
      </c>
      <c r="AB196" s="15" t="s">
        <v>25</v>
      </c>
      <c r="AC196" s="15" t="s">
        <v>26</v>
      </c>
      <c r="AD196" s="15" t="s">
        <v>58</v>
      </c>
      <c r="AE196" s="15"/>
      <c r="AF196" s="15"/>
      <c r="AG196" s="15"/>
      <c r="AH196" s="15"/>
      <c r="AI196" s="15"/>
      <c r="AJ196" s="15"/>
    </row>
    <row r="197" spans="1:36" x14ac:dyDescent="0.25">
      <c r="A197" s="15" t="s">
        <v>396</v>
      </c>
      <c r="B197" s="15" t="s">
        <v>543</v>
      </c>
      <c r="C197" s="15">
        <v>2494</v>
      </c>
      <c r="D197" s="15" t="s">
        <v>554</v>
      </c>
      <c r="E197" s="15" t="s">
        <v>545</v>
      </c>
      <c r="F197" s="15">
        <v>2019</v>
      </c>
      <c r="G197" s="15" t="s">
        <v>36</v>
      </c>
      <c r="H197" s="15">
        <v>28.8</v>
      </c>
      <c r="I197" s="15">
        <v>5</v>
      </c>
      <c r="J197" s="19">
        <v>460.8</v>
      </c>
      <c r="K197" s="15">
        <v>0.32090000000000002</v>
      </c>
      <c r="L197" s="15">
        <v>1.1419999999999999</v>
      </c>
      <c r="M197" s="15">
        <v>7113</v>
      </c>
      <c r="N197" s="15" t="s">
        <v>398</v>
      </c>
      <c r="O197" s="15" t="s">
        <v>25</v>
      </c>
      <c r="P197" s="15" t="s">
        <v>26</v>
      </c>
      <c r="Q197" s="15" t="s">
        <v>58</v>
      </c>
      <c r="R197" s="15"/>
      <c r="S197" s="15">
        <v>40.663499999999999</v>
      </c>
      <c r="T197" s="15">
        <v>-74.005099999999999</v>
      </c>
      <c r="U197" s="15"/>
      <c r="V197" s="78" t="s">
        <v>396</v>
      </c>
      <c r="W197" s="78" t="s">
        <v>543</v>
      </c>
      <c r="X197" s="78">
        <f t="shared" si="11"/>
        <v>0</v>
      </c>
      <c r="Y197" s="78">
        <f t="shared" si="9"/>
        <v>0</v>
      </c>
      <c r="Z197" s="78">
        <f t="shared" si="10"/>
        <v>0</v>
      </c>
      <c r="AA197" s="15" t="s">
        <v>398</v>
      </c>
      <c r="AB197" s="15" t="s">
        <v>25</v>
      </c>
      <c r="AC197" s="15" t="s">
        <v>26</v>
      </c>
      <c r="AD197" s="15" t="s">
        <v>58</v>
      </c>
      <c r="AE197" s="15"/>
      <c r="AF197" s="15"/>
      <c r="AG197" s="15"/>
      <c r="AH197" s="15"/>
      <c r="AI197" s="15"/>
      <c r="AJ197" s="15"/>
    </row>
    <row r="198" spans="1:36" x14ac:dyDescent="0.25">
      <c r="A198" s="15" t="s">
        <v>396</v>
      </c>
      <c r="B198" s="15" t="s">
        <v>543</v>
      </c>
      <c r="C198" s="15">
        <v>2494</v>
      </c>
      <c r="D198" s="15" t="s">
        <v>555</v>
      </c>
      <c r="E198" s="15" t="s">
        <v>545</v>
      </c>
      <c r="F198" s="15">
        <v>2019</v>
      </c>
      <c r="G198" s="15" t="s">
        <v>36</v>
      </c>
      <c r="H198" s="15">
        <v>12.1</v>
      </c>
      <c r="I198" s="15">
        <v>5</v>
      </c>
      <c r="J198" s="19">
        <v>193.6</v>
      </c>
      <c r="K198" s="15">
        <v>0.32100000000000001</v>
      </c>
      <c r="L198" s="15">
        <v>0.48</v>
      </c>
      <c r="M198" s="15">
        <v>2988.7</v>
      </c>
      <c r="N198" s="15" t="s">
        <v>398</v>
      </c>
      <c r="O198" s="15" t="s">
        <v>25</v>
      </c>
      <c r="P198" s="15" t="s">
        <v>26</v>
      </c>
      <c r="Q198" s="15" t="s">
        <v>58</v>
      </c>
      <c r="R198" s="15"/>
      <c r="S198" s="15">
        <v>40.663499999999999</v>
      </c>
      <c r="T198" s="15">
        <v>-74.005099999999999</v>
      </c>
      <c r="U198" s="15"/>
      <c r="V198" s="78" t="s">
        <v>396</v>
      </c>
      <c r="W198" s="78" t="s">
        <v>543</v>
      </c>
      <c r="X198" s="78">
        <f t="shared" si="11"/>
        <v>0</v>
      </c>
      <c r="Y198" s="78">
        <f t="shared" si="9"/>
        <v>0</v>
      </c>
      <c r="Z198" s="78">
        <f t="shared" si="10"/>
        <v>0</v>
      </c>
      <c r="AA198" s="15" t="s">
        <v>398</v>
      </c>
      <c r="AB198" s="15" t="s">
        <v>25</v>
      </c>
      <c r="AC198" s="15" t="s">
        <v>26</v>
      </c>
      <c r="AD198" s="15" t="s">
        <v>58</v>
      </c>
      <c r="AE198" s="15"/>
      <c r="AF198" s="15"/>
      <c r="AG198" s="15"/>
      <c r="AH198" s="15"/>
      <c r="AI198" s="15"/>
      <c r="AJ198" s="15"/>
    </row>
    <row r="199" spans="1:36" x14ac:dyDescent="0.25">
      <c r="A199" s="15" t="s">
        <v>396</v>
      </c>
      <c r="B199" s="15" t="s">
        <v>543</v>
      </c>
      <c r="C199" s="15">
        <v>2494</v>
      </c>
      <c r="D199" s="15" t="s">
        <v>556</v>
      </c>
      <c r="E199" s="15" t="s">
        <v>545</v>
      </c>
      <c r="F199" s="15">
        <v>2019</v>
      </c>
      <c r="G199" s="15" t="s">
        <v>36</v>
      </c>
      <c r="H199" s="15">
        <v>26.9</v>
      </c>
      <c r="I199" s="15">
        <v>5</v>
      </c>
      <c r="J199" s="19">
        <v>430.4</v>
      </c>
      <c r="K199" s="15">
        <v>0.32100000000000001</v>
      </c>
      <c r="L199" s="15">
        <v>1.0740000000000001</v>
      </c>
      <c r="M199" s="15">
        <v>6688.7</v>
      </c>
      <c r="N199" s="15" t="s">
        <v>398</v>
      </c>
      <c r="O199" s="15" t="s">
        <v>25</v>
      </c>
      <c r="P199" s="15" t="s">
        <v>26</v>
      </c>
      <c r="Q199" s="15" t="s">
        <v>58</v>
      </c>
      <c r="R199" s="15"/>
      <c r="S199" s="15">
        <v>40.663499999999999</v>
      </c>
      <c r="T199" s="15">
        <v>-74.005099999999999</v>
      </c>
      <c r="U199" s="15"/>
      <c r="V199" s="78" t="s">
        <v>396</v>
      </c>
      <c r="W199" s="78" t="s">
        <v>543</v>
      </c>
      <c r="X199" s="78">
        <f t="shared" si="11"/>
        <v>0</v>
      </c>
      <c r="Y199" s="78">
        <f t="shared" si="9"/>
        <v>0</v>
      </c>
      <c r="Z199" s="78">
        <f t="shared" si="10"/>
        <v>0</v>
      </c>
      <c r="AA199" s="15" t="s">
        <v>398</v>
      </c>
      <c r="AB199" s="15" t="s">
        <v>25</v>
      </c>
      <c r="AC199" s="15" t="s">
        <v>26</v>
      </c>
      <c r="AD199" s="15" t="s">
        <v>58</v>
      </c>
      <c r="AE199" s="15"/>
      <c r="AF199" s="15"/>
      <c r="AG199" s="15"/>
      <c r="AH199" s="15"/>
      <c r="AI199" s="15"/>
      <c r="AJ199" s="15"/>
    </row>
    <row r="200" spans="1:36" x14ac:dyDescent="0.25">
      <c r="A200" s="15" t="s">
        <v>396</v>
      </c>
      <c r="B200" s="15" t="s">
        <v>543</v>
      </c>
      <c r="C200" s="15">
        <v>2494</v>
      </c>
      <c r="D200" s="15" t="s">
        <v>557</v>
      </c>
      <c r="E200" s="15" t="s">
        <v>545</v>
      </c>
      <c r="F200" s="15">
        <v>2019</v>
      </c>
      <c r="G200" s="15" t="s">
        <v>36</v>
      </c>
      <c r="H200" s="15">
        <v>13.6</v>
      </c>
      <c r="I200" s="15">
        <v>5</v>
      </c>
      <c r="J200" s="19">
        <v>217.6</v>
      </c>
      <c r="K200" s="15">
        <v>0.32100000000000001</v>
      </c>
      <c r="L200" s="15">
        <v>0.53200000000000003</v>
      </c>
      <c r="M200" s="15">
        <v>3314.6</v>
      </c>
      <c r="N200" s="15" t="s">
        <v>398</v>
      </c>
      <c r="O200" s="15" t="s">
        <v>25</v>
      </c>
      <c r="P200" s="15" t="s">
        <v>26</v>
      </c>
      <c r="Q200" s="15" t="s">
        <v>58</v>
      </c>
      <c r="R200" s="15"/>
      <c r="S200" s="15">
        <v>40.663499999999999</v>
      </c>
      <c r="T200" s="15">
        <v>-74.005099999999999</v>
      </c>
      <c r="U200" s="15"/>
      <c r="V200" s="78" t="s">
        <v>396</v>
      </c>
      <c r="W200" s="78" t="s">
        <v>543</v>
      </c>
      <c r="X200" s="78">
        <f t="shared" si="11"/>
        <v>0</v>
      </c>
      <c r="Y200" s="78">
        <f t="shared" si="9"/>
        <v>0</v>
      </c>
      <c r="Z200" s="78">
        <f t="shared" si="10"/>
        <v>0</v>
      </c>
      <c r="AA200" s="15" t="s">
        <v>398</v>
      </c>
      <c r="AB200" s="15" t="s">
        <v>25</v>
      </c>
      <c r="AC200" s="15" t="s">
        <v>26</v>
      </c>
      <c r="AD200" s="15" t="s">
        <v>58</v>
      </c>
      <c r="AE200" s="15"/>
      <c r="AF200" s="15"/>
      <c r="AG200" s="15"/>
      <c r="AH200" s="15"/>
      <c r="AI200" s="15"/>
      <c r="AJ200" s="15"/>
    </row>
    <row r="201" spans="1:36" x14ac:dyDescent="0.25">
      <c r="A201" s="15" t="s">
        <v>396</v>
      </c>
      <c r="B201" s="15" t="s">
        <v>543</v>
      </c>
      <c r="C201" s="15">
        <v>2494</v>
      </c>
      <c r="D201" s="15" t="s">
        <v>558</v>
      </c>
      <c r="E201" s="15" t="s">
        <v>545</v>
      </c>
      <c r="F201" s="15">
        <v>2019</v>
      </c>
      <c r="G201" s="15" t="s">
        <v>36</v>
      </c>
      <c r="H201" s="15">
        <v>27.8</v>
      </c>
      <c r="I201" s="15">
        <v>5</v>
      </c>
      <c r="J201" s="19">
        <v>444.8</v>
      </c>
      <c r="K201" s="15">
        <v>0.32090000000000002</v>
      </c>
      <c r="L201" s="15">
        <v>1.1020000000000001</v>
      </c>
      <c r="M201" s="15">
        <v>6866.1</v>
      </c>
      <c r="N201" s="15" t="s">
        <v>398</v>
      </c>
      <c r="O201" s="15" t="s">
        <v>25</v>
      </c>
      <c r="P201" s="15" t="s">
        <v>26</v>
      </c>
      <c r="Q201" s="15" t="s">
        <v>58</v>
      </c>
      <c r="R201" s="15"/>
      <c r="S201" s="15">
        <v>40.663499999999999</v>
      </c>
      <c r="T201" s="15">
        <v>-74.005099999999999</v>
      </c>
      <c r="U201" s="15"/>
      <c r="V201" s="78" t="s">
        <v>396</v>
      </c>
      <c r="W201" s="78" t="s">
        <v>543</v>
      </c>
      <c r="X201" s="78">
        <f t="shared" si="11"/>
        <v>0</v>
      </c>
      <c r="Y201" s="78">
        <f t="shared" si="9"/>
        <v>0</v>
      </c>
      <c r="Z201" s="78">
        <f t="shared" si="10"/>
        <v>0</v>
      </c>
      <c r="AA201" s="15" t="s">
        <v>398</v>
      </c>
      <c r="AB201" s="15" t="s">
        <v>25</v>
      </c>
      <c r="AC201" s="15" t="s">
        <v>26</v>
      </c>
      <c r="AD201" s="15" t="s">
        <v>58</v>
      </c>
      <c r="AE201" s="15"/>
      <c r="AF201" s="15"/>
      <c r="AG201" s="15"/>
      <c r="AH201" s="15"/>
      <c r="AI201" s="15"/>
      <c r="AJ201" s="15"/>
    </row>
    <row r="202" spans="1:36" x14ac:dyDescent="0.25">
      <c r="A202" s="15" t="s">
        <v>396</v>
      </c>
      <c r="B202" s="15" t="s">
        <v>543</v>
      </c>
      <c r="C202" s="15">
        <v>2494</v>
      </c>
      <c r="D202" s="15" t="s">
        <v>559</v>
      </c>
      <c r="E202" s="15" t="s">
        <v>545</v>
      </c>
      <c r="F202" s="15">
        <v>2019</v>
      </c>
      <c r="G202" s="15" t="s">
        <v>36</v>
      </c>
      <c r="H202" s="15">
        <v>19.8</v>
      </c>
      <c r="I202" s="15">
        <v>5</v>
      </c>
      <c r="J202" s="19">
        <v>316.8</v>
      </c>
      <c r="K202" s="15">
        <v>0.32119999999999999</v>
      </c>
      <c r="L202" s="15">
        <v>0.78900000000000003</v>
      </c>
      <c r="M202" s="15">
        <v>4912.8999999999996</v>
      </c>
      <c r="N202" s="15" t="s">
        <v>398</v>
      </c>
      <c r="O202" s="15" t="s">
        <v>25</v>
      </c>
      <c r="P202" s="15" t="s">
        <v>26</v>
      </c>
      <c r="Q202" s="15" t="s">
        <v>58</v>
      </c>
      <c r="R202" s="15"/>
      <c r="S202" s="15">
        <v>40.663499999999999</v>
      </c>
      <c r="T202" s="15">
        <v>-74.005099999999999</v>
      </c>
      <c r="U202" s="15"/>
      <c r="V202" s="78" t="s">
        <v>396</v>
      </c>
      <c r="W202" s="78" t="s">
        <v>543</v>
      </c>
      <c r="X202" s="78">
        <f t="shared" si="11"/>
        <v>0</v>
      </c>
      <c r="Y202" s="78">
        <f t="shared" si="9"/>
        <v>0</v>
      </c>
      <c r="Z202" s="78">
        <f t="shared" si="10"/>
        <v>0</v>
      </c>
      <c r="AA202" s="15" t="s">
        <v>398</v>
      </c>
      <c r="AB202" s="15" t="s">
        <v>25</v>
      </c>
      <c r="AC202" s="15" t="s">
        <v>26</v>
      </c>
      <c r="AD202" s="15" t="s">
        <v>58</v>
      </c>
      <c r="AE202" s="15"/>
      <c r="AF202" s="15"/>
      <c r="AG202" s="15"/>
      <c r="AH202" s="15"/>
      <c r="AI202" s="15"/>
      <c r="AJ202" s="15"/>
    </row>
    <row r="203" spans="1:36" x14ac:dyDescent="0.25">
      <c r="A203" s="15" t="s">
        <v>396</v>
      </c>
      <c r="B203" s="15" t="s">
        <v>543</v>
      </c>
      <c r="C203" s="15">
        <v>2494</v>
      </c>
      <c r="D203" s="15" t="s">
        <v>560</v>
      </c>
      <c r="E203" s="15" t="s">
        <v>545</v>
      </c>
      <c r="F203" s="15">
        <v>2019</v>
      </c>
      <c r="G203" s="15" t="s">
        <v>36</v>
      </c>
      <c r="H203" s="15">
        <v>11.8</v>
      </c>
      <c r="I203" s="15">
        <v>5</v>
      </c>
      <c r="J203" s="19">
        <v>188.8</v>
      </c>
      <c r="K203" s="15">
        <v>0.32090000000000002</v>
      </c>
      <c r="L203" s="15">
        <v>0.46700000000000003</v>
      </c>
      <c r="M203" s="15">
        <v>2909.1</v>
      </c>
      <c r="N203" s="15" t="s">
        <v>398</v>
      </c>
      <c r="O203" s="15" t="s">
        <v>25</v>
      </c>
      <c r="P203" s="15" t="s">
        <v>26</v>
      </c>
      <c r="Q203" s="15" t="s">
        <v>58</v>
      </c>
      <c r="R203" s="15"/>
      <c r="S203" s="15">
        <v>40.663499999999999</v>
      </c>
      <c r="T203" s="15">
        <v>-74.005099999999999</v>
      </c>
      <c r="U203" s="15"/>
      <c r="V203" s="78" t="s">
        <v>396</v>
      </c>
      <c r="W203" s="78" t="s">
        <v>543</v>
      </c>
      <c r="X203" s="78">
        <f t="shared" si="11"/>
        <v>0</v>
      </c>
      <c r="Y203" s="78">
        <f t="shared" si="9"/>
        <v>0</v>
      </c>
      <c r="Z203" s="78">
        <f t="shared" si="10"/>
        <v>0</v>
      </c>
      <c r="AA203" s="15" t="s">
        <v>398</v>
      </c>
      <c r="AB203" s="15" t="s">
        <v>25</v>
      </c>
      <c r="AC203" s="15" t="s">
        <v>26</v>
      </c>
      <c r="AD203" s="15" t="s">
        <v>58</v>
      </c>
      <c r="AE203" s="15"/>
      <c r="AF203" s="15"/>
      <c r="AG203" s="15"/>
      <c r="AH203" s="15"/>
      <c r="AI203" s="15"/>
      <c r="AJ203" s="15"/>
    </row>
    <row r="204" spans="1:36" x14ac:dyDescent="0.25">
      <c r="A204" s="15" t="s">
        <v>396</v>
      </c>
      <c r="B204" s="15" t="s">
        <v>543</v>
      </c>
      <c r="C204" s="15">
        <v>2494</v>
      </c>
      <c r="D204" s="15" t="s">
        <v>561</v>
      </c>
      <c r="E204" s="15" t="s">
        <v>545</v>
      </c>
      <c r="F204" s="15">
        <v>2019</v>
      </c>
      <c r="G204" s="15" t="s">
        <v>36</v>
      </c>
      <c r="H204" s="15">
        <v>26.5</v>
      </c>
      <c r="I204" s="15">
        <v>5</v>
      </c>
      <c r="J204" s="19">
        <v>397.5</v>
      </c>
      <c r="K204" s="15">
        <v>0.32100000000000001</v>
      </c>
      <c r="L204" s="15">
        <v>0.997</v>
      </c>
      <c r="M204" s="15">
        <v>6211.5</v>
      </c>
      <c r="N204" s="15" t="s">
        <v>398</v>
      </c>
      <c r="O204" s="15" t="s">
        <v>25</v>
      </c>
      <c r="P204" s="15" t="s">
        <v>26</v>
      </c>
      <c r="Q204" s="15" t="s">
        <v>58</v>
      </c>
      <c r="R204" s="15"/>
      <c r="S204" s="15">
        <v>40.663499999999999</v>
      </c>
      <c r="T204" s="15">
        <v>-74.005099999999999</v>
      </c>
      <c r="U204" s="15"/>
      <c r="V204" s="78" t="s">
        <v>396</v>
      </c>
      <c r="W204" s="78" t="s">
        <v>543</v>
      </c>
      <c r="X204" s="78">
        <f t="shared" si="11"/>
        <v>0</v>
      </c>
      <c r="Y204" s="78">
        <f t="shared" si="9"/>
        <v>0</v>
      </c>
      <c r="Z204" s="78">
        <f t="shared" si="10"/>
        <v>0</v>
      </c>
      <c r="AA204" s="15" t="s">
        <v>398</v>
      </c>
      <c r="AB204" s="15" t="s">
        <v>25</v>
      </c>
      <c r="AC204" s="15" t="s">
        <v>26</v>
      </c>
      <c r="AD204" s="15" t="s">
        <v>58</v>
      </c>
      <c r="AE204" s="15"/>
      <c r="AF204" s="15"/>
      <c r="AG204" s="15"/>
      <c r="AH204" s="15"/>
      <c r="AI204" s="15"/>
      <c r="AJ204" s="15"/>
    </row>
    <row r="205" spans="1:36" x14ac:dyDescent="0.25">
      <c r="A205" s="15" t="s">
        <v>396</v>
      </c>
      <c r="B205" s="15" t="s">
        <v>543</v>
      </c>
      <c r="C205" s="15">
        <v>2494</v>
      </c>
      <c r="D205" s="15" t="s">
        <v>562</v>
      </c>
      <c r="E205" s="15" t="s">
        <v>545</v>
      </c>
      <c r="F205" s="15">
        <v>2019</v>
      </c>
      <c r="G205" s="15" t="s">
        <v>36</v>
      </c>
      <c r="H205" s="15">
        <v>14.2</v>
      </c>
      <c r="I205" s="15">
        <v>5</v>
      </c>
      <c r="J205" s="19">
        <v>213</v>
      </c>
      <c r="K205" s="15">
        <v>0.3211</v>
      </c>
      <c r="L205" s="15">
        <v>0.52900000000000003</v>
      </c>
      <c r="M205" s="15">
        <v>3296.6</v>
      </c>
      <c r="N205" s="15" t="s">
        <v>398</v>
      </c>
      <c r="O205" s="15" t="s">
        <v>25</v>
      </c>
      <c r="P205" s="15" t="s">
        <v>26</v>
      </c>
      <c r="Q205" s="15" t="s">
        <v>58</v>
      </c>
      <c r="R205" s="15"/>
      <c r="S205" s="15">
        <v>40.663499999999999</v>
      </c>
      <c r="T205" s="15">
        <v>-74.005099999999999</v>
      </c>
      <c r="U205" s="15"/>
      <c r="V205" s="78" t="s">
        <v>396</v>
      </c>
      <c r="W205" s="78" t="s">
        <v>543</v>
      </c>
      <c r="X205" s="78">
        <f t="shared" si="11"/>
        <v>0</v>
      </c>
      <c r="Y205" s="78">
        <f t="shared" si="9"/>
        <v>0</v>
      </c>
      <c r="Z205" s="78">
        <f t="shared" si="10"/>
        <v>0</v>
      </c>
      <c r="AA205" s="15" t="s">
        <v>398</v>
      </c>
      <c r="AB205" s="15" t="s">
        <v>25</v>
      </c>
      <c r="AC205" s="15" t="s">
        <v>26</v>
      </c>
      <c r="AD205" s="15" t="s">
        <v>58</v>
      </c>
      <c r="AE205" s="15"/>
      <c r="AF205" s="15"/>
      <c r="AG205" s="15"/>
      <c r="AH205" s="15"/>
      <c r="AI205" s="15"/>
      <c r="AJ205" s="15"/>
    </row>
    <row r="206" spans="1:36" x14ac:dyDescent="0.25">
      <c r="A206" s="15" t="s">
        <v>396</v>
      </c>
      <c r="B206" s="15" t="s">
        <v>543</v>
      </c>
      <c r="C206" s="15">
        <v>2494</v>
      </c>
      <c r="D206" s="15" t="s">
        <v>563</v>
      </c>
      <c r="E206" s="15" t="s">
        <v>545</v>
      </c>
      <c r="F206" s="15">
        <v>2019</v>
      </c>
      <c r="G206" s="15" t="s">
        <v>36</v>
      </c>
      <c r="H206" s="15">
        <v>8.8000000000000007</v>
      </c>
      <c r="I206" s="15">
        <v>5</v>
      </c>
      <c r="J206" s="19">
        <v>132</v>
      </c>
      <c r="K206" s="15">
        <v>0.3211</v>
      </c>
      <c r="L206" s="15">
        <v>0.32600000000000001</v>
      </c>
      <c r="M206" s="15">
        <v>2029.5</v>
      </c>
      <c r="N206" s="15" t="s">
        <v>398</v>
      </c>
      <c r="O206" s="15" t="s">
        <v>25</v>
      </c>
      <c r="P206" s="15" t="s">
        <v>26</v>
      </c>
      <c r="Q206" s="15" t="s">
        <v>58</v>
      </c>
      <c r="R206" s="15"/>
      <c r="S206" s="15">
        <v>40.663499999999999</v>
      </c>
      <c r="T206" s="15">
        <v>-74.005099999999999</v>
      </c>
      <c r="U206" s="15"/>
      <c r="V206" s="78" t="s">
        <v>396</v>
      </c>
      <c r="W206" s="78" t="s">
        <v>543</v>
      </c>
      <c r="X206" s="78">
        <f t="shared" si="11"/>
        <v>0</v>
      </c>
      <c r="Y206" s="78">
        <f t="shared" si="9"/>
        <v>0</v>
      </c>
      <c r="Z206" s="78">
        <f t="shared" si="10"/>
        <v>0</v>
      </c>
      <c r="AA206" s="15" t="s">
        <v>398</v>
      </c>
      <c r="AB206" s="15" t="s">
        <v>25</v>
      </c>
      <c r="AC206" s="15" t="s">
        <v>26</v>
      </c>
      <c r="AD206" s="15" t="s">
        <v>58</v>
      </c>
      <c r="AE206" s="15"/>
      <c r="AF206" s="15"/>
      <c r="AG206" s="15"/>
      <c r="AH206" s="15"/>
      <c r="AI206" s="15"/>
      <c r="AJ206" s="15"/>
    </row>
    <row r="207" spans="1:36" x14ac:dyDescent="0.25">
      <c r="A207" s="15" t="s">
        <v>396</v>
      </c>
      <c r="B207" s="15" t="s">
        <v>543</v>
      </c>
      <c r="C207" s="15">
        <v>2494</v>
      </c>
      <c r="D207" s="15" t="s">
        <v>564</v>
      </c>
      <c r="E207" s="15" t="s">
        <v>545</v>
      </c>
      <c r="F207" s="15">
        <v>2019</v>
      </c>
      <c r="G207" s="15" t="s">
        <v>36</v>
      </c>
      <c r="H207" s="15">
        <v>6.7</v>
      </c>
      <c r="I207" s="15">
        <v>5</v>
      </c>
      <c r="J207" s="19">
        <v>100.5</v>
      </c>
      <c r="K207" s="15">
        <v>0.3211</v>
      </c>
      <c r="L207" s="15">
        <v>0.247</v>
      </c>
      <c r="M207" s="15">
        <v>1538.5</v>
      </c>
      <c r="N207" s="15" t="s">
        <v>398</v>
      </c>
      <c r="O207" s="15" t="s">
        <v>25</v>
      </c>
      <c r="P207" s="15" t="s">
        <v>26</v>
      </c>
      <c r="Q207" s="15" t="s">
        <v>58</v>
      </c>
      <c r="R207" s="15"/>
      <c r="S207" s="15">
        <v>40.663499999999999</v>
      </c>
      <c r="T207" s="15">
        <v>-74.005099999999999</v>
      </c>
      <c r="U207" s="15"/>
      <c r="V207" s="78" t="s">
        <v>396</v>
      </c>
      <c r="W207" s="78" t="s">
        <v>543</v>
      </c>
      <c r="X207" s="78">
        <f t="shared" si="11"/>
        <v>0</v>
      </c>
      <c r="Y207" s="78">
        <f t="shared" si="9"/>
        <v>0</v>
      </c>
      <c r="Z207" s="78">
        <f t="shared" si="10"/>
        <v>0</v>
      </c>
      <c r="AA207" s="15" t="s">
        <v>398</v>
      </c>
      <c r="AB207" s="15" t="s">
        <v>25</v>
      </c>
      <c r="AC207" s="15" t="s">
        <v>26</v>
      </c>
      <c r="AD207" s="15" t="s">
        <v>58</v>
      </c>
      <c r="AE207" s="15"/>
      <c r="AF207" s="15"/>
      <c r="AG207" s="15"/>
      <c r="AH207" s="15"/>
      <c r="AI207" s="15"/>
      <c r="AJ207" s="15"/>
    </row>
    <row r="208" spans="1:36" x14ac:dyDescent="0.25">
      <c r="A208" s="15" t="s">
        <v>396</v>
      </c>
      <c r="B208" s="15" t="s">
        <v>543</v>
      </c>
      <c r="C208" s="15">
        <v>2494</v>
      </c>
      <c r="D208" s="15" t="s">
        <v>565</v>
      </c>
      <c r="E208" s="15" t="s">
        <v>545</v>
      </c>
      <c r="F208" s="15">
        <v>2019</v>
      </c>
      <c r="G208" s="15" t="s">
        <v>36</v>
      </c>
      <c r="H208" s="15">
        <v>25.7</v>
      </c>
      <c r="I208" s="15">
        <v>5</v>
      </c>
      <c r="J208" s="19">
        <v>385.5</v>
      </c>
      <c r="K208" s="15">
        <v>0.3211</v>
      </c>
      <c r="L208" s="15">
        <v>0.95</v>
      </c>
      <c r="M208" s="15">
        <v>5917.2</v>
      </c>
      <c r="N208" s="15" t="s">
        <v>398</v>
      </c>
      <c r="O208" s="15" t="s">
        <v>25</v>
      </c>
      <c r="P208" s="15" t="s">
        <v>26</v>
      </c>
      <c r="Q208" s="15" t="s">
        <v>58</v>
      </c>
      <c r="R208" s="15"/>
      <c r="S208" s="15">
        <v>40.663499999999999</v>
      </c>
      <c r="T208" s="15">
        <v>-74.005099999999999</v>
      </c>
      <c r="U208" s="15"/>
      <c r="V208" s="78" t="s">
        <v>396</v>
      </c>
      <c r="W208" s="78" t="s">
        <v>543</v>
      </c>
      <c r="X208" s="78">
        <f t="shared" si="11"/>
        <v>0</v>
      </c>
      <c r="Y208" s="78">
        <f t="shared" si="9"/>
        <v>0</v>
      </c>
      <c r="Z208" s="78">
        <f t="shared" si="10"/>
        <v>0</v>
      </c>
      <c r="AA208" s="15" t="s">
        <v>398</v>
      </c>
      <c r="AB208" s="15" t="s">
        <v>25</v>
      </c>
      <c r="AC208" s="15" t="s">
        <v>26</v>
      </c>
      <c r="AD208" s="15" t="s">
        <v>58</v>
      </c>
      <c r="AE208" s="15"/>
      <c r="AF208" s="15"/>
      <c r="AG208" s="15"/>
      <c r="AH208" s="15"/>
      <c r="AI208" s="15"/>
      <c r="AJ208" s="15"/>
    </row>
    <row r="209" spans="1:36" x14ac:dyDescent="0.25">
      <c r="A209" s="15" t="s">
        <v>396</v>
      </c>
      <c r="B209" s="15" t="s">
        <v>543</v>
      </c>
      <c r="C209" s="15">
        <v>2494</v>
      </c>
      <c r="D209" s="15" t="s">
        <v>566</v>
      </c>
      <c r="E209" s="15" t="s">
        <v>545</v>
      </c>
      <c r="F209" s="15">
        <v>2019</v>
      </c>
      <c r="G209" s="15" t="s">
        <v>36</v>
      </c>
      <c r="H209" s="15">
        <v>11.4</v>
      </c>
      <c r="I209" s="15">
        <v>5</v>
      </c>
      <c r="J209" s="19">
        <v>171</v>
      </c>
      <c r="K209" s="15">
        <v>0.3211</v>
      </c>
      <c r="L209" s="15">
        <v>0.42099999999999999</v>
      </c>
      <c r="M209" s="15">
        <v>2621</v>
      </c>
      <c r="N209" s="15" t="s">
        <v>398</v>
      </c>
      <c r="O209" s="15" t="s">
        <v>25</v>
      </c>
      <c r="P209" s="15" t="s">
        <v>26</v>
      </c>
      <c r="Q209" s="15" t="s">
        <v>58</v>
      </c>
      <c r="R209" s="15"/>
      <c r="S209" s="15">
        <v>40.663499999999999</v>
      </c>
      <c r="T209" s="15">
        <v>-74.005099999999999</v>
      </c>
      <c r="U209" s="15"/>
      <c r="V209" s="78" t="s">
        <v>396</v>
      </c>
      <c r="W209" s="78" t="s">
        <v>543</v>
      </c>
      <c r="X209" s="78">
        <f t="shared" si="11"/>
        <v>0</v>
      </c>
      <c r="Y209" s="78">
        <f t="shared" si="9"/>
        <v>0</v>
      </c>
      <c r="Z209" s="78">
        <f t="shared" si="10"/>
        <v>0</v>
      </c>
      <c r="AA209" s="15" t="s">
        <v>398</v>
      </c>
      <c r="AB209" s="15" t="s">
        <v>25</v>
      </c>
      <c r="AC209" s="15" t="s">
        <v>26</v>
      </c>
      <c r="AD209" s="15" t="s">
        <v>58</v>
      </c>
      <c r="AE209" s="15"/>
      <c r="AF209" s="15"/>
      <c r="AG209" s="15"/>
      <c r="AH209" s="15"/>
      <c r="AI209" s="15"/>
      <c r="AJ209" s="15"/>
    </row>
    <row r="210" spans="1:36" x14ac:dyDescent="0.25">
      <c r="A210" s="15" t="s">
        <v>396</v>
      </c>
      <c r="B210" s="15" t="s">
        <v>543</v>
      </c>
      <c r="C210" s="15">
        <v>2494</v>
      </c>
      <c r="D210" s="15" t="s">
        <v>567</v>
      </c>
      <c r="E210" s="15" t="s">
        <v>545</v>
      </c>
      <c r="F210" s="15">
        <v>2019</v>
      </c>
      <c r="G210" s="15" t="s">
        <v>36</v>
      </c>
      <c r="H210" s="15">
        <v>14.4</v>
      </c>
      <c r="I210" s="15">
        <v>5</v>
      </c>
      <c r="J210" s="19">
        <v>216</v>
      </c>
      <c r="K210" s="15">
        <v>0.3211</v>
      </c>
      <c r="L210" s="15">
        <v>0.53700000000000003</v>
      </c>
      <c r="M210" s="15">
        <v>3343.4</v>
      </c>
      <c r="N210" s="15" t="s">
        <v>398</v>
      </c>
      <c r="O210" s="15" t="s">
        <v>25</v>
      </c>
      <c r="P210" s="15" t="s">
        <v>26</v>
      </c>
      <c r="Q210" s="15" t="s">
        <v>58</v>
      </c>
      <c r="R210" s="15"/>
      <c r="S210" s="15">
        <v>40.663499999999999</v>
      </c>
      <c r="T210" s="15">
        <v>-74.005099999999999</v>
      </c>
      <c r="U210" s="15"/>
      <c r="V210" s="78" t="s">
        <v>396</v>
      </c>
      <c r="W210" s="78" t="s">
        <v>543</v>
      </c>
      <c r="X210" s="78">
        <f t="shared" si="11"/>
        <v>0</v>
      </c>
      <c r="Y210" s="78">
        <f t="shared" si="9"/>
        <v>0</v>
      </c>
      <c r="Z210" s="78">
        <f t="shared" si="10"/>
        <v>0</v>
      </c>
      <c r="AA210" s="15" t="s">
        <v>398</v>
      </c>
      <c r="AB210" s="15" t="s">
        <v>25</v>
      </c>
      <c r="AC210" s="15" t="s">
        <v>26</v>
      </c>
      <c r="AD210" s="15" t="s">
        <v>58</v>
      </c>
      <c r="AE210" s="15"/>
      <c r="AF210" s="15"/>
      <c r="AG210" s="15"/>
      <c r="AH210" s="15"/>
      <c r="AI210" s="15"/>
      <c r="AJ210" s="15"/>
    </row>
    <row r="211" spans="1:36" x14ac:dyDescent="0.25">
      <c r="A211" s="15" t="s">
        <v>396</v>
      </c>
      <c r="B211" s="15" t="s">
        <v>543</v>
      </c>
      <c r="C211" s="15">
        <v>2494</v>
      </c>
      <c r="D211" s="15" t="s">
        <v>568</v>
      </c>
      <c r="E211" s="15" t="s">
        <v>545</v>
      </c>
      <c r="F211" s="15">
        <v>2019</v>
      </c>
      <c r="G211" s="15" t="s">
        <v>36</v>
      </c>
      <c r="H211" s="15">
        <v>11.2</v>
      </c>
      <c r="I211" s="15">
        <v>5</v>
      </c>
      <c r="J211" s="19">
        <v>168</v>
      </c>
      <c r="K211" s="15">
        <v>0.3211</v>
      </c>
      <c r="L211" s="15">
        <v>0.41599999999999998</v>
      </c>
      <c r="M211" s="15">
        <v>2592</v>
      </c>
      <c r="N211" s="15" t="s">
        <v>398</v>
      </c>
      <c r="O211" s="15" t="s">
        <v>25</v>
      </c>
      <c r="P211" s="15" t="s">
        <v>26</v>
      </c>
      <c r="Q211" s="15" t="s">
        <v>58</v>
      </c>
      <c r="R211" s="15"/>
      <c r="S211" s="15">
        <v>40.663499999999999</v>
      </c>
      <c r="T211" s="15">
        <v>-74.005099999999999</v>
      </c>
      <c r="U211" s="15"/>
      <c r="V211" s="78" t="s">
        <v>396</v>
      </c>
      <c r="W211" s="78" t="s">
        <v>543</v>
      </c>
      <c r="X211" s="78">
        <f t="shared" si="11"/>
        <v>0</v>
      </c>
      <c r="Y211" s="78">
        <f t="shared" si="9"/>
        <v>0</v>
      </c>
      <c r="Z211" s="78">
        <f t="shared" si="10"/>
        <v>0</v>
      </c>
      <c r="AA211" s="15" t="s">
        <v>398</v>
      </c>
      <c r="AB211" s="15" t="s">
        <v>25</v>
      </c>
      <c r="AC211" s="15" t="s">
        <v>26</v>
      </c>
      <c r="AD211" s="15" t="s">
        <v>58</v>
      </c>
      <c r="AE211" s="15"/>
      <c r="AF211" s="15"/>
      <c r="AG211" s="15"/>
      <c r="AH211" s="15"/>
      <c r="AI211" s="15"/>
      <c r="AJ211" s="15"/>
    </row>
    <row r="212" spans="1:36" x14ac:dyDescent="0.25">
      <c r="A212" s="15" t="s">
        <v>396</v>
      </c>
      <c r="B212" s="15" t="s">
        <v>543</v>
      </c>
      <c r="C212" s="15">
        <v>2494</v>
      </c>
      <c r="D212" s="15" t="s">
        <v>569</v>
      </c>
      <c r="E212" s="15" t="s">
        <v>545</v>
      </c>
      <c r="F212" s="15">
        <v>2019</v>
      </c>
      <c r="G212" s="15" t="s">
        <v>36</v>
      </c>
      <c r="H212" s="15">
        <v>5.4</v>
      </c>
      <c r="I212" s="15">
        <v>5</v>
      </c>
      <c r="J212" s="19">
        <v>81</v>
      </c>
      <c r="K212" s="15">
        <v>0.69030000000000002</v>
      </c>
      <c r="L212" s="15">
        <v>0.437</v>
      </c>
      <c r="M212" s="15">
        <v>1266</v>
      </c>
      <c r="N212" s="15" t="s">
        <v>398</v>
      </c>
      <c r="O212" s="15" t="s">
        <v>25</v>
      </c>
      <c r="P212" s="15" t="s">
        <v>26</v>
      </c>
      <c r="Q212" s="15" t="s">
        <v>58</v>
      </c>
      <c r="R212" s="15"/>
      <c r="S212" s="15">
        <v>40.663499999999999</v>
      </c>
      <c r="T212" s="15">
        <v>-74.005099999999999</v>
      </c>
      <c r="U212" s="15"/>
      <c r="V212" s="78" t="s">
        <v>396</v>
      </c>
      <c r="W212" s="78" t="s">
        <v>543</v>
      </c>
      <c r="X212" s="78">
        <f t="shared" si="11"/>
        <v>0</v>
      </c>
      <c r="Y212" s="78">
        <f t="shared" si="9"/>
        <v>0</v>
      </c>
      <c r="Z212" s="78">
        <f t="shared" si="10"/>
        <v>0</v>
      </c>
      <c r="AA212" s="15" t="s">
        <v>398</v>
      </c>
      <c r="AB212" s="15" t="s">
        <v>25</v>
      </c>
      <c r="AC212" s="15" t="s">
        <v>26</v>
      </c>
      <c r="AD212" s="15" t="s">
        <v>58</v>
      </c>
      <c r="AE212" s="15"/>
      <c r="AF212" s="15"/>
      <c r="AG212" s="15"/>
      <c r="AH212" s="15"/>
      <c r="AI212" s="15"/>
      <c r="AJ212" s="15"/>
    </row>
    <row r="213" spans="1:36" x14ac:dyDescent="0.25">
      <c r="A213" s="15" t="s">
        <v>396</v>
      </c>
      <c r="B213" s="15" t="s">
        <v>543</v>
      </c>
      <c r="C213" s="15">
        <v>2494</v>
      </c>
      <c r="D213" s="15" t="s">
        <v>570</v>
      </c>
      <c r="E213" s="15" t="s">
        <v>545</v>
      </c>
      <c r="F213" s="15">
        <v>2019</v>
      </c>
      <c r="G213" s="15" t="s">
        <v>36</v>
      </c>
      <c r="H213" s="15">
        <v>3.8</v>
      </c>
      <c r="I213" s="15">
        <v>5</v>
      </c>
      <c r="J213" s="19">
        <v>57</v>
      </c>
      <c r="K213" s="15">
        <v>0.69030000000000002</v>
      </c>
      <c r="L213" s="15">
        <v>0.307</v>
      </c>
      <c r="M213" s="15">
        <v>890.8</v>
      </c>
      <c r="N213" s="15" t="s">
        <v>398</v>
      </c>
      <c r="O213" s="15" t="s">
        <v>25</v>
      </c>
      <c r="P213" s="15" t="s">
        <v>26</v>
      </c>
      <c r="Q213" s="15" t="s">
        <v>58</v>
      </c>
      <c r="R213" s="15"/>
      <c r="S213" s="15">
        <v>40.663499999999999</v>
      </c>
      <c r="T213" s="15">
        <v>-74.005099999999999</v>
      </c>
      <c r="U213" s="15"/>
      <c r="V213" s="78" t="s">
        <v>396</v>
      </c>
      <c r="W213" s="78" t="s">
        <v>543</v>
      </c>
      <c r="X213" s="78">
        <f t="shared" si="11"/>
        <v>0</v>
      </c>
      <c r="Y213" s="78">
        <f t="shared" si="9"/>
        <v>0</v>
      </c>
      <c r="Z213" s="78">
        <f t="shared" si="10"/>
        <v>0</v>
      </c>
      <c r="AA213" s="15" t="s">
        <v>398</v>
      </c>
      <c r="AB213" s="15" t="s">
        <v>25</v>
      </c>
      <c r="AC213" s="15" t="s">
        <v>26</v>
      </c>
      <c r="AD213" s="15" t="s">
        <v>58</v>
      </c>
      <c r="AE213" s="15"/>
      <c r="AF213" s="15"/>
      <c r="AG213" s="15"/>
      <c r="AH213" s="15"/>
      <c r="AI213" s="15"/>
      <c r="AJ213" s="15"/>
    </row>
    <row r="214" spans="1:36" x14ac:dyDescent="0.25">
      <c r="A214" s="15" t="s">
        <v>396</v>
      </c>
      <c r="B214" s="15" t="s">
        <v>543</v>
      </c>
      <c r="C214" s="15">
        <v>2494</v>
      </c>
      <c r="D214" s="15" t="s">
        <v>571</v>
      </c>
      <c r="E214" s="15" t="s">
        <v>545</v>
      </c>
      <c r="F214" s="15">
        <v>2019</v>
      </c>
      <c r="G214" s="15" t="s">
        <v>36</v>
      </c>
      <c r="H214" s="15">
        <v>2.1</v>
      </c>
      <c r="I214" s="15">
        <v>5</v>
      </c>
      <c r="J214" s="19">
        <v>31.5</v>
      </c>
      <c r="K214" s="15">
        <v>0.69</v>
      </c>
      <c r="L214" s="15">
        <v>0.17</v>
      </c>
      <c r="M214" s="15">
        <v>492.2</v>
      </c>
      <c r="N214" s="15" t="s">
        <v>398</v>
      </c>
      <c r="O214" s="15" t="s">
        <v>25</v>
      </c>
      <c r="P214" s="15" t="s">
        <v>26</v>
      </c>
      <c r="Q214" s="15" t="s">
        <v>58</v>
      </c>
      <c r="R214" s="15"/>
      <c r="S214" s="15">
        <v>40.663499999999999</v>
      </c>
      <c r="T214" s="15">
        <v>-74.005099999999999</v>
      </c>
      <c r="U214" s="15"/>
      <c r="V214" s="78" t="s">
        <v>396</v>
      </c>
      <c r="W214" s="78" t="s">
        <v>543</v>
      </c>
      <c r="X214" s="78">
        <f t="shared" si="11"/>
        <v>0</v>
      </c>
      <c r="Y214" s="78">
        <f t="shared" si="9"/>
        <v>0</v>
      </c>
      <c r="Z214" s="78">
        <f t="shared" si="10"/>
        <v>0</v>
      </c>
      <c r="AA214" s="15" t="s">
        <v>398</v>
      </c>
      <c r="AB214" s="15" t="s">
        <v>25</v>
      </c>
      <c r="AC214" s="15" t="s">
        <v>26</v>
      </c>
      <c r="AD214" s="15" t="s">
        <v>58</v>
      </c>
      <c r="AE214" s="15"/>
      <c r="AF214" s="15"/>
      <c r="AG214" s="15"/>
      <c r="AH214" s="15"/>
      <c r="AI214" s="15"/>
      <c r="AJ214" s="15"/>
    </row>
    <row r="215" spans="1:36" x14ac:dyDescent="0.25">
      <c r="A215" s="15" t="s">
        <v>396</v>
      </c>
      <c r="B215" s="15" t="s">
        <v>543</v>
      </c>
      <c r="C215" s="15">
        <v>2494</v>
      </c>
      <c r="D215" s="15" t="s">
        <v>572</v>
      </c>
      <c r="E215" s="15" t="s">
        <v>545</v>
      </c>
      <c r="F215" s="15">
        <v>2019</v>
      </c>
      <c r="G215" s="15" t="s">
        <v>36</v>
      </c>
      <c r="H215" s="15">
        <v>3</v>
      </c>
      <c r="I215" s="15">
        <v>5</v>
      </c>
      <c r="J215" s="19">
        <v>45</v>
      </c>
      <c r="K215" s="15">
        <v>0.69040000000000001</v>
      </c>
      <c r="L215" s="15">
        <v>0.24299999999999999</v>
      </c>
      <c r="M215" s="15">
        <v>703.3</v>
      </c>
      <c r="N215" s="15" t="s">
        <v>398</v>
      </c>
      <c r="O215" s="15" t="s">
        <v>25</v>
      </c>
      <c r="P215" s="15" t="s">
        <v>26</v>
      </c>
      <c r="Q215" s="15" t="s">
        <v>58</v>
      </c>
      <c r="R215" s="15"/>
      <c r="S215" s="15">
        <v>40.663499999999999</v>
      </c>
      <c r="T215" s="15">
        <v>-74.005099999999999</v>
      </c>
      <c r="U215" s="15"/>
      <c r="V215" s="78" t="s">
        <v>396</v>
      </c>
      <c r="W215" s="78" t="s">
        <v>543</v>
      </c>
      <c r="X215" s="78">
        <f t="shared" si="11"/>
        <v>0</v>
      </c>
      <c r="Y215" s="78">
        <f t="shared" si="9"/>
        <v>0</v>
      </c>
      <c r="Z215" s="78">
        <f t="shared" si="10"/>
        <v>0</v>
      </c>
      <c r="AA215" s="15" t="s">
        <v>398</v>
      </c>
      <c r="AB215" s="15" t="s">
        <v>25</v>
      </c>
      <c r="AC215" s="15" t="s">
        <v>26</v>
      </c>
      <c r="AD215" s="15" t="s">
        <v>58</v>
      </c>
      <c r="AE215" s="15"/>
      <c r="AF215" s="15"/>
      <c r="AG215" s="15"/>
      <c r="AH215" s="15"/>
      <c r="AI215" s="15"/>
      <c r="AJ215" s="15"/>
    </row>
    <row r="216" spans="1:36" x14ac:dyDescent="0.25">
      <c r="A216" s="15" t="s">
        <v>396</v>
      </c>
      <c r="B216" s="15" t="s">
        <v>543</v>
      </c>
      <c r="C216" s="15">
        <v>2494</v>
      </c>
      <c r="D216" s="15" t="s">
        <v>573</v>
      </c>
      <c r="E216" s="15" t="s">
        <v>545</v>
      </c>
      <c r="F216" s="15">
        <v>2019</v>
      </c>
      <c r="G216" s="15" t="s">
        <v>36</v>
      </c>
      <c r="H216" s="15">
        <v>3.9</v>
      </c>
      <c r="I216" s="15">
        <v>5</v>
      </c>
      <c r="J216" s="19">
        <v>58.5</v>
      </c>
      <c r="K216" s="15">
        <v>0.69020000000000004</v>
      </c>
      <c r="L216" s="15">
        <v>0.315</v>
      </c>
      <c r="M216" s="15">
        <v>914.2</v>
      </c>
      <c r="N216" s="15" t="s">
        <v>398</v>
      </c>
      <c r="O216" s="15" t="s">
        <v>25</v>
      </c>
      <c r="P216" s="15" t="s">
        <v>26</v>
      </c>
      <c r="Q216" s="15" t="s">
        <v>58</v>
      </c>
      <c r="R216" s="15"/>
      <c r="S216" s="15">
        <v>40.663499999999999</v>
      </c>
      <c r="T216" s="15">
        <v>-74.005099999999999</v>
      </c>
      <c r="U216" s="15"/>
      <c r="V216" s="78" t="s">
        <v>396</v>
      </c>
      <c r="W216" s="78" t="s">
        <v>543</v>
      </c>
      <c r="X216" s="78">
        <f t="shared" si="11"/>
        <v>0</v>
      </c>
      <c r="Y216" s="78">
        <f t="shared" si="9"/>
        <v>0</v>
      </c>
      <c r="Z216" s="78">
        <f t="shared" si="10"/>
        <v>0</v>
      </c>
      <c r="AA216" s="15" t="s">
        <v>398</v>
      </c>
      <c r="AB216" s="15" t="s">
        <v>25</v>
      </c>
      <c r="AC216" s="15" t="s">
        <v>26</v>
      </c>
      <c r="AD216" s="15" t="s">
        <v>58</v>
      </c>
      <c r="AE216" s="15"/>
      <c r="AF216" s="15"/>
      <c r="AG216" s="15"/>
      <c r="AH216" s="15"/>
      <c r="AI216" s="15"/>
      <c r="AJ216" s="15"/>
    </row>
    <row r="217" spans="1:36" x14ac:dyDescent="0.25">
      <c r="A217" s="15" t="s">
        <v>396</v>
      </c>
      <c r="B217" s="15" t="s">
        <v>543</v>
      </c>
      <c r="C217" s="15">
        <v>2494</v>
      </c>
      <c r="D217" s="15" t="s">
        <v>574</v>
      </c>
      <c r="E217" s="15" t="s">
        <v>545</v>
      </c>
      <c r="F217" s="15">
        <v>2019</v>
      </c>
      <c r="G217" s="15" t="s">
        <v>36</v>
      </c>
      <c r="H217" s="15">
        <v>3.5</v>
      </c>
      <c r="I217" s="15">
        <v>5</v>
      </c>
      <c r="J217" s="19">
        <v>52.5</v>
      </c>
      <c r="K217" s="15">
        <v>0.69030000000000002</v>
      </c>
      <c r="L217" s="15">
        <v>0.28299999999999997</v>
      </c>
      <c r="M217" s="15">
        <v>820.5</v>
      </c>
      <c r="N217" s="15" t="s">
        <v>398</v>
      </c>
      <c r="O217" s="15" t="s">
        <v>25</v>
      </c>
      <c r="P217" s="15" t="s">
        <v>26</v>
      </c>
      <c r="Q217" s="15" t="s">
        <v>58</v>
      </c>
      <c r="R217" s="15"/>
      <c r="S217" s="15">
        <v>40.663499999999999</v>
      </c>
      <c r="T217" s="15">
        <v>-74.005099999999999</v>
      </c>
      <c r="U217" s="15"/>
      <c r="V217" s="78" t="s">
        <v>396</v>
      </c>
      <c r="W217" s="78" t="s">
        <v>543</v>
      </c>
      <c r="X217" s="78">
        <f t="shared" si="11"/>
        <v>0</v>
      </c>
      <c r="Y217" s="78">
        <f t="shared" si="9"/>
        <v>0</v>
      </c>
      <c r="Z217" s="78">
        <f t="shared" si="10"/>
        <v>0</v>
      </c>
      <c r="AA217" s="15" t="s">
        <v>398</v>
      </c>
      <c r="AB217" s="15" t="s">
        <v>25</v>
      </c>
      <c r="AC217" s="15" t="s">
        <v>26</v>
      </c>
      <c r="AD217" s="15" t="s">
        <v>58</v>
      </c>
      <c r="AE217" s="15"/>
      <c r="AF217" s="15"/>
      <c r="AG217" s="15"/>
      <c r="AH217" s="15"/>
      <c r="AI217" s="15"/>
      <c r="AJ217" s="15"/>
    </row>
    <row r="218" spans="1:36" x14ac:dyDescent="0.25">
      <c r="A218" s="15" t="s">
        <v>396</v>
      </c>
      <c r="B218" s="15" t="s">
        <v>543</v>
      </c>
      <c r="C218" s="15">
        <v>2494</v>
      </c>
      <c r="D218" s="15" t="s">
        <v>575</v>
      </c>
      <c r="E218" s="15" t="s">
        <v>545</v>
      </c>
      <c r="F218" s="15">
        <v>2019</v>
      </c>
      <c r="G218" s="15" t="s">
        <v>36</v>
      </c>
      <c r="H218" s="15">
        <v>2.4</v>
      </c>
      <c r="I218" s="15">
        <v>5</v>
      </c>
      <c r="J218" s="19">
        <v>36</v>
      </c>
      <c r="K218" s="15">
        <v>0.68959999999999999</v>
      </c>
      <c r="L218" s="15">
        <v>0.19400000000000001</v>
      </c>
      <c r="M218" s="15">
        <v>562.5</v>
      </c>
      <c r="N218" s="15" t="s">
        <v>398</v>
      </c>
      <c r="O218" s="15" t="s">
        <v>25</v>
      </c>
      <c r="P218" s="15" t="s">
        <v>26</v>
      </c>
      <c r="Q218" s="15" t="s">
        <v>58</v>
      </c>
      <c r="R218" s="15"/>
      <c r="S218" s="15">
        <v>40.663499999999999</v>
      </c>
      <c r="T218" s="15">
        <v>-74.005099999999999</v>
      </c>
      <c r="U218" s="15"/>
      <c r="V218" s="78" t="s">
        <v>396</v>
      </c>
      <c r="W218" s="78" t="s">
        <v>543</v>
      </c>
      <c r="X218" s="78">
        <f t="shared" si="11"/>
        <v>0</v>
      </c>
      <c r="Y218" s="78">
        <f t="shared" si="9"/>
        <v>0</v>
      </c>
      <c r="Z218" s="78">
        <f t="shared" si="10"/>
        <v>0</v>
      </c>
      <c r="AA218" s="15" t="s">
        <v>398</v>
      </c>
      <c r="AB218" s="15" t="s">
        <v>25</v>
      </c>
      <c r="AC218" s="15" t="s">
        <v>26</v>
      </c>
      <c r="AD218" s="15" t="s">
        <v>58</v>
      </c>
      <c r="AE218" s="15"/>
      <c r="AF218" s="15"/>
      <c r="AG218" s="15"/>
      <c r="AH218" s="15"/>
      <c r="AI218" s="15"/>
      <c r="AJ218" s="15"/>
    </row>
    <row r="219" spans="1:36" x14ac:dyDescent="0.25">
      <c r="A219" s="15" t="s">
        <v>396</v>
      </c>
      <c r="B219" s="15" t="s">
        <v>543</v>
      </c>
      <c r="C219" s="15">
        <v>2494</v>
      </c>
      <c r="D219" s="15" t="s">
        <v>576</v>
      </c>
      <c r="E219" s="15" t="s">
        <v>545</v>
      </c>
      <c r="F219" s="15">
        <v>2019</v>
      </c>
      <c r="G219" s="15" t="s">
        <v>36</v>
      </c>
      <c r="H219" s="15">
        <v>0.6</v>
      </c>
      <c r="I219" s="15">
        <v>5</v>
      </c>
      <c r="J219" s="19">
        <v>9</v>
      </c>
      <c r="K219" s="15">
        <v>0.69</v>
      </c>
      <c r="L219" s="15">
        <v>4.9000000000000002E-2</v>
      </c>
      <c r="M219" s="15">
        <v>140.6</v>
      </c>
      <c r="N219" s="15" t="s">
        <v>398</v>
      </c>
      <c r="O219" s="15" t="s">
        <v>25</v>
      </c>
      <c r="P219" s="15" t="s">
        <v>26</v>
      </c>
      <c r="Q219" s="15" t="s">
        <v>58</v>
      </c>
      <c r="R219" s="15"/>
      <c r="S219" s="15">
        <v>40.663499999999999</v>
      </c>
      <c r="T219" s="15">
        <v>-74.005099999999999</v>
      </c>
      <c r="U219" s="15"/>
      <c r="V219" s="78" t="s">
        <v>396</v>
      </c>
      <c r="W219" s="78" t="s">
        <v>543</v>
      </c>
      <c r="X219" s="78">
        <f t="shared" si="11"/>
        <v>0</v>
      </c>
      <c r="Y219" s="78">
        <f t="shared" si="9"/>
        <v>0</v>
      </c>
      <c r="Z219" s="78">
        <f t="shared" si="10"/>
        <v>0</v>
      </c>
      <c r="AA219" s="15" t="s">
        <v>398</v>
      </c>
      <c r="AB219" s="15" t="s">
        <v>25</v>
      </c>
      <c r="AC219" s="15" t="s">
        <v>26</v>
      </c>
      <c r="AD219" s="15" t="s">
        <v>58</v>
      </c>
      <c r="AE219" s="15"/>
      <c r="AF219" s="15"/>
      <c r="AG219" s="15"/>
      <c r="AH219" s="15"/>
      <c r="AI219" s="15"/>
      <c r="AJ219" s="15"/>
    </row>
    <row r="220" spans="1:36" x14ac:dyDescent="0.25">
      <c r="A220" s="15" t="s">
        <v>396</v>
      </c>
      <c r="B220" s="15" t="s">
        <v>594</v>
      </c>
      <c r="C220" s="15">
        <v>2496</v>
      </c>
      <c r="D220" s="15" t="s">
        <v>595</v>
      </c>
      <c r="E220" s="15"/>
      <c r="F220" s="15">
        <v>2019</v>
      </c>
      <c r="G220" s="15" t="s">
        <v>36</v>
      </c>
      <c r="H220" s="15">
        <v>5</v>
      </c>
      <c r="I220" s="15">
        <v>5</v>
      </c>
      <c r="J220" s="19">
        <v>70</v>
      </c>
      <c r="K220" s="15">
        <v>1.5</v>
      </c>
      <c r="L220" s="15">
        <v>0.88100000000000001</v>
      </c>
      <c r="M220" s="15">
        <v>1175</v>
      </c>
      <c r="N220" s="15" t="s">
        <v>398</v>
      </c>
      <c r="O220" s="15" t="s">
        <v>25</v>
      </c>
      <c r="P220" s="15" t="s">
        <v>26</v>
      </c>
      <c r="Q220" s="15" t="s">
        <v>37</v>
      </c>
      <c r="R220" s="15"/>
      <c r="S220" s="15">
        <v>40.705199999999998</v>
      </c>
      <c r="T220" s="15">
        <v>-73.980699999999999</v>
      </c>
      <c r="U220" s="15"/>
      <c r="V220" s="78" t="s">
        <v>396</v>
      </c>
      <c r="W220" s="78" t="s">
        <v>594</v>
      </c>
      <c r="X220" s="78">
        <f t="shared" si="11"/>
        <v>2496</v>
      </c>
      <c r="Y220" s="78">
        <f t="shared" si="9"/>
        <v>40.705199999999998</v>
      </c>
      <c r="Z220" s="78">
        <f t="shared" si="10"/>
        <v>-73.980699999999999</v>
      </c>
      <c r="AA220" s="15" t="s">
        <v>398</v>
      </c>
      <c r="AB220" s="15" t="s">
        <v>25</v>
      </c>
      <c r="AC220" s="15" t="s">
        <v>26</v>
      </c>
      <c r="AD220" s="15" t="s">
        <v>37</v>
      </c>
      <c r="AE220" s="15"/>
      <c r="AF220" s="15"/>
      <c r="AG220" s="15"/>
      <c r="AH220" s="15"/>
      <c r="AI220" s="15"/>
      <c r="AJ220" s="15"/>
    </row>
    <row r="221" spans="1:36" x14ac:dyDescent="0.25">
      <c r="A221" s="15" t="s">
        <v>396</v>
      </c>
      <c r="B221" s="15" t="s">
        <v>594</v>
      </c>
      <c r="C221" s="15">
        <v>2496</v>
      </c>
      <c r="D221" s="15" t="s">
        <v>596</v>
      </c>
      <c r="E221" s="15"/>
      <c r="F221" s="15">
        <v>2019</v>
      </c>
      <c r="G221" s="15" t="s">
        <v>36</v>
      </c>
      <c r="H221" s="15">
        <v>0</v>
      </c>
      <c r="I221" s="15">
        <v>5</v>
      </c>
      <c r="J221" s="19"/>
      <c r="K221" s="15"/>
      <c r="L221" s="15"/>
      <c r="M221" s="15"/>
      <c r="N221" s="15" t="s">
        <v>398</v>
      </c>
      <c r="O221" s="15" t="s">
        <v>25</v>
      </c>
      <c r="P221" s="15" t="s">
        <v>26</v>
      </c>
      <c r="Q221" s="15" t="s">
        <v>37</v>
      </c>
      <c r="R221" s="15"/>
      <c r="S221" s="15">
        <v>40.705199999999998</v>
      </c>
      <c r="T221" s="15">
        <v>-73.980699999999999</v>
      </c>
      <c r="U221" s="15"/>
      <c r="V221" s="78" t="s">
        <v>396</v>
      </c>
      <c r="W221" s="78" t="s">
        <v>594</v>
      </c>
      <c r="X221" s="78">
        <f t="shared" si="11"/>
        <v>0</v>
      </c>
      <c r="Y221" s="78">
        <f t="shared" si="9"/>
        <v>0</v>
      </c>
      <c r="Z221" s="78">
        <f t="shared" si="10"/>
        <v>0</v>
      </c>
      <c r="AA221" s="15" t="s">
        <v>398</v>
      </c>
      <c r="AB221" s="15" t="s">
        <v>25</v>
      </c>
      <c r="AC221" s="15" t="s">
        <v>26</v>
      </c>
      <c r="AD221" s="15" t="s">
        <v>37</v>
      </c>
      <c r="AE221" s="15"/>
      <c r="AF221" s="15"/>
      <c r="AG221" s="15"/>
      <c r="AH221" s="15"/>
      <c r="AI221" s="15"/>
      <c r="AJ221" s="15"/>
    </row>
    <row r="222" spans="1:36" x14ac:dyDescent="0.25">
      <c r="A222" s="15" t="s">
        <v>396</v>
      </c>
      <c r="B222" s="15" t="s">
        <v>594</v>
      </c>
      <c r="C222" s="15">
        <v>2496</v>
      </c>
      <c r="D222" s="15" t="s">
        <v>419</v>
      </c>
      <c r="E222" s="15"/>
      <c r="F222" s="15">
        <v>2019</v>
      </c>
      <c r="G222" s="15" t="s">
        <v>36</v>
      </c>
      <c r="H222" s="15">
        <v>40</v>
      </c>
      <c r="I222" s="15">
        <v>5</v>
      </c>
      <c r="J222" s="19">
        <v>560</v>
      </c>
      <c r="K222" s="15">
        <v>1.5</v>
      </c>
      <c r="L222" s="15">
        <v>7.05</v>
      </c>
      <c r="M222" s="15">
        <v>9400</v>
      </c>
      <c r="N222" s="15" t="s">
        <v>398</v>
      </c>
      <c r="O222" s="15" t="s">
        <v>25</v>
      </c>
      <c r="P222" s="15" t="s">
        <v>26</v>
      </c>
      <c r="Q222" s="15" t="s">
        <v>37</v>
      </c>
      <c r="R222" s="15"/>
      <c r="S222" s="15">
        <v>40.705199999999998</v>
      </c>
      <c r="T222" s="15">
        <v>-73.980699999999999</v>
      </c>
      <c r="U222" s="15"/>
      <c r="V222" s="78" t="s">
        <v>396</v>
      </c>
      <c r="W222" s="78" t="s">
        <v>594</v>
      </c>
      <c r="X222" s="78">
        <f t="shared" si="11"/>
        <v>0</v>
      </c>
      <c r="Y222" s="78">
        <f t="shared" si="9"/>
        <v>0</v>
      </c>
      <c r="Z222" s="78">
        <f t="shared" si="10"/>
        <v>0</v>
      </c>
      <c r="AA222" s="15" t="s">
        <v>398</v>
      </c>
      <c r="AB222" s="15" t="s">
        <v>25</v>
      </c>
      <c r="AC222" s="15" t="s">
        <v>26</v>
      </c>
      <c r="AD222" s="15" t="s">
        <v>37</v>
      </c>
      <c r="AE222" s="15"/>
      <c r="AF222" s="15"/>
      <c r="AG222" s="15"/>
      <c r="AH222" s="15"/>
      <c r="AI222" s="15"/>
      <c r="AJ222" s="15"/>
    </row>
    <row r="223" spans="1:36" x14ac:dyDescent="0.25">
      <c r="A223" s="15" t="s">
        <v>396</v>
      </c>
      <c r="B223" s="15" t="s">
        <v>614</v>
      </c>
      <c r="C223" s="15">
        <v>2499</v>
      </c>
      <c r="D223" s="15" t="s">
        <v>544</v>
      </c>
      <c r="E223" s="15" t="s">
        <v>545</v>
      </c>
      <c r="F223" s="15">
        <v>2019</v>
      </c>
      <c r="G223" s="15" t="s">
        <v>36</v>
      </c>
      <c r="H223" s="15">
        <v>121.4</v>
      </c>
      <c r="I223" s="15">
        <v>5</v>
      </c>
      <c r="J223" s="19">
        <v>2063.8000000000002</v>
      </c>
      <c r="K223" s="15">
        <v>0.33500000000000002</v>
      </c>
      <c r="L223" s="15">
        <v>5.4459999999999997</v>
      </c>
      <c r="M223" s="15">
        <v>32517.3</v>
      </c>
      <c r="N223" s="15" t="s">
        <v>398</v>
      </c>
      <c r="O223" s="15" t="s">
        <v>25</v>
      </c>
      <c r="P223" s="15" t="s">
        <v>26</v>
      </c>
      <c r="Q223" s="15" t="s">
        <v>27</v>
      </c>
      <c r="R223" s="15"/>
      <c r="S223" s="15">
        <v>40.648600000000002</v>
      </c>
      <c r="T223" s="15">
        <v>-74.020899999999997</v>
      </c>
      <c r="U223" s="15"/>
      <c r="V223" s="78" t="s">
        <v>396</v>
      </c>
      <c r="W223" s="78" t="s">
        <v>614</v>
      </c>
      <c r="X223" s="78">
        <f t="shared" si="11"/>
        <v>2499</v>
      </c>
      <c r="Y223" s="78">
        <f t="shared" si="9"/>
        <v>40.648600000000002</v>
      </c>
      <c r="Z223" s="78">
        <f t="shared" si="10"/>
        <v>-74.020899999999997</v>
      </c>
      <c r="AA223" s="15" t="s">
        <v>398</v>
      </c>
      <c r="AB223" s="15" t="s">
        <v>25</v>
      </c>
      <c r="AC223" s="15" t="s">
        <v>26</v>
      </c>
      <c r="AD223" s="15" t="s">
        <v>27</v>
      </c>
      <c r="AE223" s="15"/>
      <c r="AF223" s="15"/>
      <c r="AG223" s="15"/>
      <c r="AH223" s="15"/>
      <c r="AI223" s="15"/>
      <c r="AJ223" s="15"/>
    </row>
    <row r="224" spans="1:36" x14ac:dyDescent="0.25">
      <c r="A224" s="15" t="s">
        <v>396</v>
      </c>
      <c r="B224" s="15" t="s">
        <v>614</v>
      </c>
      <c r="C224" s="15">
        <v>2499</v>
      </c>
      <c r="D224" s="15" t="s">
        <v>546</v>
      </c>
      <c r="E224" s="15" t="s">
        <v>545</v>
      </c>
      <c r="F224" s="15">
        <v>2019</v>
      </c>
      <c r="G224" s="15" t="s">
        <v>36</v>
      </c>
      <c r="H224" s="15">
        <v>85.1</v>
      </c>
      <c r="I224" s="15">
        <v>5</v>
      </c>
      <c r="J224" s="19">
        <v>1446.7</v>
      </c>
      <c r="K224" s="15">
        <v>0.33510000000000001</v>
      </c>
      <c r="L224" s="15">
        <v>3.8170000000000002</v>
      </c>
      <c r="M224" s="15">
        <v>22789.1</v>
      </c>
      <c r="N224" s="15" t="s">
        <v>398</v>
      </c>
      <c r="O224" s="15" t="s">
        <v>25</v>
      </c>
      <c r="P224" s="15" t="s">
        <v>26</v>
      </c>
      <c r="Q224" s="15" t="s">
        <v>27</v>
      </c>
      <c r="R224" s="15"/>
      <c r="S224" s="15">
        <v>40.648600000000002</v>
      </c>
      <c r="T224" s="15">
        <v>-74.020899999999997</v>
      </c>
      <c r="U224" s="15"/>
      <c r="V224" s="78" t="s">
        <v>396</v>
      </c>
      <c r="W224" s="78" t="s">
        <v>614</v>
      </c>
      <c r="X224" s="78">
        <f t="shared" si="11"/>
        <v>0</v>
      </c>
      <c r="Y224" s="78">
        <f t="shared" si="9"/>
        <v>0</v>
      </c>
      <c r="Z224" s="78">
        <f t="shared" si="10"/>
        <v>0</v>
      </c>
      <c r="AA224" s="15" t="s">
        <v>398</v>
      </c>
      <c r="AB224" s="15" t="s">
        <v>25</v>
      </c>
      <c r="AC224" s="15" t="s">
        <v>26</v>
      </c>
      <c r="AD224" s="15" t="s">
        <v>27</v>
      </c>
      <c r="AE224" s="15"/>
      <c r="AF224" s="15"/>
      <c r="AG224" s="15"/>
      <c r="AH224" s="15"/>
      <c r="AI224" s="15"/>
      <c r="AJ224" s="15"/>
    </row>
    <row r="225" spans="1:36" x14ac:dyDescent="0.25">
      <c r="A225" s="15" t="s">
        <v>396</v>
      </c>
      <c r="B225" s="15" t="s">
        <v>614</v>
      </c>
      <c r="C225" s="15">
        <v>2499</v>
      </c>
      <c r="D225" s="15" t="s">
        <v>547</v>
      </c>
      <c r="E225" s="15" t="s">
        <v>545</v>
      </c>
      <c r="F225" s="15">
        <v>2019</v>
      </c>
      <c r="G225" s="15" t="s">
        <v>36</v>
      </c>
      <c r="H225" s="15">
        <v>197.8</v>
      </c>
      <c r="I225" s="15">
        <v>5</v>
      </c>
      <c r="J225" s="19">
        <v>3362.6</v>
      </c>
      <c r="K225" s="15">
        <v>0.33500000000000002</v>
      </c>
      <c r="L225" s="15">
        <v>8.8650000000000002</v>
      </c>
      <c r="M225" s="15">
        <v>52933.3</v>
      </c>
      <c r="N225" s="15" t="s">
        <v>398</v>
      </c>
      <c r="O225" s="15" t="s">
        <v>25</v>
      </c>
      <c r="P225" s="15" t="s">
        <v>26</v>
      </c>
      <c r="Q225" s="15" t="s">
        <v>27</v>
      </c>
      <c r="R225" s="15"/>
      <c r="S225" s="15">
        <v>40.648600000000002</v>
      </c>
      <c r="T225" s="15">
        <v>-74.020899999999997</v>
      </c>
      <c r="U225" s="15"/>
      <c r="V225" s="78" t="s">
        <v>396</v>
      </c>
      <c r="W225" s="78" t="s">
        <v>614</v>
      </c>
      <c r="X225" s="78">
        <f t="shared" si="11"/>
        <v>0</v>
      </c>
      <c r="Y225" s="78">
        <f t="shared" si="9"/>
        <v>0</v>
      </c>
      <c r="Z225" s="78">
        <f t="shared" si="10"/>
        <v>0</v>
      </c>
      <c r="AA225" s="15" t="s">
        <v>398</v>
      </c>
      <c r="AB225" s="15" t="s">
        <v>25</v>
      </c>
      <c r="AC225" s="15" t="s">
        <v>26</v>
      </c>
      <c r="AD225" s="15" t="s">
        <v>27</v>
      </c>
      <c r="AE225" s="15"/>
      <c r="AF225" s="15"/>
      <c r="AG225" s="15"/>
      <c r="AH225" s="15"/>
      <c r="AI225" s="15"/>
      <c r="AJ225" s="15"/>
    </row>
    <row r="226" spans="1:36" x14ac:dyDescent="0.25">
      <c r="A226" s="15" t="s">
        <v>396</v>
      </c>
      <c r="B226" s="15" t="s">
        <v>614</v>
      </c>
      <c r="C226" s="15">
        <v>2499</v>
      </c>
      <c r="D226" s="15" t="s">
        <v>548</v>
      </c>
      <c r="E226" s="15" t="s">
        <v>545</v>
      </c>
      <c r="F226" s="15">
        <v>2019</v>
      </c>
      <c r="G226" s="15" t="s">
        <v>36</v>
      </c>
      <c r="H226" s="15">
        <v>112.3</v>
      </c>
      <c r="I226" s="15">
        <v>5</v>
      </c>
      <c r="J226" s="19">
        <v>1909.1</v>
      </c>
      <c r="K226" s="15">
        <v>0.33500000000000002</v>
      </c>
      <c r="L226" s="15">
        <v>5.0339999999999998</v>
      </c>
      <c r="M226" s="15">
        <v>30059.8</v>
      </c>
      <c r="N226" s="15" t="s">
        <v>398</v>
      </c>
      <c r="O226" s="15" t="s">
        <v>25</v>
      </c>
      <c r="P226" s="15" t="s">
        <v>26</v>
      </c>
      <c r="Q226" s="15" t="s">
        <v>27</v>
      </c>
      <c r="R226" s="15"/>
      <c r="S226" s="15">
        <v>40.648600000000002</v>
      </c>
      <c r="T226" s="15">
        <v>-74.020899999999997</v>
      </c>
      <c r="U226" s="15"/>
      <c r="V226" s="78" t="s">
        <v>396</v>
      </c>
      <c r="W226" s="78" t="s">
        <v>614</v>
      </c>
      <c r="X226" s="78">
        <f t="shared" si="11"/>
        <v>0</v>
      </c>
      <c r="Y226" s="78">
        <f t="shared" si="9"/>
        <v>0</v>
      </c>
      <c r="Z226" s="78">
        <f t="shared" si="10"/>
        <v>0</v>
      </c>
      <c r="AA226" s="15" t="s">
        <v>398</v>
      </c>
      <c r="AB226" s="15" t="s">
        <v>25</v>
      </c>
      <c r="AC226" s="15" t="s">
        <v>26</v>
      </c>
      <c r="AD226" s="15" t="s">
        <v>27</v>
      </c>
      <c r="AE226" s="15"/>
      <c r="AF226" s="15"/>
      <c r="AG226" s="15"/>
      <c r="AH226" s="15"/>
      <c r="AI226" s="15"/>
      <c r="AJ226" s="15"/>
    </row>
    <row r="227" spans="1:36" x14ac:dyDescent="0.25">
      <c r="A227" s="15" t="s">
        <v>396</v>
      </c>
      <c r="B227" s="15" t="s">
        <v>614</v>
      </c>
      <c r="C227" s="15">
        <v>2499</v>
      </c>
      <c r="D227" s="15" t="s">
        <v>549</v>
      </c>
      <c r="E227" s="15" t="s">
        <v>545</v>
      </c>
      <c r="F227" s="15">
        <v>2019</v>
      </c>
      <c r="G227" s="15" t="s">
        <v>36</v>
      </c>
      <c r="H227" s="15">
        <v>183.9</v>
      </c>
      <c r="I227" s="15">
        <v>5</v>
      </c>
      <c r="J227" s="19">
        <v>3126.3</v>
      </c>
      <c r="K227" s="15">
        <v>0.33500000000000002</v>
      </c>
      <c r="L227" s="15">
        <v>8.2420000000000009</v>
      </c>
      <c r="M227" s="15">
        <v>49214.6</v>
      </c>
      <c r="N227" s="15" t="s">
        <v>398</v>
      </c>
      <c r="O227" s="15" t="s">
        <v>25</v>
      </c>
      <c r="P227" s="15" t="s">
        <v>26</v>
      </c>
      <c r="Q227" s="15" t="s">
        <v>27</v>
      </c>
      <c r="R227" s="15"/>
      <c r="S227" s="15">
        <v>40.648600000000002</v>
      </c>
      <c r="T227" s="15">
        <v>-74.020899999999997</v>
      </c>
      <c r="U227" s="15"/>
      <c r="V227" s="78" t="s">
        <v>396</v>
      </c>
      <c r="W227" s="78" t="s">
        <v>614</v>
      </c>
      <c r="X227" s="78">
        <f t="shared" si="11"/>
        <v>0</v>
      </c>
      <c r="Y227" s="78">
        <f t="shared" si="9"/>
        <v>0</v>
      </c>
      <c r="Z227" s="78">
        <f t="shared" si="10"/>
        <v>0</v>
      </c>
      <c r="AA227" s="15" t="s">
        <v>398</v>
      </c>
      <c r="AB227" s="15" t="s">
        <v>25</v>
      </c>
      <c r="AC227" s="15" t="s">
        <v>26</v>
      </c>
      <c r="AD227" s="15" t="s">
        <v>27</v>
      </c>
      <c r="AE227" s="15"/>
      <c r="AF227" s="15"/>
      <c r="AG227" s="15"/>
      <c r="AH227" s="15"/>
      <c r="AI227" s="15"/>
      <c r="AJ227" s="15"/>
    </row>
    <row r="228" spans="1:36" x14ac:dyDescent="0.25">
      <c r="A228" s="15" t="s">
        <v>396</v>
      </c>
      <c r="B228" s="15" t="s">
        <v>614</v>
      </c>
      <c r="C228" s="15">
        <v>2499</v>
      </c>
      <c r="D228" s="15" t="s">
        <v>550</v>
      </c>
      <c r="E228" s="15" t="s">
        <v>545</v>
      </c>
      <c r="F228" s="15">
        <v>2019</v>
      </c>
      <c r="G228" s="15" t="s">
        <v>36</v>
      </c>
      <c r="H228" s="15">
        <v>149.69999999999999</v>
      </c>
      <c r="I228" s="15">
        <v>5</v>
      </c>
      <c r="J228" s="19">
        <v>2544.9</v>
      </c>
      <c r="K228" s="15">
        <v>0.33500000000000002</v>
      </c>
      <c r="L228" s="15">
        <v>6.7110000000000003</v>
      </c>
      <c r="M228" s="15">
        <v>40068.199999999997</v>
      </c>
      <c r="N228" s="15" t="s">
        <v>398</v>
      </c>
      <c r="O228" s="15" t="s">
        <v>25</v>
      </c>
      <c r="P228" s="15" t="s">
        <v>26</v>
      </c>
      <c r="Q228" s="15" t="s">
        <v>27</v>
      </c>
      <c r="R228" s="15"/>
      <c r="S228" s="15">
        <v>40.648600000000002</v>
      </c>
      <c r="T228" s="15">
        <v>-74.020899999999997</v>
      </c>
      <c r="U228" s="15"/>
      <c r="V228" s="78" t="s">
        <v>396</v>
      </c>
      <c r="W228" s="78" t="s">
        <v>614</v>
      </c>
      <c r="X228" s="78">
        <f t="shared" si="11"/>
        <v>0</v>
      </c>
      <c r="Y228" s="78">
        <f t="shared" si="9"/>
        <v>0</v>
      </c>
      <c r="Z228" s="78">
        <f t="shared" si="10"/>
        <v>0</v>
      </c>
      <c r="AA228" s="15" t="s">
        <v>398</v>
      </c>
      <c r="AB228" s="15" t="s">
        <v>25</v>
      </c>
      <c r="AC228" s="15" t="s">
        <v>26</v>
      </c>
      <c r="AD228" s="15" t="s">
        <v>27</v>
      </c>
      <c r="AE228" s="15"/>
      <c r="AF228" s="15"/>
      <c r="AG228" s="15"/>
      <c r="AH228" s="15"/>
      <c r="AI228" s="15"/>
      <c r="AJ228" s="15"/>
    </row>
    <row r="229" spans="1:36" x14ac:dyDescent="0.25">
      <c r="A229" s="15" t="s">
        <v>396</v>
      </c>
      <c r="B229" s="15" t="s">
        <v>614</v>
      </c>
      <c r="C229" s="15">
        <v>2499</v>
      </c>
      <c r="D229" s="15" t="s">
        <v>551</v>
      </c>
      <c r="E229" s="15" t="s">
        <v>545</v>
      </c>
      <c r="F229" s="15">
        <v>2019</v>
      </c>
      <c r="G229" s="15" t="s">
        <v>36</v>
      </c>
      <c r="H229" s="15">
        <v>135</v>
      </c>
      <c r="I229" s="15">
        <v>5</v>
      </c>
      <c r="J229" s="19">
        <v>2295</v>
      </c>
      <c r="K229" s="15">
        <v>0.33500000000000002</v>
      </c>
      <c r="L229" s="15">
        <v>6.0519999999999996</v>
      </c>
      <c r="M229" s="15">
        <v>36138.9</v>
      </c>
      <c r="N229" s="15" t="s">
        <v>398</v>
      </c>
      <c r="O229" s="15" t="s">
        <v>25</v>
      </c>
      <c r="P229" s="15" t="s">
        <v>26</v>
      </c>
      <c r="Q229" s="15" t="s">
        <v>27</v>
      </c>
      <c r="R229" s="15"/>
      <c r="S229" s="15">
        <v>40.648600000000002</v>
      </c>
      <c r="T229" s="15">
        <v>-74.020899999999997</v>
      </c>
      <c r="U229" s="15"/>
      <c r="V229" s="78" t="s">
        <v>396</v>
      </c>
      <c r="W229" s="78" t="s">
        <v>614</v>
      </c>
      <c r="X229" s="78">
        <f t="shared" si="11"/>
        <v>0</v>
      </c>
      <c r="Y229" s="78">
        <f t="shared" si="9"/>
        <v>0</v>
      </c>
      <c r="Z229" s="78">
        <f t="shared" si="10"/>
        <v>0</v>
      </c>
      <c r="AA229" s="15" t="s">
        <v>398</v>
      </c>
      <c r="AB229" s="15" t="s">
        <v>25</v>
      </c>
      <c r="AC229" s="15" t="s">
        <v>26</v>
      </c>
      <c r="AD229" s="15" t="s">
        <v>27</v>
      </c>
      <c r="AE229" s="15"/>
      <c r="AF229" s="15"/>
      <c r="AG229" s="15"/>
      <c r="AH229" s="15"/>
      <c r="AI229" s="15"/>
      <c r="AJ229" s="15"/>
    </row>
    <row r="230" spans="1:36" x14ac:dyDescent="0.25">
      <c r="A230" s="15" t="s">
        <v>396</v>
      </c>
      <c r="B230" s="15" t="s">
        <v>614</v>
      </c>
      <c r="C230" s="15">
        <v>2499</v>
      </c>
      <c r="D230" s="15" t="s">
        <v>552</v>
      </c>
      <c r="E230" s="15" t="s">
        <v>545</v>
      </c>
      <c r="F230" s="15">
        <v>2019</v>
      </c>
      <c r="G230" s="15" t="s">
        <v>36</v>
      </c>
      <c r="H230" s="15">
        <v>95.7</v>
      </c>
      <c r="I230" s="15">
        <v>5</v>
      </c>
      <c r="J230" s="19">
        <v>1626.9</v>
      </c>
      <c r="K230" s="15">
        <v>0.33510000000000001</v>
      </c>
      <c r="L230" s="15">
        <v>4.2930000000000001</v>
      </c>
      <c r="M230" s="15">
        <v>25633.7</v>
      </c>
      <c r="N230" s="15" t="s">
        <v>398</v>
      </c>
      <c r="O230" s="15" t="s">
        <v>25</v>
      </c>
      <c r="P230" s="15" t="s">
        <v>26</v>
      </c>
      <c r="Q230" s="15" t="s">
        <v>27</v>
      </c>
      <c r="R230" s="15"/>
      <c r="S230" s="15">
        <v>40.648600000000002</v>
      </c>
      <c r="T230" s="15">
        <v>-74.020899999999997</v>
      </c>
      <c r="U230" s="15"/>
      <c r="V230" s="78" t="s">
        <v>396</v>
      </c>
      <c r="W230" s="78" t="s">
        <v>614</v>
      </c>
      <c r="X230" s="78">
        <f t="shared" si="11"/>
        <v>0</v>
      </c>
      <c r="Y230" s="78">
        <f t="shared" si="9"/>
        <v>0</v>
      </c>
      <c r="Z230" s="78">
        <f t="shared" si="10"/>
        <v>0</v>
      </c>
      <c r="AA230" s="15" t="s">
        <v>398</v>
      </c>
      <c r="AB230" s="15" t="s">
        <v>25</v>
      </c>
      <c r="AC230" s="15" t="s">
        <v>26</v>
      </c>
      <c r="AD230" s="15" t="s">
        <v>27</v>
      </c>
      <c r="AE230" s="15"/>
      <c r="AF230" s="15"/>
      <c r="AG230" s="15"/>
      <c r="AH230" s="15"/>
      <c r="AI230" s="15"/>
      <c r="AJ230" s="15"/>
    </row>
    <row r="231" spans="1:36" x14ac:dyDescent="0.25">
      <c r="A231" s="15" t="s">
        <v>396</v>
      </c>
      <c r="B231" s="15" t="s">
        <v>614</v>
      </c>
      <c r="C231" s="15">
        <v>2499</v>
      </c>
      <c r="D231" s="15" t="s">
        <v>553</v>
      </c>
      <c r="E231" s="15" t="s">
        <v>545</v>
      </c>
      <c r="F231" s="15">
        <v>2019</v>
      </c>
      <c r="G231" s="15" t="s">
        <v>36</v>
      </c>
      <c r="H231" s="15">
        <v>147.9</v>
      </c>
      <c r="I231" s="15">
        <v>5</v>
      </c>
      <c r="J231" s="19">
        <v>2514.3000000000002</v>
      </c>
      <c r="K231" s="15">
        <v>0.33500000000000002</v>
      </c>
      <c r="L231" s="15">
        <v>6.63</v>
      </c>
      <c r="M231" s="15">
        <v>39587.199999999997</v>
      </c>
      <c r="N231" s="15" t="s">
        <v>398</v>
      </c>
      <c r="O231" s="15" t="s">
        <v>25</v>
      </c>
      <c r="P231" s="15" t="s">
        <v>26</v>
      </c>
      <c r="Q231" s="15" t="s">
        <v>27</v>
      </c>
      <c r="R231" s="15"/>
      <c r="S231" s="15">
        <v>40.648600000000002</v>
      </c>
      <c r="T231" s="15">
        <v>-74.020899999999997</v>
      </c>
      <c r="U231" s="15"/>
      <c r="V231" s="78" t="s">
        <v>396</v>
      </c>
      <c r="W231" s="78" t="s">
        <v>614</v>
      </c>
      <c r="X231" s="78">
        <f t="shared" si="11"/>
        <v>0</v>
      </c>
      <c r="Y231" s="78">
        <f t="shared" si="9"/>
        <v>0</v>
      </c>
      <c r="Z231" s="78">
        <f t="shared" si="10"/>
        <v>0</v>
      </c>
      <c r="AA231" s="15" t="s">
        <v>398</v>
      </c>
      <c r="AB231" s="15" t="s">
        <v>25</v>
      </c>
      <c r="AC231" s="15" t="s">
        <v>26</v>
      </c>
      <c r="AD231" s="15" t="s">
        <v>27</v>
      </c>
      <c r="AE231" s="15"/>
      <c r="AF231" s="15"/>
      <c r="AG231" s="15"/>
      <c r="AH231" s="15"/>
      <c r="AI231" s="15"/>
      <c r="AJ231" s="15"/>
    </row>
    <row r="232" spans="1:36" x14ac:dyDescent="0.25">
      <c r="A232" s="15" t="s">
        <v>396</v>
      </c>
      <c r="B232" s="15" t="s">
        <v>614</v>
      </c>
      <c r="C232" s="15">
        <v>2499</v>
      </c>
      <c r="D232" s="15" t="s">
        <v>554</v>
      </c>
      <c r="E232" s="15" t="s">
        <v>545</v>
      </c>
      <c r="F232" s="15">
        <v>2019</v>
      </c>
      <c r="G232" s="15" t="s">
        <v>36</v>
      </c>
      <c r="H232" s="15">
        <v>103.3</v>
      </c>
      <c r="I232" s="15">
        <v>5</v>
      </c>
      <c r="J232" s="19">
        <v>1756.1</v>
      </c>
      <c r="K232" s="15">
        <v>0.33500000000000002</v>
      </c>
      <c r="L232" s="15">
        <v>4.6310000000000002</v>
      </c>
      <c r="M232" s="15">
        <v>27652.7</v>
      </c>
      <c r="N232" s="15" t="s">
        <v>398</v>
      </c>
      <c r="O232" s="15" t="s">
        <v>25</v>
      </c>
      <c r="P232" s="15" t="s">
        <v>26</v>
      </c>
      <c r="Q232" s="15" t="s">
        <v>27</v>
      </c>
      <c r="R232" s="15"/>
      <c r="S232" s="15">
        <v>40.648600000000002</v>
      </c>
      <c r="T232" s="15">
        <v>-74.020899999999997</v>
      </c>
      <c r="U232" s="15"/>
      <c r="V232" s="78" t="s">
        <v>396</v>
      </c>
      <c r="W232" s="78" t="s">
        <v>614</v>
      </c>
      <c r="X232" s="78">
        <f t="shared" si="11"/>
        <v>0</v>
      </c>
      <c r="Y232" s="78">
        <f t="shared" si="9"/>
        <v>0</v>
      </c>
      <c r="Z232" s="78">
        <f t="shared" si="10"/>
        <v>0</v>
      </c>
      <c r="AA232" s="15" t="s">
        <v>398</v>
      </c>
      <c r="AB232" s="15" t="s">
        <v>25</v>
      </c>
      <c r="AC232" s="15" t="s">
        <v>26</v>
      </c>
      <c r="AD232" s="15" t="s">
        <v>27</v>
      </c>
      <c r="AE232" s="15"/>
      <c r="AF232" s="15"/>
      <c r="AG232" s="15"/>
      <c r="AH232" s="15"/>
      <c r="AI232" s="15"/>
      <c r="AJ232" s="15"/>
    </row>
    <row r="233" spans="1:36" x14ac:dyDescent="0.25">
      <c r="A233" s="15" t="s">
        <v>396</v>
      </c>
      <c r="B233" s="15" t="s">
        <v>614</v>
      </c>
      <c r="C233" s="15">
        <v>2499</v>
      </c>
      <c r="D233" s="15" t="s">
        <v>555</v>
      </c>
      <c r="E233" s="15" t="s">
        <v>545</v>
      </c>
      <c r="F233" s="15">
        <v>2019</v>
      </c>
      <c r="G233" s="15" t="s">
        <v>36</v>
      </c>
      <c r="H233" s="15">
        <v>196.8</v>
      </c>
      <c r="I233" s="15">
        <v>5</v>
      </c>
      <c r="J233" s="19">
        <v>3345.6</v>
      </c>
      <c r="K233" s="15">
        <v>0.33500000000000002</v>
      </c>
      <c r="L233" s="15">
        <v>8.8209999999999997</v>
      </c>
      <c r="M233" s="15">
        <v>52668.6</v>
      </c>
      <c r="N233" s="15" t="s">
        <v>398</v>
      </c>
      <c r="O233" s="15" t="s">
        <v>25</v>
      </c>
      <c r="P233" s="15" t="s">
        <v>26</v>
      </c>
      <c r="Q233" s="15" t="s">
        <v>27</v>
      </c>
      <c r="R233" s="15"/>
      <c r="S233" s="15">
        <v>40.648600000000002</v>
      </c>
      <c r="T233" s="15">
        <v>-74.020899999999997</v>
      </c>
      <c r="U233" s="15"/>
      <c r="V233" s="78" t="s">
        <v>396</v>
      </c>
      <c r="W233" s="78" t="s">
        <v>614</v>
      </c>
      <c r="X233" s="78">
        <f t="shared" si="11"/>
        <v>0</v>
      </c>
      <c r="Y233" s="78">
        <f t="shared" si="9"/>
        <v>0</v>
      </c>
      <c r="Z233" s="78">
        <f t="shared" si="10"/>
        <v>0</v>
      </c>
      <c r="AA233" s="15" t="s">
        <v>398</v>
      </c>
      <c r="AB233" s="15" t="s">
        <v>25</v>
      </c>
      <c r="AC233" s="15" t="s">
        <v>26</v>
      </c>
      <c r="AD233" s="15" t="s">
        <v>27</v>
      </c>
      <c r="AE233" s="15"/>
      <c r="AF233" s="15"/>
      <c r="AG233" s="15"/>
      <c r="AH233" s="15"/>
      <c r="AI233" s="15"/>
      <c r="AJ233" s="15"/>
    </row>
    <row r="234" spans="1:36" x14ac:dyDescent="0.25">
      <c r="A234" s="15" t="s">
        <v>396</v>
      </c>
      <c r="B234" s="15" t="s">
        <v>614</v>
      </c>
      <c r="C234" s="15">
        <v>2499</v>
      </c>
      <c r="D234" s="15" t="s">
        <v>556</v>
      </c>
      <c r="E234" s="15" t="s">
        <v>545</v>
      </c>
      <c r="F234" s="15">
        <v>2019</v>
      </c>
      <c r="G234" s="15" t="s">
        <v>36</v>
      </c>
      <c r="H234" s="15">
        <v>174.4</v>
      </c>
      <c r="I234" s="15">
        <v>5</v>
      </c>
      <c r="J234" s="19">
        <v>2964.8</v>
      </c>
      <c r="K234" s="15">
        <v>0.33500000000000002</v>
      </c>
      <c r="L234" s="15">
        <v>7.819</v>
      </c>
      <c r="M234" s="15">
        <v>46688</v>
      </c>
      <c r="N234" s="15" t="s">
        <v>398</v>
      </c>
      <c r="O234" s="15" t="s">
        <v>25</v>
      </c>
      <c r="P234" s="15" t="s">
        <v>26</v>
      </c>
      <c r="Q234" s="15" t="s">
        <v>27</v>
      </c>
      <c r="R234" s="15"/>
      <c r="S234" s="15">
        <v>40.648600000000002</v>
      </c>
      <c r="T234" s="15">
        <v>-74.020899999999997</v>
      </c>
      <c r="U234" s="15"/>
      <c r="V234" s="78" t="s">
        <v>396</v>
      </c>
      <c r="W234" s="78" t="s">
        <v>614</v>
      </c>
      <c r="X234" s="78">
        <f t="shared" si="11"/>
        <v>0</v>
      </c>
      <c r="Y234" s="78">
        <f t="shared" si="9"/>
        <v>0</v>
      </c>
      <c r="Z234" s="78">
        <f t="shared" si="10"/>
        <v>0</v>
      </c>
      <c r="AA234" s="15" t="s">
        <v>398</v>
      </c>
      <c r="AB234" s="15" t="s">
        <v>25</v>
      </c>
      <c r="AC234" s="15" t="s">
        <v>26</v>
      </c>
      <c r="AD234" s="15" t="s">
        <v>27</v>
      </c>
      <c r="AE234" s="15"/>
      <c r="AF234" s="15"/>
      <c r="AG234" s="15"/>
      <c r="AH234" s="15"/>
      <c r="AI234" s="15"/>
      <c r="AJ234" s="15"/>
    </row>
    <row r="235" spans="1:36" x14ac:dyDescent="0.25">
      <c r="A235" s="15" t="s">
        <v>396</v>
      </c>
      <c r="B235" s="15" t="s">
        <v>614</v>
      </c>
      <c r="C235" s="15">
        <v>2499</v>
      </c>
      <c r="D235" s="15" t="s">
        <v>557</v>
      </c>
      <c r="E235" s="15" t="s">
        <v>545</v>
      </c>
      <c r="F235" s="15">
        <v>2019</v>
      </c>
      <c r="G235" s="15" t="s">
        <v>36</v>
      </c>
      <c r="H235" s="15">
        <v>91.9</v>
      </c>
      <c r="I235" s="15">
        <v>5</v>
      </c>
      <c r="J235" s="19">
        <v>1562.3</v>
      </c>
      <c r="K235" s="15">
        <v>0.33500000000000002</v>
      </c>
      <c r="L235" s="15">
        <v>4.1210000000000004</v>
      </c>
      <c r="M235" s="15">
        <v>24603.3</v>
      </c>
      <c r="N235" s="15" t="s">
        <v>398</v>
      </c>
      <c r="O235" s="15" t="s">
        <v>25</v>
      </c>
      <c r="P235" s="15" t="s">
        <v>26</v>
      </c>
      <c r="Q235" s="15" t="s">
        <v>27</v>
      </c>
      <c r="R235" s="15"/>
      <c r="S235" s="15">
        <v>40.648600000000002</v>
      </c>
      <c r="T235" s="15">
        <v>-74.020899999999997</v>
      </c>
      <c r="U235" s="15"/>
      <c r="V235" s="78" t="s">
        <v>396</v>
      </c>
      <c r="W235" s="78" t="s">
        <v>614</v>
      </c>
      <c r="X235" s="78">
        <f t="shared" si="11"/>
        <v>0</v>
      </c>
      <c r="Y235" s="78">
        <f t="shared" si="9"/>
        <v>0</v>
      </c>
      <c r="Z235" s="78">
        <f t="shared" si="10"/>
        <v>0</v>
      </c>
      <c r="AA235" s="15" t="s">
        <v>398</v>
      </c>
      <c r="AB235" s="15" t="s">
        <v>25</v>
      </c>
      <c r="AC235" s="15" t="s">
        <v>26</v>
      </c>
      <c r="AD235" s="15" t="s">
        <v>27</v>
      </c>
      <c r="AE235" s="15"/>
      <c r="AF235" s="15"/>
      <c r="AG235" s="15"/>
      <c r="AH235" s="15"/>
      <c r="AI235" s="15"/>
      <c r="AJ235" s="15"/>
    </row>
    <row r="236" spans="1:36" x14ac:dyDescent="0.25">
      <c r="A236" s="15" t="s">
        <v>396</v>
      </c>
      <c r="B236" s="15" t="s">
        <v>614</v>
      </c>
      <c r="C236" s="15">
        <v>2499</v>
      </c>
      <c r="D236" s="15" t="s">
        <v>558</v>
      </c>
      <c r="E236" s="15" t="s">
        <v>545</v>
      </c>
      <c r="F236" s="15">
        <v>2019</v>
      </c>
      <c r="G236" s="15" t="s">
        <v>36</v>
      </c>
      <c r="H236" s="15">
        <v>87.2</v>
      </c>
      <c r="I236" s="15">
        <v>5</v>
      </c>
      <c r="J236" s="19">
        <v>1482.4</v>
      </c>
      <c r="K236" s="15">
        <v>0.33500000000000002</v>
      </c>
      <c r="L236" s="15">
        <v>3.91</v>
      </c>
      <c r="M236" s="15">
        <v>23345.1</v>
      </c>
      <c r="N236" s="15" t="s">
        <v>398</v>
      </c>
      <c r="O236" s="15" t="s">
        <v>25</v>
      </c>
      <c r="P236" s="15" t="s">
        <v>26</v>
      </c>
      <c r="Q236" s="15" t="s">
        <v>27</v>
      </c>
      <c r="R236" s="15"/>
      <c r="S236" s="15">
        <v>40.648600000000002</v>
      </c>
      <c r="T236" s="15">
        <v>-74.020899999999997</v>
      </c>
      <c r="U236" s="15"/>
      <c r="V236" s="78" t="s">
        <v>396</v>
      </c>
      <c r="W236" s="78" t="s">
        <v>614</v>
      </c>
      <c r="X236" s="78">
        <f t="shared" si="11"/>
        <v>0</v>
      </c>
      <c r="Y236" s="78">
        <f t="shared" si="9"/>
        <v>0</v>
      </c>
      <c r="Z236" s="78">
        <f t="shared" si="10"/>
        <v>0</v>
      </c>
      <c r="AA236" s="15" t="s">
        <v>398</v>
      </c>
      <c r="AB236" s="15" t="s">
        <v>25</v>
      </c>
      <c r="AC236" s="15" t="s">
        <v>26</v>
      </c>
      <c r="AD236" s="15" t="s">
        <v>27</v>
      </c>
      <c r="AE236" s="15"/>
      <c r="AF236" s="15"/>
      <c r="AG236" s="15"/>
      <c r="AH236" s="15"/>
      <c r="AI236" s="15"/>
      <c r="AJ236" s="15"/>
    </row>
    <row r="237" spans="1:36" x14ac:dyDescent="0.25">
      <c r="A237" s="15" t="s">
        <v>396</v>
      </c>
      <c r="B237" s="15" t="s">
        <v>614</v>
      </c>
      <c r="C237" s="15">
        <v>2499</v>
      </c>
      <c r="D237" s="15" t="s">
        <v>559</v>
      </c>
      <c r="E237" s="15" t="s">
        <v>545</v>
      </c>
      <c r="F237" s="15">
        <v>2019</v>
      </c>
      <c r="G237" s="15" t="s">
        <v>36</v>
      </c>
      <c r="H237" s="15">
        <v>206.1</v>
      </c>
      <c r="I237" s="15">
        <v>5</v>
      </c>
      <c r="J237" s="19">
        <v>3503.7</v>
      </c>
      <c r="K237" s="15">
        <v>0.33500000000000002</v>
      </c>
      <c r="L237" s="15">
        <v>9.2379999999999995</v>
      </c>
      <c r="M237" s="15">
        <v>55161.8</v>
      </c>
      <c r="N237" s="15" t="s">
        <v>398</v>
      </c>
      <c r="O237" s="15" t="s">
        <v>25</v>
      </c>
      <c r="P237" s="15" t="s">
        <v>26</v>
      </c>
      <c r="Q237" s="15" t="s">
        <v>27</v>
      </c>
      <c r="R237" s="15"/>
      <c r="S237" s="15">
        <v>40.648600000000002</v>
      </c>
      <c r="T237" s="15">
        <v>-74.020899999999997</v>
      </c>
      <c r="U237" s="15"/>
      <c r="V237" s="78" t="s">
        <v>396</v>
      </c>
      <c r="W237" s="78" t="s">
        <v>614</v>
      </c>
      <c r="X237" s="78">
        <f t="shared" si="11"/>
        <v>0</v>
      </c>
      <c r="Y237" s="78">
        <f t="shared" si="9"/>
        <v>0</v>
      </c>
      <c r="Z237" s="78">
        <f t="shared" si="10"/>
        <v>0</v>
      </c>
      <c r="AA237" s="15" t="s">
        <v>398</v>
      </c>
      <c r="AB237" s="15" t="s">
        <v>25</v>
      </c>
      <c r="AC237" s="15" t="s">
        <v>26</v>
      </c>
      <c r="AD237" s="15" t="s">
        <v>27</v>
      </c>
      <c r="AE237" s="15"/>
      <c r="AF237" s="15"/>
      <c r="AG237" s="15"/>
      <c r="AH237" s="15"/>
      <c r="AI237" s="15"/>
      <c r="AJ237" s="15"/>
    </row>
    <row r="238" spans="1:36" x14ac:dyDescent="0.25">
      <c r="A238" s="15" t="s">
        <v>396</v>
      </c>
      <c r="B238" s="15" t="s">
        <v>614</v>
      </c>
      <c r="C238" s="15">
        <v>2499</v>
      </c>
      <c r="D238" s="15" t="s">
        <v>560</v>
      </c>
      <c r="E238" s="15" t="s">
        <v>545</v>
      </c>
      <c r="F238" s="15">
        <v>2019</v>
      </c>
      <c r="G238" s="15" t="s">
        <v>36</v>
      </c>
      <c r="H238" s="15">
        <v>141.6</v>
      </c>
      <c r="I238" s="15">
        <v>5</v>
      </c>
      <c r="J238" s="19">
        <v>2407.1999999999998</v>
      </c>
      <c r="K238" s="15">
        <v>0.33510000000000001</v>
      </c>
      <c r="L238" s="15">
        <v>6.351</v>
      </c>
      <c r="M238" s="15">
        <v>37924.199999999997</v>
      </c>
      <c r="N238" s="15" t="s">
        <v>398</v>
      </c>
      <c r="O238" s="15" t="s">
        <v>25</v>
      </c>
      <c r="P238" s="15" t="s">
        <v>26</v>
      </c>
      <c r="Q238" s="15" t="s">
        <v>27</v>
      </c>
      <c r="R238" s="15"/>
      <c r="S238" s="15">
        <v>40.648600000000002</v>
      </c>
      <c r="T238" s="15">
        <v>-74.020899999999997</v>
      </c>
      <c r="U238" s="15"/>
      <c r="V238" s="78" t="s">
        <v>396</v>
      </c>
      <c r="W238" s="78" t="s">
        <v>614</v>
      </c>
      <c r="X238" s="78">
        <f t="shared" si="11"/>
        <v>0</v>
      </c>
      <c r="Y238" s="78">
        <f t="shared" si="9"/>
        <v>0</v>
      </c>
      <c r="Z238" s="78">
        <f t="shared" si="10"/>
        <v>0</v>
      </c>
      <c r="AA238" s="15" t="s">
        <v>398</v>
      </c>
      <c r="AB238" s="15" t="s">
        <v>25</v>
      </c>
      <c r="AC238" s="15" t="s">
        <v>26</v>
      </c>
      <c r="AD238" s="15" t="s">
        <v>27</v>
      </c>
      <c r="AE238" s="15"/>
      <c r="AF238" s="15"/>
      <c r="AG238" s="15"/>
      <c r="AH238" s="15"/>
      <c r="AI238" s="15"/>
      <c r="AJ238" s="15"/>
    </row>
    <row r="239" spans="1:36" x14ac:dyDescent="0.25">
      <c r="A239" s="15" t="s">
        <v>396</v>
      </c>
      <c r="B239" s="15" t="s">
        <v>634</v>
      </c>
      <c r="C239" s="15">
        <v>2500</v>
      </c>
      <c r="D239" s="15">
        <v>30</v>
      </c>
      <c r="E239" s="15"/>
      <c r="F239" s="15">
        <v>2019</v>
      </c>
      <c r="G239" s="15" t="s">
        <v>240</v>
      </c>
      <c r="H239" s="15">
        <v>348.33</v>
      </c>
      <c r="I239" s="15">
        <v>5</v>
      </c>
      <c r="J239" s="19">
        <v>80553.37</v>
      </c>
      <c r="K239" s="15">
        <v>5.6000000000000001E-2</v>
      </c>
      <c r="L239" s="15">
        <v>32.856999999999999</v>
      </c>
      <c r="M239" s="15">
        <v>941933.05</v>
      </c>
      <c r="N239" s="15" t="s">
        <v>417</v>
      </c>
      <c r="O239" s="15" t="s">
        <v>25</v>
      </c>
      <c r="P239" s="15" t="s">
        <v>47</v>
      </c>
      <c r="Q239" s="15" t="s">
        <v>27</v>
      </c>
      <c r="R239" s="15"/>
      <c r="S239" s="15">
        <v>40.758499999999998</v>
      </c>
      <c r="T239" s="15">
        <v>-73.945099999999996</v>
      </c>
      <c r="U239" s="15"/>
      <c r="V239" s="78" t="s">
        <v>396</v>
      </c>
      <c r="W239" s="78" t="s">
        <v>634</v>
      </c>
      <c r="X239" s="78">
        <f t="shared" si="11"/>
        <v>2500</v>
      </c>
      <c r="Y239" s="78">
        <f t="shared" si="9"/>
        <v>40.758499999999998</v>
      </c>
      <c r="Z239" s="78">
        <f t="shared" si="10"/>
        <v>-73.945099999999996</v>
      </c>
      <c r="AA239" s="15" t="s">
        <v>417</v>
      </c>
      <c r="AB239" s="15" t="s">
        <v>25</v>
      </c>
      <c r="AC239" s="15" t="s">
        <v>47</v>
      </c>
      <c r="AD239" s="15" t="s">
        <v>27</v>
      </c>
      <c r="AE239" s="15"/>
      <c r="AF239" s="15"/>
      <c r="AG239" s="15"/>
      <c r="AH239" s="15"/>
      <c r="AI239" s="15"/>
      <c r="AJ239" s="15"/>
    </row>
    <row r="240" spans="1:36" x14ac:dyDescent="0.25">
      <c r="A240" s="15" t="s">
        <v>396</v>
      </c>
      <c r="B240" s="15" t="s">
        <v>634</v>
      </c>
      <c r="C240" s="15">
        <v>2500</v>
      </c>
      <c r="D240" s="15">
        <v>10</v>
      </c>
      <c r="E240" s="15"/>
      <c r="F240" s="15">
        <v>2019</v>
      </c>
      <c r="G240" s="15" t="s">
        <v>244</v>
      </c>
      <c r="H240" s="15">
        <v>1356.28</v>
      </c>
      <c r="I240" s="15">
        <v>5</v>
      </c>
      <c r="J240" s="19">
        <v>194833.16</v>
      </c>
      <c r="K240" s="15">
        <v>6.1100000000000002E-2</v>
      </c>
      <c r="L240" s="15">
        <v>61.802</v>
      </c>
      <c r="M240" s="15">
        <v>2060751.9609999999</v>
      </c>
      <c r="N240" s="15" t="s">
        <v>417</v>
      </c>
      <c r="O240" s="15" t="s">
        <v>25</v>
      </c>
      <c r="P240" s="15" t="s">
        <v>47</v>
      </c>
      <c r="Q240" s="15" t="s">
        <v>27</v>
      </c>
      <c r="R240" s="15" t="s">
        <v>258</v>
      </c>
      <c r="S240" s="15">
        <v>40.758499999999998</v>
      </c>
      <c r="T240" s="15">
        <v>-73.945099999999996</v>
      </c>
      <c r="U240" s="15"/>
      <c r="V240" s="78" t="s">
        <v>396</v>
      </c>
      <c r="W240" s="78" t="s">
        <v>634</v>
      </c>
      <c r="X240" s="78">
        <f t="shared" si="11"/>
        <v>0</v>
      </c>
      <c r="Y240" s="78">
        <f t="shared" si="9"/>
        <v>0</v>
      </c>
      <c r="Z240" s="78">
        <f t="shared" si="10"/>
        <v>0</v>
      </c>
      <c r="AA240" s="15" t="s">
        <v>417</v>
      </c>
      <c r="AB240" s="15" t="s">
        <v>25</v>
      </c>
      <c r="AC240" s="15" t="s">
        <v>47</v>
      </c>
      <c r="AD240" s="15" t="s">
        <v>27</v>
      </c>
      <c r="AE240" s="15" t="s">
        <v>258</v>
      </c>
      <c r="AF240" s="15"/>
      <c r="AG240" s="15"/>
      <c r="AH240" s="15"/>
      <c r="AI240" s="15"/>
      <c r="AJ240" s="15"/>
    </row>
    <row r="241" spans="1:36" x14ac:dyDescent="0.25">
      <c r="A241" s="15" t="s">
        <v>396</v>
      </c>
      <c r="B241" s="15" t="s">
        <v>634</v>
      </c>
      <c r="C241" s="15">
        <v>2500</v>
      </c>
      <c r="D241" s="15" t="s">
        <v>637</v>
      </c>
      <c r="E241" s="15"/>
      <c r="F241" s="15">
        <v>2019</v>
      </c>
      <c r="G241" s="15" t="s">
        <v>244</v>
      </c>
      <c r="H241" s="15">
        <v>3500.9</v>
      </c>
      <c r="I241" s="15">
        <v>5</v>
      </c>
      <c r="J241" s="19">
        <v>793475.8</v>
      </c>
      <c r="K241" s="15">
        <v>7.4999999999999997E-3</v>
      </c>
      <c r="L241" s="15">
        <v>20.033000000000001</v>
      </c>
      <c r="M241" s="15">
        <v>5851039.7549999999</v>
      </c>
      <c r="N241" s="15" t="s">
        <v>417</v>
      </c>
      <c r="O241" s="15" t="s">
        <v>25</v>
      </c>
      <c r="P241" s="15" t="s">
        <v>33</v>
      </c>
      <c r="Q241" s="15" t="s">
        <v>27</v>
      </c>
      <c r="R241" s="15" t="s">
        <v>316</v>
      </c>
      <c r="S241" s="15">
        <v>40.758499999999998</v>
      </c>
      <c r="T241" s="15">
        <v>-73.945099999999996</v>
      </c>
      <c r="U241" s="15"/>
      <c r="V241" s="78" t="s">
        <v>396</v>
      </c>
      <c r="W241" s="78" t="s">
        <v>634</v>
      </c>
      <c r="X241" s="78">
        <f t="shared" si="11"/>
        <v>0</v>
      </c>
      <c r="Y241" s="78">
        <f t="shared" si="9"/>
        <v>0</v>
      </c>
      <c r="Z241" s="78">
        <f t="shared" si="10"/>
        <v>0</v>
      </c>
      <c r="AA241" s="15" t="s">
        <v>417</v>
      </c>
      <c r="AB241" s="15" t="s">
        <v>25</v>
      </c>
      <c r="AC241" s="15" t="s">
        <v>33</v>
      </c>
      <c r="AD241" s="15" t="s">
        <v>27</v>
      </c>
      <c r="AE241" s="15" t="s">
        <v>316</v>
      </c>
      <c r="AF241" s="15"/>
      <c r="AG241" s="15"/>
      <c r="AH241" s="15"/>
      <c r="AI241" s="15"/>
      <c r="AJ241" s="15"/>
    </row>
    <row r="242" spans="1:36" x14ac:dyDescent="0.25">
      <c r="A242" s="15" t="s">
        <v>396</v>
      </c>
      <c r="B242" s="15" t="s">
        <v>634</v>
      </c>
      <c r="C242" s="15">
        <v>2500</v>
      </c>
      <c r="D242" s="15" t="s">
        <v>553</v>
      </c>
      <c r="E242" s="15"/>
      <c r="F242" s="15">
        <v>2019</v>
      </c>
      <c r="G242" s="15" t="s">
        <v>259</v>
      </c>
      <c r="H242" s="15">
        <v>0</v>
      </c>
      <c r="I242" s="15">
        <v>5</v>
      </c>
      <c r="J242" s="19"/>
      <c r="K242" s="15"/>
      <c r="L242" s="15"/>
      <c r="M242" s="15"/>
      <c r="N242" s="15" t="s">
        <v>417</v>
      </c>
      <c r="O242" s="15" t="s">
        <v>25</v>
      </c>
      <c r="P242" s="15" t="s">
        <v>26</v>
      </c>
      <c r="Q242" s="15" t="s">
        <v>27</v>
      </c>
      <c r="R242" s="15"/>
      <c r="S242" s="15">
        <v>40.758499999999998</v>
      </c>
      <c r="T242" s="15">
        <v>-73.945099999999996</v>
      </c>
      <c r="U242" s="15"/>
      <c r="V242" s="78" t="s">
        <v>396</v>
      </c>
      <c r="W242" s="78" t="s">
        <v>634</v>
      </c>
      <c r="X242" s="78">
        <f t="shared" si="11"/>
        <v>0</v>
      </c>
      <c r="Y242" s="78">
        <f t="shared" si="9"/>
        <v>0</v>
      </c>
      <c r="Z242" s="78">
        <f t="shared" si="10"/>
        <v>0</v>
      </c>
      <c r="AA242" s="15" t="s">
        <v>417</v>
      </c>
      <c r="AB242" s="15" t="s">
        <v>25</v>
      </c>
      <c r="AC242" s="15" t="s">
        <v>26</v>
      </c>
      <c r="AD242" s="15" t="s">
        <v>27</v>
      </c>
      <c r="AE242" s="15"/>
      <c r="AF242" s="15"/>
      <c r="AG242" s="15"/>
      <c r="AH242" s="15"/>
      <c r="AI242" s="15"/>
      <c r="AJ242" s="15"/>
    </row>
    <row r="243" spans="1:36" x14ac:dyDescent="0.25">
      <c r="A243" s="15" t="s">
        <v>396</v>
      </c>
      <c r="B243" s="15" t="s">
        <v>634</v>
      </c>
      <c r="C243" s="15">
        <v>2500</v>
      </c>
      <c r="D243" s="15" t="s">
        <v>554</v>
      </c>
      <c r="E243" s="15"/>
      <c r="F243" s="15">
        <v>2019</v>
      </c>
      <c r="G243" s="15" t="s">
        <v>259</v>
      </c>
      <c r="H243" s="15">
        <v>0</v>
      </c>
      <c r="I243" s="15">
        <v>5</v>
      </c>
      <c r="J243" s="19"/>
      <c r="K243" s="15"/>
      <c r="L243" s="15"/>
      <c r="M243" s="15"/>
      <c r="N243" s="15" t="s">
        <v>417</v>
      </c>
      <c r="O243" s="15" t="s">
        <v>25</v>
      </c>
      <c r="P243" s="15" t="s">
        <v>26</v>
      </c>
      <c r="Q243" s="15" t="s">
        <v>27</v>
      </c>
      <c r="R243" s="15"/>
      <c r="S243" s="15">
        <v>40.758499999999998</v>
      </c>
      <c r="T243" s="15">
        <v>-73.945099999999996</v>
      </c>
      <c r="U243" s="15"/>
      <c r="V243" s="78" t="s">
        <v>396</v>
      </c>
      <c r="W243" s="78" t="s">
        <v>634</v>
      </c>
      <c r="X243" s="78">
        <f t="shared" si="11"/>
        <v>0</v>
      </c>
      <c r="Y243" s="78">
        <f t="shared" si="9"/>
        <v>0</v>
      </c>
      <c r="Z243" s="78">
        <f t="shared" si="10"/>
        <v>0</v>
      </c>
      <c r="AA243" s="15" t="s">
        <v>417</v>
      </c>
      <c r="AB243" s="15" t="s">
        <v>25</v>
      </c>
      <c r="AC243" s="15" t="s">
        <v>26</v>
      </c>
      <c r="AD243" s="15" t="s">
        <v>27</v>
      </c>
      <c r="AE243" s="15"/>
      <c r="AF243" s="15"/>
      <c r="AG243" s="15"/>
      <c r="AH243" s="15"/>
      <c r="AI243" s="15"/>
      <c r="AJ243" s="15"/>
    </row>
    <row r="244" spans="1:36" x14ac:dyDescent="0.25">
      <c r="A244" s="15" t="s">
        <v>396</v>
      </c>
      <c r="B244" s="15" t="s">
        <v>634</v>
      </c>
      <c r="C244" s="15">
        <v>2500</v>
      </c>
      <c r="D244" s="15" t="s">
        <v>555</v>
      </c>
      <c r="E244" s="15"/>
      <c r="F244" s="15">
        <v>2019</v>
      </c>
      <c r="G244" s="15" t="s">
        <v>259</v>
      </c>
      <c r="H244" s="15">
        <v>0</v>
      </c>
      <c r="I244" s="15">
        <v>5</v>
      </c>
      <c r="J244" s="19"/>
      <c r="K244" s="15"/>
      <c r="L244" s="15"/>
      <c r="M244" s="15"/>
      <c r="N244" s="15" t="s">
        <v>417</v>
      </c>
      <c r="O244" s="15" t="s">
        <v>25</v>
      </c>
      <c r="P244" s="15" t="s">
        <v>26</v>
      </c>
      <c r="Q244" s="15" t="s">
        <v>27</v>
      </c>
      <c r="R244" s="15"/>
      <c r="S244" s="15">
        <v>40.758499999999998</v>
      </c>
      <c r="T244" s="15">
        <v>-73.945099999999996</v>
      </c>
      <c r="U244" s="15"/>
      <c r="V244" s="78" t="s">
        <v>396</v>
      </c>
      <c r="W244" s="78" t="s">
        <v>634</v>
      </c>
      <c r="X244" s="78">
        <f t="shared" si="11"/>
        <v>0</v>
      </c>
      <c r="Y244" s="78">
        <f t="shared" si="9"/>
        <v>0</v>
      </c>
      <c r="Z244" s="78">
        <f t="shared" si="10"/>
        <v>0</v>
      </c>
      <c r="AA244" s="15" t="s">
        <v>417</v>
      </c>
      <c r="AB244" s="15" t="s">
        <v>25</v>
      </c>
      <c r="AC244" s="15" t="s">
        <v>26</v>
      </c>
      <c r="AD244" s="15" t="s">
        <v>27</v>
      </c>
      <c r="AE244" s="15"/>
      <c r="AF244" s="15"/>
      <c r="AG244" s="15"/>
      <c r="AH244" s="15"/>
      <c r="AI244" s="15"/>
      <c r="AJ244" s="15"/>
    </row>
    <row r="245" spans="1:36" x14ac:dyDescent="0.25">
      <c r="A245" s="15" t="s">
        <v>396</v>
      </c>
      <c r="B245" s="15" t="s">
        <v>634</v>
      </c>
      <c r="C245" s="15">
        <v>2500</v>
      </c>
      <c r="D245" s="15" t="s">
        <v>556</v>
      </c>
      <c r="E245" s="15"/>
      <c r="F245" s="15">
        <v>2019</v>
      </c>
      <c r="G245" s="15" t="s">
        <v>259</v>
      </c>
      <c r="H245" s="15">
        <v>0</v>
      </c>
      <c r="I245" s="15">
        <v>5</v>
      </c>
      <c r="J245" s="19"/>
      <c r="K245" s="15"/>
      <c r="L245" s="15"/>
      <c r="M245" s="15"/>
      <c r="N245" s="15" t="s">
        <v>417</v>
      </c>
      <c r="O245" s="15" t="s">
        <v>25</v>
      </c>
      <c r="P245" s="15" t="s">
        <v>26</v>
      </c>
      <c r="Q245" s="15" t="s">
        <v>27</v>
      </c>
      <c r="R245" s="15"/>
      <c r="S245" s="15">
        <v>40.758499999999998</v>
      </c>
      <c r="T245" s="15">
        <v>-73.945099999999996</v>
      </c>
      <c r="U245" s="15"/>
      <c r="V245" s="78" t="s">
        <v>396</v>
      </c>
      <c r="W245" s="78" t="s">
        <v>634</v>
      </c>
      <c r="X245" s="78">
        <f t="shared" si="11"/>
        <v>0</v>
      </c>
      <c r="Y245" s="78">
        <f t="shared" si="9"/>
        <v>0</v>
      </c>
      <c r="Z245" s="78">
        <f t="shared" si="10"/>
        <v>0</v>
      </c>
      <c r="AA245" s="15" t="s">
        <v>417</v>
      </c>
      <c r="AB245" s="15" t="s">
        <v>25</v>
      </c>
      <c r="AC245" s="15" t="s">
        <v>26</v>
      </c>
      <c r="AD245" s="15" t="s">
        <v>27</v>
      </c>
      <c r="AE245" s="15"/>
      <c r="AF245" s="15"/>
      <c r="AG245" s="15"/>
      <c r="AH245" s="15"/>
      <c r="AI245" s="15"/>
      <c r="AJ245" s="15"/>
    </row>
    <row r="246" spans="1:36" x14ac:dyDescent="0.25">
      <c r="A246" s="15" t="s">
        <v>396</v>
      </c>
      <c r="B246" s="15" t="s">
        <v>634</v>
      </c>
      <c r="C246" s="15">
        <v>2500</v>
      </c>
      <c r="D246" s="15" t="s">
        <v>561</v>
      </c>
      <c r="E246" s="15"/>
      <c r="F246" s="15">
        <v>2019</v>
      </c>
      <c r="G246" s="15" t="s">
        <v>259</v>
      </c>
      <c r="H246" s="15">
        <v>0</v>
      </c>
      <c r="I246" s="15">
        <v>5</v>
      </c>
      <c r="J246" s="19"/>
      <c r="K246" s="15"/>
      <c r="L246" s="15"/>
      <c r="M246" s="15"/>
      <c r="N246" s="15" t="s">
        <v>417</v>
      </c>
      <c r="O246" s="15" t="s">
        <v>25</v>
      </c>
      <c r="P246" s="15" t="s">
        <v>26</v>
      </c>
      <c r="Q246" s="15" t="s">
        <v>27</v>
      </c>
      <c r="R246" s="15"/>
      <c r="S246" s="15">
        <v>40.758499999999998</v>
      </c>
      <c r="T246" s="15">
        <v>-73.945099999999996</v>
      </c>
      <c r="U246" s="15"/>
      <c r="V246" s="78" t="s">
        <v>396</v>
      </c>
      <c r="W246" s="78" t="s">
        <v>634</v>
      </c>
      <c r="X246" s="78">
        <f t="shared" si="11"/>
        <v>0</v>
      </c>
      <c r="Y246" s="78">
        <f t="shared" si="9"/>
        <v>0</v>
      </c>
      <c r="Z246" s="78">
        <f t="shared" si="10"/>
        <v>0</v>
      </c>
      <c r="AA246" s="15" t="s">
        <v>417</v>
      </c>
      <c r="AB246" s="15" t="s">
        <v>25</v>
      </c>
      <c r="AC246" s="15" t="s">
        <v>26</v>
      </c>
      <c r="AD246" s="15" t="s">
        <v>27</v>
      </c>
      <c r="AE246" s="15"/>
      <c r="AF246" s="15"/>
      <c r="AG246" s="15"/>
      <c r="AH246" s="15"/>
      <c r="AI246" s="15"/>
      <c r="AJ246" s="15"/>
    </row>
    <row r="247" spans="1:36" x14ac:dyDescent="0.25">
      <c r="A247" s="15" t="s">
        <v>396</v>
      </c>
      <c r="B247" s="15" t="s">
        <v>634</v>
      </c>
      <c r="C247" s="15">
        <v>2500</v>
      </c>
      <c r="D247" s="15" t="s">
        <v>562</v>
      </c>
      <c r="E247" s="15"/>
      <c r="F247" s="15">
        <v>2019</v>
      </c>
      <c r="G247" s="15" t="s">
        <v>259</v>
      </c>
      <c r="H247" s="15">
        <v>0</v>
      </c>
      <c r="I247" s="15">
        <v>5</v>
      </c>
      <c r="J247" s="19"/>
      <c r="K247" s="15"/>
      <c r="L247" s="15"/>
      <c r="M247" s="15"/>
      <c r="N247" s="15" t="s">
        <v>417</v>
      </c>
      <c r="O247" s="15" t="s">
        <v>25</v>
      </c>
      <c r="P247" s="15" t="s">
        <v>26</v>
      </c>
      <c r="Q247" s="15" t="s">
        <v>27</v>
      </c>
      <c r="R247" s="15"/>
      <c r="S247" s="15">
        <v>40.758499999999998</v>
      </c>
      <c r="T247" s="15">
        <v>-73.945099999999996</v>
      </c>
      <c r="U247" s="15"/>
      <c r="V247" s="78" t="s">
        <v>396</v>
      </c>
      <c r="W247" s="78" t="s">
        <v>634</v>
      </c>
      <c r="X247" s="78">
        <f t="shared" si="11"/>
        <v>0</v>
      </c>
      <c r="Y247" s="78">
        <f t="shared" si="9"/>
        <v>0</v>
      </c>
      <c r="Z247" s="78">
        <f t="shared" si="10"/>
        <v>0</v>
      </c>
      <c r="AA247" s="15" t="s">
        <v>417</v>
      </c>
      <c r="AB247" s="15" t="s">
        <v>25</v>
      </c>
      <c r="AC247" s="15" t="s">
        <v>26</v>
      </c>
      <c r="AD247" s="15" t="s">
        <v>27</v>
      </c>
      <c r="AE247" s="15"/>
      <c r="AF247" s="15"/>
      <c r="AG247" s="15"/>
      <c r="AH247" s="15"/>
      <c r="AI247" s="15"/>
      <c r="AJ247" s="15"/>
    </row>
    <row r="248" spans="1:36" x14ac:dyDescent="0.25">
      <c r="A248" s="15" t="s">
        <v>396</v>
      </c>
      <c r="B248" s="15" t="s">
        <v>634</v>
      </c>
      <c r="C248" s="15">
        <v>2500</v>
      </c>
      <c r="D248" s="15" t="s">
        <v>563</v>
      </c>
      <c r="E248" s="15"/>
      <c r="F248" s="15">
        <v>2019</v>
      </c>
      <c r="G248" s="15" t="s">
        <v>259</v>
      </c>
      <c r="H248" s="15">
        <v>0</v>
      </c>
      <c r="I248" s="15">
        <v>5</v>
      </c>
      <c r="J248" s="19"/>
      <c r="K248" s="15"/>
      <c r="L248" s="15"/>
      <c r="M248" s="15"/>
      <c r="N248" s="15" t="s">
        <v>417</v>
      </c>
      <c r="O248" s="15" t="s">
        <v>25</v>
      </c>
      <c r="P248" s="15" t="s">
        <v>26</v>
      </c>
      <c r="Q248" s="15" t="s">
        <v>27</v>
      </c>
      <c r="R248" s="15"/>
      <c r="S248" s="15">
        <v>40.758499999999998</v>
      </c>
      <c r="T248" s="15">
        <v>-73.945099999999996</v>
      </c>
      <c r="U248" s="15"/>
      <c r="V248" s="78" t="s">
        <v>396</v>
      </c>
      <c r="W248" s="78" t="s">
        <v>634</v>
      </c>
      <c r="X248" s="78">
        <f t="shared" si="11"/>
        <v>0</v>
      </c>
      <c r="Y248" s="78">
        <f t="shared" si="9"/>
        <v>0</v>
      </c>
      <c r="Z248" s="78">
        <f t="shared" si="10"/>
        <v>0</v>
      </c>
      <c r="AA248" s="15" t="s">
        <v>417</v>
      </c>
      <c r="AB248" s="15" t="s">
        <v>25</v>
      </c>
      <c r="AC248" s="15" t="s">
        <v>26</v>
      </c>
      <c r="AD248" s="15" t="s">
        <v>27</v>
      </c>
      <c r="AE248" s="15"/>
      <c r="AF248" s="15"/>
      <c r="AG248" s="15"/>
      <c r="AH248" s="15"/>
      <c r="AI248" s="15"/>
      <c r="AJ248" s="15"/>
    </row>
    <row r="249" spans="1:36" x14ac:dyDescent="0.25">
      <c r="A249" s="15" t="s">
        <v>396</v>
      </c>
      <c r="B249" s="15" t="s">
        <v>634</v>
      </c>
      <c r="C249" s="15">
        <v>2500</v>
      </c>
      <c r="D249" s="15" t="s">
        <v>564</v>
      </c>
      <c r="E249" s="15"/>
      <c r="F249" s="15">
        <v>2019</v>
      </c>
      <c r="G249" s="15" t="s">
        <v>259</v>
      </c>
      <c r="H249" s="15">
        <v>0</v>
      </c>
      <c r="I249" s="15">
        <v>5</v>
      </c>
      <c r="J249" s="19"/>
      <c r="K249" s="15"/>
      <c r="L249" s="15"/>
      <c r="M249" s="15"/>
      <c r="N249" s="15" t="s">
        <v>417</v>
      </c>
      <c r="O249" s="15" t="s">
        <v>25</v>
      </c>
      <c r="P249" s="15" t="s">
        <v>26</v>
      </c>
      <c r="Q249" s="15" t="s">
        <v>27</v>
      </c>
      <c r="R249" s="15"/>
      <c r="S249" s="15">
        <v>40.758499999999998</v>
      </c>
      <c r="T249" s="15">
        <v>-73.945099999999996</v>
      </c>
      <c r="U249" s="15"/>
      <c r="V249" s="78" t="s">
        <v>396</v>
      </c>
      <c r="W249" s="78" t="s">
        <v>634</v>
      </c>
      <c r="X249" s="78">
        <f t="shared" si="11"/>
        <v>0</v>
      </c>
      <c r="Y249" s="78">
        <f t="shared" si="9"/>
        <v>0</v>
      </c>
      <c r="Z249" s="78">
        <f t="shared" si="10"/>
        <v>0</v>
      </c>
      <c r="AA249" s="15" t="s">
        <v>417</v>
      </c>
      <c r="AB249" s="15" t="s">
        <v>25</v>
      </c>
      <c r="AC249" s="15" t="s">
        <v>26</v>
      </c>
      <c r="AD249" s="15" t="s">
        <v>27</v>
      </c>
      <c r="AE249" s="15"/>
      <c r="AF249" s="15"/>
      <c r="AG249" s="15"/>
      <c r="AH249" s="15"/>
      <c r="AI249" s="15"/>
      <c r="AJ249" s="15"/>
    </row>
    <row r="250" spans="1:36" x14ac:dyDescent="0.25">
      <c r="A250" s="15" t="s">
        <v>396</v>
      </c>
      <c r="B250" s="15" t="s">
        <v>634</v>
      </c>
      <c r="C250" s="15">
        <v>2500</v>
      </c>
      <c r="D250" s="15" t="s">
        <v>407</v>
      </c>
      <c r="E250" s="15"/>
      <c r="F250" s="15">
        <v>2019</v>
      </c>
      <c r="G250" s="15" t="s">
        <v>36</v>
      </c>
      <c r="H250" s="15">
        <v>9</v>
      </c>
      <c r="I250" s="15">
        <v>5</v>
      </c>
      <c r="J250" s="19">
        <v>28</v>
      </c>
      <c r="K250" s="15">
        <v>0.7</v>
      </c>
      <c r="L250" s="15">
        <v>1.018</v>
      </c>
      <c r="M250" s="15">
        <v>2909</v>
      </c>
      <c r="N250" s="15" t="s">
        <v>417</v>
      </c>
      <c r="O250" s="15" t="s">
        <v>25</v>
      </c>
      <c r="P250" s="15" t="s">
        <v>26</v>
      </c>
      <c r="Q250" s="15" t="s">
        <v>27</v>
      </c>
      <c r="R250" s="15"/>
      <c r="S250" s="15">
        <v>40.758499999999998</v>
      </c>
      <c r="T250" s="15">
        <v>-73.945099999999996</v>
      </c>
      <c r="U250" s="15"/>
      <c r="V250" s="78" t="s">
        <v>396</v>
      </c>
      <c r="W250" s="78" t="s">
        <v>634</v>
      </c>
      <c r="X250" s="78">
        <f t="shared" si="11"/>
        <v>0</v>
      </c>
      <c r="Y250" s="78">
        <f t="shared" si="9"/>
        <v>0</v>
      </c>
      <c r="Z250" s="78">
        <f t="shared" si="10"/>
        <v>0</v>
      </c>
      <c r="AA250" s="15" t="s">
        <v>417</v>
      </c>
      <c r="AB250" s="15" t="s">
        <v>25</v>
      </c>
      <c r="AC250" s="15" t="s">
        <v>26</v>
      </c>
      <c r="AD250" s="15" t="s">
        <v>27</v>
      </c>
      <c r="AE250" s="15"/>
      <c r="AF250" s="15"/>
      <c r="AG250" s="15"/>
      <c r="AH250" s="15"/>
      <c r="AI250" s="15"/>
      <c r="AJ250" s="15"/>
    </row>
    <row r="251" spans="1:36" x14ac:dyDescent="0.25">
      <c r="A251" s="15" t="s">
        <v>396</v>
      </c>
      <c r="B251" s="15" t="s">
        <v>634</v>
      </c>
      <c r="C251" s="15">
        <v>2500</v>
      </c>
      <c r="D251" s="15" t="s">
        <v>596</v>
      </c>
      <c r="E251" s="15"/>
      <c r="F251" s="15">
        <v>2019</v>
      </c>
      <c r="G251" s="15" t="s">
        <v>36</v>
      </c>
      <c r="H251" s="15">
        <v>0</v>
      </c>
      <c r="I251" s="15">
        <v>5</v>
      </c>
      <c r="J251" s="19"/>
      <c r="K251" s="15"/>
      <c r="L251" s="15"/>
      <c r="M251" s="15"/>
      <c r="N251" s="15" t="s">
        <v>417</v>
      </c>
      <c r="O251" s="15" t="s">
        <v>25</v>
      </c>
      <c r="P251" s="15" t="s">
        <v>26</v>
      </c>
      <c r="Q251" s="15" t="s">
        <v>27</v>
      </c>
      <c r="R251" s="15"/>
      <c r="S251" s="15">
        <v>40.758499999999998</v>
      </c>
      <c r="T251" s="15">
        <v>-73.945099999999996</v>
      </c>
      <c r="U251" s="15"/>
      <c r="V251" s="78" t="s">
        <v>396</v>
      </c>
      <c r="W251" s="78" t="s">
        <v>634</v>
      </c>
      <c r="X251" s="78">
        <f t="shared" si="11"/>
        <v>0</v>
      </c>
      <c r="Y251" s="78">
        <f t="shared" si="9"/>
        <v>0</v>
      </c>
      <c r="Z251" s="78">
        <f t="shared" si="10"/>
        <v>0</v>
      </c>
      <c r="AA251" s="15" t="s">
        <v>417</v>
      </c>
      <c r="AB251" s="15" t="s">
        <v>25</v>
      </c>
      <c r="AC251" s="15" t="s">
        <v>26</v>
      </c>
      <c r="AD251" s="15" t="s">
        <v>27</v>
      </c>
      <c r="AE251" s="15"/>
      <c r="AF251" s="15"/>
      <c r="AG251" s="15"/>
      <c r="AH251" s="15"/>
      <c r="AI251" s="15"/>
      <c r="AJ251" s="15"/>
    </row>
    <row r="252" spans="1:36" x14ac:dyDescent="0.25">
      <c r="A252" s="15" t="s">
        <v>396</v>
      </c>
      <c r="B252" s="15" t="s">
        <v>634</v>
      </c>
      <c r="C252" s="15">
        <v>2500</v>
      </c>
      <c r="D252" s="15" t="s">
        <v>419</v>
      </c>
      <c r="E252" s="15"/>
      <c r="F252" s="15">
        <v>2019</v>
      </c>
      <c r="G252" s="15" t="s">
        <v>36</v>
      </c>
      <c r="H252" s="15">
        <v>0</v>
      </c>
      <c r="I252" s="15">
        <v>5</v>
      </c>
      <c r="J252" s="19"/>
      <c r="K252" s="15"/>
      <c r="L252" s="15"/>
      <c r="M252" s="15"/>
      <c r="N252" s="15" t="s">
        <v>417</v>
      </c>
      <c r="O252" s="15" t="s">
        <v>25</v>
      </c>
      <c r="P252" s="15" t="s">
        <v>26</v>
      </c>
      <c r="Q252" s="15" t="s">
        <v>27</v>
      </c>
      <c r="R252" s="15"/>
      <c r="S252" s="15">
        <v>40.758499999999998</v>
      </c>
      <c r="T252" s="15">
        <v>-73.945099999999996</v>
      </c>
      <c r="U252" s="15"/>
      <c r="V252" s="78" t="s">
        <v>396</v>
      </c>
      <c r="W252" s="78" t="s">
        <v>634</v>
      </c>
      <c r="X252" s="78">
        <f t="shared" si="11"/>
        <v>0</v>
      </c>
      <c r="Y252" s="78">
        <f t="shared" si="9"/>
        <v>0</v>
      </c>
      <c r="Z252" s="78">
        <f t="shared" si="10"/>
        <v>0</v>
      </c>
      <c r="AA252" s="15" t="s">
        <v>417</v>
      </c>
      <c r="AB252" s="15" t="s">
        <v>25</v>
      </c>
      <c r="AC252" s="15" t="s">
        <v>26</v>
      </c>
      <c r="AD252" s="15" t="s">
        <v>27</v>
      </c>
      <c r="AE252" s="15"/>
      <c r="AF252" s="15"/>
      <c r="AG252" s="15"/>
      <c r="AH252" s="15"/>
      <c r="AI252" s="15"/>
      <c r="AJ252" s="15"/>
    </row>
    <row r="253" spans="1:36" x14ac:dyDescent="0.25">
      <c r="A253" s="15" t="s">
        <v>396</v>
      </c>
      <c r="B253" s="15" t="s">
        <v>634</v>
      </c>
      <c r="C253" s="15">
        <v>2500</v>
      </c>
      <c r="D253" s="15" t="s">
        <v>635</v>
      </c>
      <c r="E253" s="15"/>
      <c r="F253" s="15">
        <v>2019</v>
      </c>
      <c r="G253" s="15" t="s">
        <v>36</v>
      </c>
      <c r="H253" s="15">
        <v>0</v>
      </c>
      <c r="I253" s="15">
        <v>5</v>
      </c>
      <c r="J253" s="19"/>
      <c r="K253" s="15"/>
      <c r="L253" s="15"/>
      <c r="M253" s="15"/>
      <c r="N253" s="15" t="s">
        <v>417</v>
      </c>
      <c r="O253" s="15" t="s">
        <v>25</v>
      </c>
      <c r="P253" s="15" t="s">
        <v>26</v>
      </c>
      <c r="Q253" s="15" t="s">
        <v>27</v>
      </c>
      <c r="R253" s="15"/>
      <c r="S253" s="15">
        <v>40.758499999999998</v>
      </c>
      <c r="T253" s="15">
        <v>-73.945099999999996</v>
      </c>
      <c r="U253" s="15"/>
      <c r="V253" s="78" t="s">
        <v>396</v>
      </c>
      <c r="W253" s="78" t="s">
        <v>634</v>
      </c>
      <c r="X253" s="78">
        <f t="shared" si="11"/>
        <v>0</v>
      </c>
      <c r="Y253" s="78">
        <f t="shared" si="9"/>
        <v>0</v>
      </c>
      <c r="Z253" s="78">
        <f t="shared" si="10"/>
        <v>0</v>
      </c>
      <c r="AA253" s="15" t="s">
        <v>417</v>
      </c>
      <c r="AB253" s="15" t="s">
        <v>25</v>
      </c>
      <c r="AC253" s="15" t="s">
        <v>26</v>
      </c>
      <c r="AD253" s="15" t="s">
        <v>27</v>
      </c>
      <c r="AE253" s="15"/>
      <c r="AF253" s="15"/>
      <c r="AG253" s="15"/>
      <c r="AH253" s="15"/>
      <c r="AI253" s="15"/>
      <c r="AJ253" s="15"/>
    </row>
    <row r="254" spans="1:36" x14ac:dyDescent="0.25">
      <c r="A254" s="15" t="s">
        <v>396</v>
      </c>
      <c r="B254" s="15" t="s">
        <v>634</v>
      </c>
      <c r="C254" s="15">
        <v>2500</v>
      </c>
      <c r="D254" s="15" t="s">
        <v>420</v>
      </c>
      <c r="E254" s="15"/>
      <c r="F254" s="15">
        <v>2019</v>
      </c>
      <c r="G254" s="15" t="s">
        <v>36</v>
      </c>
      <c r="H254" s="15">
        <v>0</v>
      </c>
      <c r="I254" s="15">
        <v>5</v>
      </c>
      <c r="J254" s="19"/>
      <c r="K254" s="15"/>
      <c r="L254" s="15"/>
      <c r="M254" s="15"/>
      <c r="N254" s="15" t="s">
        <v>417</v>
      </c>
      <c r="O254" s="15" t="s">
        <v>25</v>
      </c>
      <c r="P254" s="15" t="s">
        <v>26</v>
      </c>
      <c r="Q254" s="15" t="s">
        <v>27</v>
      </c>
      <c r="R254" s="15"/>
      <c r="S254" s="15">
        <v>40.758499999999998</v>
      </c>
      <c r="T254" s="15">
        <v>-73.945099999999996</v>
      </c>
      <c r="U254" s="15"/>
      <c r="V254" s="78" t="s">
        <v>396</v>
      </c>
      <c r="W254" s="78" t="s">
        <v>634</v>
      </c>
      <c r="X254" s="78">
        <f t="shared" si="11"/>
        <v>0</v>
      </c>
      <c r="Y254" s="78">
        <f t="shared" si="9"/>
        <v>0</v>
      </c>
      <c r="Z254" s="78">
        <f t="shared" si="10"/>
        <v>0</v>
      </c>
      <c r="AA254" s="15" t="s">
        <v>417</v>
      </c>
      <c r="AB254" s="15" t="s">
        <v>25</v>
      </c>
      <c r="AC254" s="15" t="s">
        <v>26</v>
      </c>
      <c r="AD254" s="15" t="s">
        <v>27</v>
      </c>
      <c r="AE254" s="15"/>
      <c r="AF254" s="15"/>
      <c r="AG254" s="15"/>
      <c r="AH254" s="15"/>
      <c r="AI254" s="15"/>
      <c r="AJ254" s="15"/>
    </row>
    <row r="255" spans="1:36" x14ac:dyDescent="0.25">
      <c r="A255" s="15" t="s">
        <v>396</v>
      </c>
      <c r="B255" s="15" t="s">
        <v>634</v>
      </c>
      <c r="C255" s="15">
        <v>2500</v>
      </c>
      <c r="D255" s="15" t="s">
        <v>421</v>
      </c>
      <c r="E255" s="15"/>
      <c r="F255" s="15">
        <v>2019</v>
      </c>
      <c r="G255" s="15" t="s">
        <v>36</v>
      </c>
      <c r="H255" s="15">
        <v>0</v>
      </c>
      <c r="I255" s="15">
        <v>5</v>
      </c>
      <c r="J255" s="19"/>
      <c r="K255" s="15"/>
      <c r="L255" s="15"/>
      <c r="M255" s="15"/>
      <c r="N255" s="15" t="s">
        <v>417</v>
      </c>
      <c r="O255" s="15" t="s">
        <v>25</v>
      </c>
      <c r="P255" s="15" t="s">
        <v>26</v>
      </c>
      <c r="Q255" s="15" t="s">
        <v>27</v>
      </c>
      <c r="R255" s="15"/>
      <c r="S255" s="15">
        <v>40.758499999999998</v>
      </c>
      <c r="T255" s="15">
        <v>-73.945099999999996</v>
      </c>
      <c r="U255" s="15"/>
      <c r="V255" s="78" t="s">
        <v>396</v>
      </c>
      <c r="W255" s="78" t="s">
        <v>634</v>
      </c>
      <c r="X255" s="78">
        <f t="shared" si="11"/>
        <v>0</v>
      </c>
      <c r="Y255" s="78">
        <f t="shared" si="9"/>
        <v>0</v>
      </c>
      <c r="Z255" s="78">
        <f t="shared" si="10"/>
        <v>0</v>
      </c>
      <c r="AA255" s="15" t="s">
        <v>417</v>
      </c>
      <c r="AB255" s="15" t="s">
        <v>25</v>
      </c>
      <c r="AC255" s="15" t="s">
        <v>26</v>
      </c>
      <c r="AD255" s="15" t="s">
        <v>27</v>
      </c>
      <c r="AE255" s="15"/>
      <c r="AF255" s="15"/>
      <c r="AG255" s="15"/>
      <c r="AH255" s="15"/>
      <c r="AI255" s="15"/>
      <c r="AJ255" s="15"/>
    </row>
    <row r="256" spans="1:36" x14ac:dyDescent="0.25">
      <c r="A256" s="15" t="s">
        <v>396</v>
      </c>
      <c r="B256" s="15" t="s">
        <v>634</v>
      </c>
      <c r="C256" s="15">
        <v>2500</v>
      </c>
      <c r="D256" s="15" t="s">
        <v>636</v>
      </c>
      <c r="E256" s="15"/>
      <c r="F256" s="15">
        <v>2019</v>
      </c>
      <c r="G256" s="15" t="s">
        <v>36</v>
      </c>
      <c r="H256" s="15">
        <v>0</v>
      </c>
      <c r="I256" s="15">
        <v>5</v>
      </c>
      <c r="J256" s="19"/>
      <c r="K256" s="15"/>
      <c r="L256" s="15"/>
      <c r="M256" s="15"/>
      <c r="N256" s="15" t="s">
        <v>417</v>
      </c>
      <c r="O256" s="15" t="s">
        <v>25</v>
      </c>
      <c r="P256" s="15" t="s">
        <v>26</v>
      </c>
      <c r="Q256" s="15" t="s">
        <v>27</v>
      </c>
      <c r="R256" s="15"/>
      <c r="S256" s="15">
        <v>40.758499999999998</v>
      </c>
      <c r="T256" s="15">
        <v>-73.945099999999996</v>
      </c>
      <c r="U256" s="15"/>
      <c r="V256" s="78" t="s">
        <v>396</v>
      </c>
      <c r="W256" s="78" t="s">
        <v>634</v>
      </c>
      <c r="X256" s="78">
        <f t="shared" si="11"/>
        <v>0</v>
      </c>
      <c r="Y256" s="78">
        <f t="shared" si="9"/>
        <v>0</v>
      </c>
      <c r="Z256" s="78">
        <f t="shared" si="10"/>
        <v>0</v>
      </c>
      <c r="AA256" s="15" t="s">
        <v>417</v>
      </c>
      <c r="AB256" s="15" t="s">
        <v>25</v>
      </c>
      <c r="AC256" s="15" t="s">
        <v>26</v>
      </c>
      <c r="AD256" s="15" t="s">
        <v>27</v>
      </c>
      <c r="AE256" s="15"/>
      <c r="AF256" s="15"/>
      <c r="AG256" s="15"/>
      <c r="AH256" s="15"/>
      <c r="AI256" s="15"/>
      <c r="AJ256" s="15"/>
    </row>
    <row r="257" spans="1:36" x14ac:dyDescent="0.25">
      <c r="A257" s="15" t="s">
        <v>396</v>
      </c>
      <c r="B257" s="15" t="s">
        <v>634</v>
      </c>
      <c r="C257" s="15">
        <v>2500</v>
      </c>
      <c r="D257" s="15" t="s">
        <v>422</v>
      </c>
      <c r="E257" s="15"/>
      <c r="F257" s="15">
        <v>2019</v>
      </c>
      <c r="G257" s="15" t="s">
        <v>36</v>
      </c>
      <c r="H257" s="15">
        <v>55</v>
      </c>
      <c r="I257" s="15">
        <v>5</v>
      </c>
      <c r="J257" s="19">
        <v>843</v>
      </c>
      <c r="K257" s="15">
        <v>0.43</v>
      </c>
      <c r="L257" s="15">
        <v>2.1709999999999998</v>
      </c>
      <c r="M257" s="15">
        <v>10097.5</v>
      </c>
      <c r="N257" s="15" t="s">
        <v>417</v>
      </c>
      <c r="O257" s="15" t="s">
        <v>25</v>
      </c>
      <c r="P257" s="15" t="s">
        <v>26</v>
      </c>
      <c r="Q257" s="15" t="s">
        <v>27</v>
      </c>
      <c r="R257" s="15"/>
      <c r="S257" s="15">
        <v>40.758499999999998</v>
      </c>
      <c r="T257" s="15">
        <v>-73.945099999999996</v>
      </c>
      <c r="U257" s="15"/>
      <c r="V257" s="78" t="s">
        <v>396</v>
      </c>
      <c r="W257" s="78" t="s">
        <v>634</v>
      </c>
      <c r="X257" s="78">
        <f t="shared" si="11"/>
        <v>0</v>
      </c>
      <c r="Y257" s="78">
        <f t="shared" si="9"/>
        <v>0</v>
      </c>
      <c r="Z257" s="78">
        <f t="shared" si="10"/>
        <v>0</v>
      </c>
      <c r="AA257" s="15" t="s">
        <v>417</v>
      </c>
      <c r="AB257" s="15" t="s">
        <v>25</v>
      </c>
      <c r="AC257" s="15" t="s">
        <v>26</v>
      </c>
      <c r="AD257" s="15" t="s">
        <v>27</v>
      </c>
      <c r="AE257" s="15"/>
      <c r="AF257" s="15"/>
      <c r="AG257" s="15"/>
      <c r="AH257" s="15"/>
      <c r="AI257" s="15"/>
      <c r="AJ257" s="15"/>
    </row>
    <row r="258" spans="1:36" x14ac:dyDescent="0.25">
      <c r="A258" s="15" t="s">
        <v>396</v>
      </c>
      <c r="B258" s="15" t="s">
        <v>634</v>
      </c>
      <c r="C258" s="15">
        <v>2500</v>
      </c>
      <c r="D258" s="15" t="s">
        <v>423</v>
      </c>
      <c r="E258" s="15"/>
      <c r="F258" s="15">
        <v>2019</v>
      </c>
      <c r="G258" s="15" t="s">
        <v>36</v>
      </c>
      <c r="H258" s="15">
        <v>68</v>
      </c>
      <c r="I258" s="15">
        <v>5</v>
      </c>
      <c r="J258" s="19">
        <v>984</v>
      </c>
      <c r="K258" s="15">
        <v>0.43</v>
      </c>
      <c r="L258" s="15">
        <v>2.3639999999999999</v>
      </c>
      <c r="M258" s="15">
        <v>10996</v>
      </c>
      <c r="N258" s="15" t="s">
        <v>417</v>
      </c>
      <c r="O258" s="15" t="s">
        <v>25</v>
      </c>
      <c r="P258" s="15" t="s">
        <v>26</v>
      </c>
      <c r="Q258" s="15" t="s">
        <v>27</v>
      </c>
      <c r="R258" s="15"/>
      <c r="S258" s="15">
        <v>40.758499999999998</v>
      </c>
      <c r="T258" s="15">
        <v>-73.945099999999996</v>
      </c>
      <c r="U258" s="15"/>
      <c r="V258" s="78" t="s">
        <v>396</v>
      </c>
      <c r="W258" s="78" t="s">
        <v>634</v>
      </c>
      <c r="X258" s="78">
        <f t="shared" si="11"/>
        <v>0</v>
      </c>
      <c r="Y258" s="78">
        <f t="shared" si="9"/>
        <v>0</v>
      </c>
      <c r="Z258" s="78">
        <f t="shared" si="10"/>
        <v>0</v>
      </c>
      <c r="AA258" s="15" t="s">
        <v>417</v>
      </c>
      <c r="AB258" s="15" t="s">
        <v>25</v>
      </c>
      <c r="AC258" s="15" t="s">
        <v>26</v>
      </c>
      <c r="AD258" s="15" t="s">
        <v>27</v>
      </c>
      <c r="AE258" s="15"/>
      <c r="AF258" s="15"/>
      <c r="AG258" s="15"/>
      <c r="AH258" s="15"/>
      <c r="AI258" s="15"/>
      <c r="AJ258" s="15"/>
    </row>
    <row r="259" spans="1:36" x14ac:dyDescent="0.25">
      <c r="A259" s="15" t="s">
        <v>396</v>
      </c>
      <c r="B259" s="15" t="s">
        <v>634</v>
      </c>
      <c r="C259" s="15">
        <v>2500</v>
      </c>
      <c r="D259" s="15">
        <v>20</v>
      </c>
      <c r="E259" s="15"/>
      <c r="F259" s="15">
        <v>2019</v>
      </c>
      <c r="G259" s="15" t="s">
        <v>240</v>
      </c>
      <c r="H259" s="15">
        <v>1712.57</v>
      </c>
      <c r="I259" s="15">
        <v>5</v>
      </c>
      <c r="J259" s="19">
        <v>246908.65</v>
      </c>
      <c r="K259" s="15">
        <v>6.2199999999999998E-2</v>
      </c>
      <c r="L259" s="15">
        <v>77.536000000000001</v>
      </c>
      <c r="M259" s="15">
        <v>2616941.0619999999</v>
      </c>
      <c r="N259" s="15" t="s">
        <v>417</v>
      </c>
      <c r="O259" s="15" t="s">
        <v>25</v>
      </c>
      <c r="P259" s="15" t="s">
        <v>47</v>
      </c>
      <c r="Q259" s="15" t="s">
        <v>84</v>
      </c>
      <c r="R259" s="15" t="s">
        <v>258</v>
      </c>
      <c r="S259" s="15">
        <v>40.758499999999998</v>
      </c>
      <c r="T259" s="15">
        <v>-73.945099999999996</v>
      </c>
      <c r="U259" s="15"/>
      <c r="V259" s="78" t="s">
        <v>396</v>
      </c>
      <c r="W259" s="78" t="s">
        <v>634</v>
      </c>
      <c r="X259" s="78">
        <f t="shared" si="11"/>
        <v>0</v>
      </c>
      <c r="Y259" s="78">
        <f t="shared" ref="Y259:Y322" si="12">IF(X259&gt;0,S259,0)</f>
        <v>0</v>
      </c>
      <c r="Z259" s="78">
        <f t="shared" ref="Z259:Z322" si="13">IF(X259&gt;0,T259,0)</f>
        <v>0</v>
      </c>
      <c r="AA259" s="15" t="s">
        <v>417</v>
      </c>
      <c r="AB259" s="15" t="s">
        <v>25</v>
      </c>
      <c r="AC259" s="15" t="s">
        <v>47</v>
      </c>
      <c r="AD259" s="15" t="s">
        <v>84</v>
      </c>
      <c r="AE259" s="15" t="s">
        <v>258</v>
      </c>
      <c r="AF259" s="15"/>
      <c r="AG259" s="15"/>
      <c r="AH259" s="15"/>
      <c r="AI259" s="15"/>
      <c r="AJ259" s="15"/>
    </row>
    <row r="260" spans="1:36" x14ac:dyDescent="0.25">
      <c r="A260" s="15" t="s">
        <v>396</v>
      </c>
      <c r="B260" s="15" t="s">
        <v>399</v>
      </c>
      <c r="C260" s="15">
        <v>2503</v>
      </c>
      <c r="D260" s="15" t="s">
        <v>407</v>
      </c>
      <c r="E260" s="15"/>
      <c r="F260" s="15">
        <v>2019</v>
      </c>
      <c r="G260" s="15" t="s">
        <v>36</v>
      </c>
      <c r="H260" s="15">
        <v>4</v>
      </c>
      <c r="I260" s="15">
        <v>5</v>
      </c>
      <c r="J260" s="19">
        <v>56</v>
      </c>
      <c r="K260" s="15">
        <v>1.5</v>
      </c>
      <c r="L260" s="15">
        <v>0.66</v>
      </c>
      <c r="M260" s="15">
        <v>880</v>
      </c>
      <c r="N260" s="15" t="s">
        <v>402</v>
      </c>
      <c r="O260" s="15" t="s">
        <v>25</v>
      </c>
      <c r="P260" s="15" t="s">
        <v>26</v>
      </c>
      <c r="Q260" s="15" t="s">
        <v>37</v>
      </c>
      <c r="R260" s="15"/>
      <c r="S260" s="15">
        <v>40.771099999999997</v>
      </c>
      <c r="T260" s="15">
        <v>-73.991100000000003</v>
      </c>
      <c r="U260" s="15"/>
      <c r="V260" s="78" t="s">
        <v>396</v>
      </c>
      <c r="W260" s="78" t="s">
        <v>399</v>
      </c>
      <c r="X260" s="78">
        <f t="shared" ref="X260:X323" si="14">IF(C260=C259,0,C260)</f>
        <v>2503</v>
      </c>
      <c r="Y260" s="78">
        <f t="shared" si="12"/>
        <v>40.771099999999997</v>
      </c>
      <c r="Z260" s="78">
        <f t="shared" si="13"/>
        <v>-73.991100000000003</v>
      </c>
      <c r="AA260" s="15" t="s">
        <v>402</v>
      </c>
      <c r="AB260" s="15" t="s">
        <v>25</v>
      </c>
      <c r="AC260" s="15" t="s">
        <v>26</v>
      </c>
      <c r="AD260" s="15" t="s">
        <v>37</v>
      </c>
      <c r="AE260" s="15"/>
      <c r="AF260" s="15"/>
      <c r="AG260" s="15"/>
      <c r="AH260" s="15"/>
      <c r="AI260" s="15"/>
      <c r="AJ260" s="15"/>
    </row>
    <row r="261" spans="1:36" x14ac:dyDescent="0.25">
      <c r="A261" s="15" t="s">
        <v>396</v>
      </c>
      <c r="B261" s="15" t="s">
        <v>399</v>
      </c>
      <c r="C261" s="15">
        <v>2503</v>
      </c>
      <c r="D261" s="15" t="s">
        <v>400</v>
      </c>
      <c r="E261" s="15" t="s">
        <v>401</v>
      </c>
      <c r="F261" s="15">
        <v>2019</v>
      </c>
      <c r="G261" s="15" t="s">
        <v>36</v>
      </c>
      <c r="H261" s="15">
        <v>362.5</v>
      </c>
      <c r="I261" s="15">
        <v>5</v>
      </c>
      <c r="J261" s="19"/>
      <c r="K261" s="15">
        <v>6.6100000000000006E-2</v>
      </c>
      <c r="L261" s="15">
        <v>4.1459999999999999</v>
      </c>
      <c r="M261" s="15">
        <v>115119.7</v>
      </c>
      <c r="N261" s="15" t="s">
        <v>402</v>
      </c>
      <c r="O261" s="15" t="s">
        <v>25</v>
      </c>
      <c r="P261" s="15" t="s">
        <v>47</v>
      </c>
      <c r="Q261" s="15" t="s">
        <v>27</v>
      </c>
      <c r="R261" s="15" t="s">
        <v>156</v>
      </c>
      <c r="S261" s="15">
        <v>40.771099999999997</v>
      </c>
      <c r="T261" s="15">
        <v>-73.991100000000003</v>
      </c>
      <c r="U261" s="15"/>
      <c r="V261" s="78" t="s">
        <v>396</v>
      </c>
      <c r="W261" s="78" t="s">
        <v>399</v>
      </c>
      <c r="X261" s="78">
        <f t="shared" si="14"/>
        <v>0</v>
      </c>
      <c r="Y261" s="78">
        <f t="shared" si="12"/>
        <v>0</v>
      </c>
      <c r="Z261" s="78">
        <f t="shared" si="13"/>
        <v>0</v>
      </c>
      <c r="AA261" s="15" t="s">
        <v>402</v>
      </c>
      <c r="AB261" s="15" t="s">
        <v>25</v>
      </c>
      <c r="AC261" s="15" t="s">
        <v>47</v>
      </c>
      <c r="AD261" s="15" t="s">
        <v>27</v>
      </c>
      <c r="AE261" s="15" t="s">
        <v>156</v>
      </c>
      <c r="AF261" s="15"/>
      <c r="AG261" s="15"/>
      <c r="AH261" s="15"/>
      <c r="AI261" s="15"/>
      <c r="AJ261" s="15"/>
    </row>
    <row r="262" spans="1:36" x14ac:dyDescent="0.25">
      <c r="A262" s="15" t="s">
        <v>396</v>
      </c>
      <c r="B262" s="15" t="s">
        <v>399</v>
      </c>
      <c r="C262" s="15">
        <v>2503</v>
      </c>
      <c r="D262" s="15" t="s">
        <v>403</v>
      </c>
      <c r="E262" s="15" t="s">
        <v>401</v>
      </c>
      <c r="F262" s="15">
        <v>2019</v>
      </c>
      <c r="G262" s="15" t="s">
        <v>36</v>
      </c>
      <c r="H262" s="15">
        <v>221.25</v>
      </c>
      <c r="I262" s="15">
        <v>5</v>
      </c>
      <c r="J262" s="19"/>
      <c r="K262" s="15">
        <v>7.9000000000000001E-2</v>
      </c>
      <c r="L262" s="15">
        <v>3.7589999999999999</v>
      </c>
      <c r="M262" s="15">
        <v>79210.375</v>
      </c>
      <c r="N262" s="15" t="s">
        <v>402</v>
      </c>
      <c r="O262" s="15" t="s">
        <v>25</v>
      </c>
      <c r="P262" s="15" t="s">
        <v>47</v>
      </c>
      <c r="Q262" s="15" t="s">
        <v>27</v>
      </c>
      <c r="R262" s="15" t="s">
        <v>156</v>
      </c>
      <c r="S262" s="15">
        <v>40.771099999999997</v>
      </c>
      <c r="T262" s="15">
        <v>-73.991100000000003</v>
      </c>
      <c r="U262" s="15"/>
      <c r="V262" s="78" t="s">
        <v>396</v>
      </c>
      <c r="W262" s="78" t="s">
        <v>399</v>
      </c>
      <c r="X262" s="78">
        <f t="shared" si="14"/>
        <v>0</v>
      </c>
      <c r="Y262" s="78">
        <f t="shared" si="12"/>
        <v>0</v>
      </c>
      <c r="Z262" s="78">
        <f t="shared" si="13"/>
        <v>0</v>
      </c>
      <c r="AA262" s="15" t="s">
        <v>402</v>
      </c>
      <c r="AB262" s="15" t="s">
        <v>25</v>
      </c>
      <c r="AC262" s="15" t="s">
        <v>47</v>
      </c>
      <c r="AD262" s="15" t="s">
        <v>27</v>
      </c>
      <c r="AE262" s="15" t="s">
        <v>156</v>
      </c>
      <c r="AF262" s="15"/>
      <c r="AG262" s="15"/>
      <c r="AH262" s="15"/>
      <c r="AI262" s="15"/>
      <c r="AJ262" s="15"/>
    </row>
    <row r="263" spans="1:36" x14ac:dyDescent="0.25">
      <c r="A263" s="15" t="s">
        <v>396</v>
      </c>
      <c r="B263" s="15" t="s">
        <v>399</v>
      </c>
      <c r="C263" s="15">
        <v>2503</v>
      </c>
      <c r="D263" s="15" t="s">
        <v>404</v>
      </c>
      <c r="E263" s="15" t="s">
        <v>401</v>
      </c>
      <c r="F263" s="15">
        <v>2019</v>
      </c>
      <c r="G263" s="15" t="s">
        <v>36</v>
      </c>
      <c r="H263" s="15">
        <v>669</v>
      </c>
      <c r="I263" s="15">
        <v>5</v>
      </c>
      <c r="J263" s="19"/>
      <c r="K263" s="15">
        <v>6.0900000000000003E-2</v>
      </c>
      <c r="L263" s="15">
        <v>2.1240000000000001</v>
      </c>
      <c r="M263" s="15">
        <v>64086.675000000003</v>
      </c>
      <c r="N263" s="15" t="s">
        <v>402</v>
      </c>
      <c r="O263" s="15" t="s">
        <v>25</v>
      </c>
      <c r="P263" s="15" t="s">
        <v>80</v>
      </c>
      <c r="Q263" s="15" t="s">
        <v>84</v>
      </c>
      <c r="R263" s="15" t="s">
        <v>156</v>
      </c>
      <c r="S263" s="15">
        <v>40.771099999999997</v>
      </c>
      <c r="T263" s="15">
        <v>-73.991100000000003</v>
      </c>
      <c r="U263" s="15"/>
      <c r="V263" s="78" t="s">
        <v>396</v>
      </c>
      <c r="W263" s="78" t="s">
        <v>399</v>
      </c>
      <c r="X263" s="78">
        <f t="shared" si="14"/>
        <v>0</v>
      </c>
      <c r="Y263" s="78">
        <f t="shared" si="12"/>
        <v>0</v>
      </c>
      <c r="Z263" s="78">
        <f t="shared" si="13"/>
        <v>0</v>
      </c>
      <c r="AA263" s="15" t="s">
        <v>402</v>
      </c>
      <c r="AB263" s="15" t="s">
        <v>25</v>
      </c>
      <c r="AC263" s="15" t="s">
        <v>80</v>
      </c>
      <c r="AD263" s="15" t="s">
        <v>84</v>
      </c>
      <c r="AE263" s="15" t="s">
        <v>156</v>
      </c>
      <c r="AF263" s="15"/>
      <c r="AG263" s="15"/>
      <c r="AH263" s="15"/>
      <c r="AI263" s="15"/>
      <c r="AJ263" s="15"/>
    </row>
    <row r="264" spans="1:36" x14ac:dyDescent="0.25">
      <c r="A264" s="15" t="s">
        <v>396</v>
      </c>
      <c r="B264" s="15" t="s">
        <v>399</v>
      </c>
      <c r="C264" s="15">
        <v>2503</v>
      </c>
      <c r="D264" s="15" t="s">
        <v>405</v>
      </c>
      <c r="E264" s="15" t="s">
        <v>401</v>
      </c>
      <c r="F264" s="15">
        <v>2019</v>
      </c>
      <c r="G264" s="15" t="s">
        <v>36</v>
      </c>
      <c r="H264" s="15">
        <v>717.75</v>
      </c>
      <c r="I264" s="15">
        <v>5</v>
      </c>
      <c r="J264" s="19"/>
      <c r="K264" s="15">
        <v>6.0600000000000001E-2</v>
      </c>
      <c r="L264" s="15">
        <v>2.2770000000000001</v>
      </c>
      <c r="M264" s="15">
        <v>69330.600000000006</v>
      </c>
      <c r="N264" s="15" t="s">
        <v>402</v>
      </c>
      <c r="O264" s="15" t="s">
        <v>25</v>
      </c>
      <c r="P264" s="15" t="s">
        <v>80</v>
      </c>
      <c r="Q264" s="15" t="s">
        <v>84</v>
      </c>
      <c r="R264" s="15" t="s">
        <v>156</v>
      </c>
      <c r="S264" s="15">
        <v>40.771099999999997</v>
      </c>
      <c r="T264" s="15">
        <v>-73.991100000000003</v>
      </c>
      <c r="U264" s="15"/>
      <c r="V264" s="78" t="s">
        <v>396</v>
      </c>
      <c r="W264" s="78" t="s">
        <v>399</v>
      </c>
      <c r="X264" s="78">
        <f t="shared" si="14"/>
        <v>0</v>
      </c>
      <c r="Y264" s="78">
        <f t="shared" si="12"/>
        <v>0</v>
      </c>
      <c r="Z264" s="78">
        <f t="shared" si="13"/>
        <v>0</v>
      </c>
      <c r="AA264" s="15" t="s">
        <v>402</v>
      </c>
      <c r="AB264" s="15" t="s">
        <v>25</v>
      </c>
      <c r="AC264" s="15" t="s">
        <v>80</v>
      </c>
      <c r="AD264" s="15" t="s">
        <v>84</v>
      </c>
      <c r="AE264" s="15" t="s">
        <v>156</v>
      </c>
      <c r="AF264" s="15"/>
      <c r="AG264" s="15"/>
      <c r="AH264" s="15"/>
      <c r="AI264" s="15"/>
      <c r="AJ264" s="15"/>
    </row>
    <row r="265" spans="1:36" x14ac:dyDescent="0.25">
      <c r="A265" s="15" t="s">
        <v>396</v>
      </c>
      <c r="B265" s="15" t="s">
        <v>399</v>
      </c>
      <c r="C265" s="15">
        <v>2503</v>
      </c>
      <c r="D265" s="15" t="s">
        <v>406</v>
      </c>
      <c r="E265" s="15" t="s">
        <v>401</v>
      </c>
      <c r="F265" s="15">
        <v>2019</v>
      </c>
      <c r="G265" s="15" t="s">
        <v>36</v>
      </c>
      <c r="H265" s="15">
        <v>678</v>
      </c>
      <c r="I265" s="15">
        <v>5</v>
      </c>
      <c r="J265" s="19"/>
      <c r="K265" s="15">
        <v>6.2399999999999997E-2</v>
      </c>
      <c r="L265" s="15">
        <v>2.1819999999999999</v>
      </c>
      <c r="M265" s="15">
        <v>65139.224999999999</v>
      </c>
      <c r="N265" s="15" t="s">
        <v>402</v>
      </c>
      <c r="O265" s="15" t="s">
        <v>25</v>
      </c>
      <c r="P265" s="15" t="s">
        <v>80</v>
      </c>
      <c r="Q265" s="15" t="s">
        <v>84</v>
      </c>
      <c r="R265" s="15" t="s">
        <v>156</v>
      </c>
      <c r="S265" s="15">
        <v>40.771099999999997</v>
      </c>
      <c r="T265" s="15">
        <v>-73.991100000000003</v>
      </c>
      <c r="U265" s="15"/>
      <c r="V265" s="78" t="s">
        <v>396</v>
      </c>
      <c r="W265" s="78" t="s">
        <v>399</v>
      </c>
      <c r="X265" s="78">
        <f t="shared" si="14"/>
        <v>0</v>
      </c>
      <c r="Y265" s="78">
        <f t="shared" si="12"/>
        <v>0</v>
      </c>
      <c r="Z265" s="78">
        <f t="shared" si="13"/>
        <v>0</v>
      </c>
      <c r="AA265" s="15" t="s">
        <v>402</v>
      </c>
      <c r="AB265" s="15" t="s">
        <v>25</v>
      </c>
      <c r="AC265" s="15" t="s">
        <v>80</v>
      </c>
      <c r="AD265" s="15" t="s">
        <v>84</v>
      </c>
      <c r="AE265" s="15" t="s">
        <v>156</v>
      </c>
      <c r="AF265" s="15"/>
      <c r="AG265" s="15"/>
      <c r="AH265" s="15"/>
      <c r="AI265" s="15"/>
      <c r="AJ265" s="15"/>
    </row>
    <row r="266" spans="1:36" x14ac:dyDescent="0.25">
      <c r="A266" s="15" t="s">
        <v>396</v>
      </c>
      <c r="B266" s="15" t="s">
        <v>408</v>
      </c>
      <c r="C266" s="15">
        <v>2504</v>
      </c>
      <c r="D266" s="15" t="s">
        <v>407</v>
      </c>
      <c r="E266" s="15"/>
      <c r="F266" s="15">
        <v>2019</v>
      </c>
      <c r="G266" s="15" t="s">
        <v>36</v>
      </c>
      <c r="H266" s="15">
        <v>9</v>
      </c>
      <c r="I266" s="15">
        <v>5</v>
      </c>
      <c r="J266" s="19">
        <v>126</v>
      </c>
      <c r="K266" s="15">
        <v>1.5</v>
      </c>
      <c r="L266" s="15">
        <v>1.5049999999999999</v>
      </c>
      <c r="M266" s="15">
        <v>2007</v>
      </c>
      <c r="N266" s="15" t="s">
        <v>402</v>
      </c>
      <c r="O266" s="15" t="s">
        <v>25</v>
      </c>
      <c r="P266" s="15" t="s">
        <v>26</v>
      </c>
      <c r="Q266" s="15" t="s">
        <v>37</v>
      </c>
      <c r="R266" s="15"/>
      <c r="S266" s="15">
        <v>40.768000000000001</v>
      </c>
      <c r="T266" s="15">
        <v>-73.951499999999996</v>
      </c>
      <c r="U266" s="15"/>
      <c r="V266" s="78" t="s">
        <v>396</v>
      </c>
      <c r="W266" s="78" t="s">
        <v>408</v>
      </c>
      <c r="X266" s="78">
        <f t="shared" si="14"/>
        <v>2504</v>
      </c>
      <c r="Y266" s="78">
        <f t="shared" si="12"/>
        <v>40.768000000000001</v>
      </c>
      <c r="Z266" s="78">
        <f t="shared" si="13"/>
        <v>-73.951499999999996</v>
      </c>
      <c r="AA266" s="15" t="s">
        <v>402</v>
      </c>
      <c r="AB266" s="15" t="s">
        <v>25</v>
      </c>
      <c r="AC266" s="15" t="s">
        <v>26</v>
      </c>
      <c r="AD266" s="15" t="s">
        <v>37</v>
      </c>
      <c r="AE266" s="15"/>
      <c r="AF266" s="15"/>
      <c r="AG266" s="15"/>
      <c r="AH266" s="15"/>
      <c r="AI266" s="15"/>
      <c r="AJ266" s="15"/>
    </row>
    <row r="267" spans="1:36" x14ac:dyDescent="0.25">
      <c r="A267" s="15" t="s">
        <v>396</v>
      </c>
      <c r="B267" s="15" t="s">
        <v>408</v>
      </c>
      <c r="C267" s="15">
        <v>2504</v>
      </c>
      <c r="D267" s="15" t="s">
        <v>410</v>
      </c>
      <c r="E267" s="15"/>
      <c r="F267" s="15">
        <v>2019</v>
      </c>
      <c r="G267" s="15" t="s">
        <v>36</v>
      </c>
      <c r="H267" s="15">
        <v>20</v>
      </c>
      <c r="I267" s="15">
        <v>5</v>
      </c>
      <c r="J267" s="19">
        <v>280</v>
      </c>
      <c r="K267" s="15">
        <v>1.5</v>
      </c>
      <c r="L267" s="15">
        <v>3.3450000000000002</v>
      </c>
      <c r="M267" s="15">
        <v>4460</v>
      </c>
      <c r="N267" s="15" t="s">
        <v>402</v>
      </c>
      <c r="O267" s="15" t="s">
        <v>25</v>
      </c>
      <c r="P267" s="15" t="s">
        <v>26</v>
      </c>
      <c r="Q267" s="15" t="s">
        <v>37</v>
      </c>
      <c r="R267" s="15"/>
      <c r="S267" s="15">
        <v>40.768000000000001</v>
      </c>
      <c r="T267" s="15">
        <v>-73.951499999999996</v>
      </c>
      <c r="U267" s="15"/>
      <c r="V267" s="78" t="s">
        <v>396</v>
      </c>
      <c r="W267" s="78" t="s">
        <v>408</v>
      </c>
      <c r="X267" s="78">
        <f t="shared" si="14"/>
        <v>0</v>
      </c>
      <c r="Y267" s="78">
        <f t="shared" si="12"/>
        <v>0</v>
      </c>
      <c r="Z267" s="78">
        <f t="shared" si="13"/>
        <v>0</v>
      </c>
      <c r="AA267" s="15" t="s">
        <v>402</v>
      </c>
      <c r="AB267" s="15" t="s">
        <v>25</v>
      </c>
      <c r="AC267" s="15" t="s">
        <v>26</v>
      </c>
      <c r="AD267" s="15" t="s">
        <v>37</v>
      </c>
      <c r="AE267" s="15"/>
      <c r="AF267" s="15"/>
      <c r="AG267" s="15"/>
      <c r="AH267" s="15"/>
      <c r="AI267" s="15"/>
      <c r="AJ267" s="15"/>
    </row>
    <row r="268" spans="1:36" x14ac:dyDescent="0.25">
      <c r="A268" s="15" t="s">
        <v>396</v>
      </c>
      <c r="B268" s="15" t="s">
        <v>408</v>
      </c>
      <c r="C268" s="15">
        <v>2504</v>
      </c>
      <c r="D268" s="15">
        <v>120</v>
      </c>
      <c r="E268" s="15" t="s">
        <v>409</v>
      </c>
      <c r="F268" s="15">
        <v>2019</v>
      </c>
      <c r="G268" s="15" t="s">
        <v>123</v>
      </c>
      <c r="H268" s="15">
        <v>352.75</v>
      </c>
      <c r="I268" s="15">
        <v>5</v>
      </c>
      <c r="J268" s="19"/>
      <c r="K268" s="15">
        <v>7.0199999999999999E-2</v>
      </c>
      <c r="L268" s="15">
        <v>3.4670000000000001</v>
      </c>
      <c r="M268" s="15">
        <v>95332.5</v>
      </c>
      <c r="N268" s="15" t="s">
        <v>402</v>
      </c>
      <c r="O268" s="15" t="s">
        <v>25</v>
      </c>
      <c r="P268" s="15" t="s">
        <v>47</v>
      </c>
      <c r="Q268" s="15" t="s">
        <v>27</v>
      </c>
      <c r="R268" s="15"/>
      <c r="S268" s="15">
        <v>40.768000000000001</v>
      </c>
      <c r="T268" s="15">
        <v>-73.951499999999996</v>
      </c>
      <c r="U268" s="15"/>
      <c r="V268" s="78" t="s">
        <v>396</v>
      </c>
      <c r="W268" s="78" t="s">
        <v>408</v>
      </c>
      <c r="X268" s="78">
        <f t="shared" si="14"/>
        <v>0</v>
      </c>
      <c r="Y268" s="78">
        <f t="shared" si="12"/>
        <v>0</v>
      </c>
      <c r="Z268" s="78">
        <f t="shared" si="13"/>
        <v>0</v>
      </c>
      <c r="AA268" s="15" t="s">
        <v>402</v>
      </c>
      <c r="AB268" s="15" t="s">
        <v>25</v>
      </c>
      <c r="AC268" s="15" t="s">
        <v>47</v>
      </c>
      <c r="AD268" s="15" t="s">
        <v>27</v>
      </c>
      <c r="AE268" s="15"/>
      <c r="AF268" s="15"/>
      <c r="AG268" s="15"/>
      <c r="AH268" s="15"/>
      <c r="AI268" s="15"/>
      <c r="AJ268" s="15"/>
    </row>
    <row r="269" spans="1:36" x14ac:dyDescent="0.25">
      <c r="A269" s="15" t="s">
        <v>396</v>
      </c>
      <c r="B269" s="15" t="s">
        <v>408</v>
      </c>
      <c r="C269" s="15">
        <v>2504</v>
      </c>
      <c r="D269" s="15">
        <v>121</v>
      </c>
      <c r="E269" s="15" t="s">
        <v>409</v>
      </c>
      <c r="F269" s="15">
        <v>2019</v>
      </c>
      <c r="G269" s="15" t="s">
        <v>123</v>
      </c>
      <c r="H269" s="15">
        <v>114</v>
      </c>
      <c r="I269" s="15">
        <v>5</v>
      </c>
      <c r="J269" s="19"/>
      <c r="K269" s="15">
        <v>8.9099999999999999E-2</v>
      </c>
      <c r="L269" s="15">
        <v>1.5720000000000001</v>
      </c>
      <c r="M269" s="15">
        <v>34611</v>
      </c>
      <c r="N269" s="15" t="s">
        <v>402</v>
      </c>
      <c r="O269" s="15" t="s">
        <v>25</v>
      </c>
      <c r="P269" s="15" t="s">
        <v>47</v>
      </c>
      <c r="Q269" s="15" t="s">
        <v>27</v>
      </c>
      <c r="R269" s="15"/>
      <c r="S269" s="15">
        <v>40.768000000000001</v>
      </c>
      <c r="T269" s="15">
        <v>-73.951499999999996</v>
      </c>
      <c r="U269" s="15"/>
      <c r="V269" s="78" t="s">
        <v>396</v>
      </c>
      <c r="W269" s="78" t="s">
        <v>408</v>
      </c>
      <c r="X269" s="78">
        <f t="shared" si="14"/>
        <v>0</v>
      </c>
      <c r="Y269" s="78">
        <f t="shared" si="12"/>
        <v>0</v>
      </c>
      <c r="Z269" s="78">
        <f t="shared" si="13"/>
        <v>0</v>
      </c>
      <c r="AA269" s="15" t="s">
        <v>402</v>
      </c>
      <c r="AB269" s="15" t="s">
        <v>25</v>
      </c>
      <c r="AC269" s="15" t="s">
        <v>47</v>
      </c>
      <c r="AD269" s="15" t="s">
        <v>27</v>
      </c>
      <c r="AE269" s="15"/>
      <c r="AF269" s="15"/>
      <c r="AG269" s="15"/>
      <c r="AH269" s="15"/>
      <c r="AI269" s="15"/>
      <c r="AJ269" s="15"/>
    </row>
    <row r="270" spans="1:36" x14ac:dyDescent="0.25">
      <c r="A270" s="15" t="s">
        <v>396</v>
      </c>
      <c r="B270" s="15" t="s">
        <v>408</v>
      </c>
      <c r="C270" s="15">
        <v>2504</v>
      </c>
      <c r="D270" s="15">
        <v>122</v>
      </c>
      <c r="E270" s="15" t="s">
        <v>409</v>
      </c>
      <c r="F270" s="15">
        <v>2019</v>
      </c>
      <c r="G270" s="15" t="s">
        <v>123</v>
      </c>
      <c r="H270" s="15">
        <v>23.75</v>
      </c>
      <c r="I270" s="15">
        <v>5</v>
      </c>
      <c r="J270" s="19"/>
      <c r="K270" s="15">
        <v>3.5999999999999997E-2</v>
      </c>
      <c r="L270" s="15">
        <v>0.121</v>
      </c>
      <c r="M270" s="15">
        <v>6926.4750000000004</v>
      </c>
      <c r="N270" s="15" t="s">
        <v>402</v>
      </c>
      <c r="O270" s="15" t="s">
        <v>25</v>
      </c>
      <c r="P270" s="15" t="s">
        <v>47</v>
      </c>
      <c r="Q270" s="15" t="s">
        <v>27</v>
      </c>
      <c r="R270" s="15"/>
      <c r="S270" s="15">
        <v>40.768000000000001</v>
      </c>
      <c r="T270" s="15">
        <v>-73.951499999999996</v>
      </c>
      <c r="U270" s="15"/>
      <c r="V270" s="78" t="s">
        <v>396</v>
      </c>
      <c r="W270" s="78" t="s">
        <v>408</v>
      </c>
      <c r="X270" s="78">
        <f t="shared" si="14"/>
        <v>0</v>
      </c>
      <c r="Y270" s="78">
        <f t="shared" si="12"/>
        <v>0</v>
      </c>
      <c r="Z270" s="78">
        <f t="shared" si="13"/>
        <v>0</v>
      </c>
      <c r="AA270" s="15" t="s">
        <v>402</v>
      </c>
      <c r="AB270" s="15" t="s">
        <v>25</v>
      </c>
      <c r="AC270" s="15" t="s">
        <v>47</v>
      </c>
      <c r="AD270" s="15" t="s">
        <v>27</v>
      </c>
      <c r="AE270" s="15"/>
      <c r="AF270" s="15"/>
      <c r="AG270" s="15"/>
      <c r="AH270" s="15"/>
      <c r="AI270" s="15"/>
      <c r="AJ270" s="15"/>
    </row>
    <row r="271" spans="1:36" x14ac:dyDescent="0.25">
      <c r="A271" s="15" t="s">
        <v>396</v>
      </c>
      <c r="B271" s="15" t="s">
        <v>506</v>
      </c>
      <c r="C271" s="15">
        <v>2511</v>
      </c>
      <c r="D271" s="15">
        <v>10</v>
      </c>
      <c r="E271" s="15"/>
      <c r="F271" s="15">
        <v>2019</v>
      </c>
      <c r="G271" s="15" t="s">
        <v>244</v>
      </c>
      <c r="H271" s="15">
        <v>3164</v>
      </c>
      <c r="I271" s="15">
        <v>5</v>
      </c>
      <c r="J271" s="19">
        <v>395527.5</v>
      </c>
      <c r="K271" s="15">
        <v>7.6799999999999993E-2</v>
      </c>
      <c r="L271" s="15">
        <v>168.941</v>
      </c>
      <c r="M271" s="15">
        <v>4233412.2249999996</v>
      </c>
      <c r="N271" s="15" t="s">
        <v>473</v>
      </c>
      <c r="O271" s="15" t="s">
        <v>25</v>
      </c>
      <c r="P271" s="15" t="s">
        <v>47</v>
      </c>
      <c r="Q271" s="15" t="s">
        <v>27</v>
      </c>
      <c r="R271" s="15"/>
      <c r="S271" s="15">
        <v>40.616900000000001</v>
      </c>
      <c r="T271" s="15">
        <v>-73.648600000000002</v>
      </c>
      <c r="U271" s="15"/>
      <c r="V271" s="78" t="s">
        <v>396</v>
      </c>
      <c r="W271" s="78" t="s">
        <v>506</v>
      </c>
      <c r="X271" s="78">
        <f t="shared" si="14"/>
        <v>2511</v>
      </c>
      <c r="Y271" s="78">
        <f t="shared" si="12"/>
        <v>40.616900000000001</v>
      </c>
      <c r="Z271" s="78">
        <f t="shared" si="13"/>
        <v>-73.648600000000002</v>
      </c>
      <c r="AA271" s="15" t="s">
        <v>473</v>
      </c>
      <c r="AB271" s="15" t="s">
        <v>25</v>
      </c>
      <c r="AC271" s="15" t="s">
        <v>47</v>
      </c>
      <c r="AD271" s="15" t="s">
        <v>27</v>
      </c>
      <c r="AE271" s="15"/>
      <c r="AF271" s="15"/>
      <c r="AG271" s="15"/>
      <c r="AH271" s="15"/>
      <c r="AI271" s="15"/>
      <c r="AJ271" s="15"/>
    </row>
    <row r="272" spans="1:36" x14ac:dyDescent="0.25">
      <c r="A272" s="15" t="s">
        <v>396</v>
      </c>
      <c r="B272" s="15" t="s">
        <v>506</v>
      </c>
      <c r="C272" s="15">
        <v>2511</v>
      </c>
      <c r="D272" s="15">
        <v>20</v>
      </c>
      <c r="E272" s="15"/>
      <c r="F272" s="15">
        <v>2019</v>
      </c>
      <c r="G272" s="15" t="s">
        <v>244</v>
      </c>
      <c r="H272" s="15">
        <v>2634</v>
      </c>
      <c r="I272" s="15">
        <v>5</v>
      </c>
      <c r="J272" s="19">
        <v>312137.5</v>
      </c>
      <c r="K272" s="15">
        <v>4.5199999999999997E-2</v>
      </c>
      <c r="L272" s="15">
        <v>76.728999999999999</v>
      </c>
      <c r="M272" s="15">
        <v>3248776.55</v>
      </c>
      <c r="N272" s="15" t="s">
        <v>473</v>
      </c>
      <c r="O272" s="15" t="s">
        <v>25</v>
      </c>
      <c r="P272" s="15" t="s">
        <v>47</v>
      </c>
      <c r="Q272" s="15" t="s">
        <v>27</v>
      </c>
      <c r="R272" s="15" t="s">
        <v>258</v>
      </c>
      <c r="S272" s="15">
        <v>40.616900000000001</v>
      </c>
      <c r="T272" s="15">
        <v>-73.648600000000002</v>
      </c>
      <c r="U272" s="15"/>
      <c r="V272" s="78" t="s">
        <v>396</v>
      </c>
      <c r="W272" s="78" t="s">
        <v>506</v>
      </c>
      <c r="X272" s="78">
        <f t="shared" si="14"/>
        <v>0</v>
      </c>
      <c r="Y272" s="78">
        <f t="shared" si="12"/>
        <v>0</v>
      </c>
      <c r="Z272" s="78">
        <f t="shared" si="13"/>
        <v>0</v>
      </c>
      <c r="AA272" s="15" t="s">
        <v>473</v>
      </c>
      <c r="AB272" s="15" t="s">
        <v>25</v>
      </c>
      <c r="AC272" s="15" t="s">
        <v>47</v>
      </c>
      <c r="AD272" s="15" t="s">
        <v>27</v>
      </c>
      <c r="AE272" s="15" t="s">
        <v>258</v>
      </c>
      <c r="AF272" s="15"/>
      <c r="AG272" s="15"/>
      <c r="AH272" s="15"/>
      <c r="AI272" s="15"/>
      <c r="AJ272" s="15"/>
    </row>
    <row r="273" spans="1:36" x14ac:dyDescent="0.25">
      <c r="A273" s="15" t="s">
        <v>396</v>
      </c>
      <c r="B273" s="15" t="s">
        <v>506</v>
      </c>
      <c r="C273" s="15">
        <v>2511</v>
      </c>
      <c r="D273" s="15" t="s">
        <v>516</v>
      </c>
      <c r="E273" s="15" t="s">
        <v>508</v>
      </c>
      <c r="F273" s="15">
        <v>2019</v>
      </c>
      <c r="G273" s="15" t="s">
        <v>259</v>
      </c>
      <c r="H273" s="15">
        <v>376</v>
      </c>
      <c r="I273" s="15">
        <v>5</v>
      </c>
      <c r="J273" s="19">
        <v>4143</v>
      </c>
      <c r="K273" s="15">
        <v>0.41320000000000001</v>
      </c>
      <c r="L273" s="15">
        <v>14.26</v>
      </c>
      <c r="M273" s="15">
        <v>69054.8</v>
      </c>
      <c r="N273" s="15" t="s">
        <v>473</v>
      </c>
      <c r="O273" s="15" t="s">
        <v>25</v>
      </c>
      <c r="P273" s="15" t="s">
        <v>26</v>
      </c>
      <c r="Q273" s="15" t="s">
        <v>27</v>
      </c>
      <c r="R273" s="15"/>
      <c r="S273" s="15">
        <v>40.616900000000001</v>
      </c>
      <c r="T273" s="15">
        <v>-73.648600000000002</v>
      </c>
      <c r="U273" s="15"/>
      <c r="V273" s="78" t="s">
        <v>396</v>
      </c>
      <c r="W273" s="78" t="s">
        <v>506</v>
      </c>
      <c r="X273" s="78">
        <f t="shared" si="14"/>
        <v>0</v>
      </c>
      <c r="Y273" s="78">
        <f t="shared" si="12"/>
        <v>0</v>
      </c>
      <c r="Z273" s="78">
        <f t="shared" si="13"/>
        <v>0</v>
      </c>
      <c r="AA273" s="15" t="s">
        <v>473</v>
      </c>
      <c r="AB273" s="15" t="s">
        <v>25</v>
      </c>
      <c r="AC273" s="15" t="s">
        <v>26</v>
      </c>
      <c r="AD273" s="15" t="s">
        <v>27</v>
      </c>
      <c r="AE273" s="15"/>
      <c r="AF273" s="15"/>
      <c r="AG273" s="15"/>
      <c r="AH273" s="15"/>
      <c r="AI273" s="15"/>
      <c r="AJ273" s="15"/>
    </row>
    <row r="274" spans="1:36" x14ac:dyDescent="0.25">
      <c r="A274" s="15" t="s">
        <v>396</v>
      </c>
      <c r="B274" s="15" t="s">
        <v>506</v>
      </c>
      <c r="C274" s="15">
        <v>2511</v>
      </c>
      <c r="D274" s="15" t="s">
        <v>517</v>
      </c>
      <c r="E274" s="15" t="s">
        <v>508</v>
      </c>
      <c r="F274" s="15">
        <v>2019</v>
      </c>
      <c r="G274" s="15" t="s">
        <v>259</v>
      </c>
      <c r="H274" s="15">
        <v>376</v>
      </c>
      <c r="I274" s="15">
        <v>5</v>
      </c>
      <c r="J274" s="19">
        <v>4143</v>
      </c>
      <c r="K274" s="15">
        <v>0.41320000000000001</v>
      </c>
      <c r="L274" s="15">
        <v>14.26</v>
      </c>
      <c r="M274" s="15">
        <v>69054.8</v>
      </c>
      <c r="N274" s="15" t="s">
        <v>473</v>
      </c>
      <c r="O274" s="15" t="s">
        <v>25</v>
      </c>
      <c r="P274" s="15" t="s">
        <v>26</v>
      </c>
      <c r="Q274" s="15" t="s">
        <v>27</v>
      </c>
      <c r="R274" s="15"/>
      <c r="S274" s="15">
        <v>40.616900000000001</v>
      </c>
      <c r="T274" s="15">
        <v>-73.648600000000002</v>
      </c>
      <c r="U274" s="15"/>
      <c r="V274" s="78" t="s">
        <v>396</v>
      </c>
      <c r="W274" s="78" t="s">
        <v>506</v>
      </c>
      <c r="X274" s="78">
        <f t="shared" si="14"/>
        <v>0</v>
      </c>
      <c r="Y274" s="78">
        <f t="shared" si="12"/>
        <v>0</v>
      </c>
      <c r="Z274" s="78">
        <f t="shared" si="13"/>
        <v>0</v>
      </c>
      <c r="AA274" s="15" t="s">
        <v>473</v>
      </c>
      <c r="AB274" s="15" t="s">
        <v>25</v>
      </c>
      <c r="AC274" s="15" t="s">
        <v>26</v>
      </c>
      <c r="AD274" s="15" t="s">
        <v>27</v>
      </c>
      <c r="AE274" s="15"/>
      <c r="AF274" s="15"/>
      <c r="AG274" s="15"/>
      <c r="AH274" s="15"/>
      <c r="AI274" s="15"/>
      <c r="AJ274" s="15"/>
    </row>
    <row r="275" spans="1:36" x14ac:dyDescent="0.25">
      <c r="A275" s="15" t="s">
        <v>396</v>
      </c>
      <c r="B275" s="15" t="s">
        <v>506</v>
      </c>
      <c r="C275" s="15">
        <v>2511</v>
      </c>
      <c r="D275" s="15" t="s">
        <v>518</v>
      </c>
      <c r="E275" s="15" t="s">
        <v>508</v>
      </c>
      <c r="F275" s="15">
        <v>2019</v>
      </c>
      <c r="G275" s="15" t="s">
        <v>259</v>
      </c>
      <c r="H275" s="15">
        <v>285</v>
      </c>
      <c r="I275" s="15">
        <v>5</v>
      </c>
      <c r="J275" s="19">
        <v>3519</v>
      </c>
      <c r="K275" s="15">
        <v>0.41310000000000002</v>
      </c>
      <c r="L275" s="15">
        <v>12.156000000000001</v>
      </c>
      <c r="M275" s="15">
        <v>58869.8</v>
      </c>
      <c r="N275" s="15" t="s">
        <v>473</v>
      </c>
      <c r="O275" s="15" t="s">
        <v>25</v>
      </c>
      <c r="P275" s="15" t="s">
        <v>26</v>
      </c>
      <c r="Q275" s="15" t="s">
        <v>27</v>
      </c>
      <c r="R275" s="15"/>
      <c r="S275" s="15">
        <v>40.616900000000001</v>
      </c>
      <c r="T275" s="15">
        <v>-73.648600000000002</v>
      </c>
      <c r="U275" s="15"/>
      <c r="V275" s="78" t="s">
        <v>396</v>
      </c>
      <c r="W275" s="78" t="s">
        <v>506</v>
      </c>
      <c r="X275" s="78">
        <f t="shared" si="14"/>
        <v>0</v>
      </c>
      <c r="Y275" s="78">
        <f t="shared" si="12"/>
        <v>0</v>
      </c>
      <c r="Z275" s="78">
        <f t="shared" si="13"/>
        <v>0</v>
      </c>
      <c r="AA275" s="15" t="s">
        <v>473</v>
      </c>
      <c r="AB275" s="15" t="s">
        <v>25</v>
      </c>
      <c r="AC275" s="15" t="s">
        <v>26</v>
      </c>
      <c r="AD275" s="15" t="s">
        <v>27</v>
      </c>
      <c r="AE275" s="15"/>
      <c r="AF275" s="15"/>
      <c r="AG275" s="15"/>
      <c r="AH275" s="15"/>
      <c r="AI275" s="15"/>
      <c r="AJ275" s="15"/>
    </row>
    <row r="276" spans="1:36" x14ac:dyDescent="0.25">
      <c r="A276" s="15" t="s">
        <v>396</v>
      </c>
      <c r="B276" s="15" t="s">
        <v>506</v>
      </c>
      <c r="C276" s="15">
        <v>2511</v>
      </c>
      <c r="D276" s="15" t="s">
        <v>519</v>
      </c>
      <c r="E276" s="15" t="s">
        <v>508</v>
      </c>
      <c r="F276" s="15">
        <v>2019</v>
      </c>
      <c r="G276" s="15" t="s">
        <v>259</v>
      </c>
      <c r="H276" s="15">
        <v>285</v>
      </c>
      <c r="I276" s="15">
        <v>5</v>
      </c>
      <c r="J276" s="19">
        <v>3519</v>
      </c>
      <c r="K276" s="15">
        <v>0.41310000000000002</v>
      </c>
      <c r="L276" s="15">
        <v>12.156000000000001</v>
      </c>
      <c r="M276" s="15">
        <v>58869.8</v>
      </c>
      <c r="N276" s="15" t="s">
        <v>473</v>
      </c>
      <c r="O276" s="15" t="s">
        <v>25</v>
      </c>
      <c r="P276" s="15" t="s">
        <v>26</v>
      </c>
      <c r="Q276" s="15" t="s">
        <v>27</v>
      </c>
      <c r="R276" s="15"/>
      <c r="S276" s="15">
        <v>40.616900000000001</v>
      </c>
      <c r="T276" s="15">
        <v>-73.648600000000002</v>
      </c>
      <c r="U276" s="15"/>
      <c r="V276" s="78" t="s">
        <v>396</v>
      </c>
      <c r="W276" s="78" t="s">
        <v>506</v>
      </c>
      <c r="X276" s="78">
        <f t="shared" si="14"/>
        <v>0</v>
      </c>
      <c r="Y276" s="78">
        <f t="shared" si="12"/>
        <v>0</v>
      </c>
      <c r="Z276" s="78">
        <f t="shared" si="13"/>
        <v>0</v>
      </c>
      <c r="AA276" s="15" t="s">
        <v>473</v>
      </c>
      <c r="AB276" s="15" t="s">
        <v>25</v>
      </c>
      <c r="AC276" s="15" t="s">
        <v>26</v>
      </c>
      <c r="AD276" s="15" t="s">
        <v>27</v>
      </c>
      <c r="AE276" s="15"/>
      <c r="AF276" s="15"/>
      <c r="AG276" s="15"/>
      <c r="AH276" s="15"/>
      <c r="AI276" s="15"/>
      <c r="AJ276" s="15"/>
    </row>
    <row r="277" spans="1:36" x14ac:dyDescent="0.25">
      <c r="A277" s="15" t="s">
        <v>396</v>
      </c>
      <c r="B277" s="15" t="s">
        <v>506</v>
      </c>
      <c r="C277" s="15">
        <v>2511</v>
      </c>
      <c r="D277" s="15" t="s">
        <v>520</v>
      </c>
      <c r="E277" s="15" t="s">
        <v>508</v>
      </c>
      <c r="F277" s="15">
        <v>2019</v>
      </c>
      <c r="G277" s="15" t="s">
        <v>259</v>
      </c>
      <c r="H277" s="15">
        <v>647</v>
      </c>
      <c r="I277" s="15">
        <v>5</v>
      </c>
      <c r="J277" s="19">
        <v>6909</v>
      </c>
      <c r="K277" s="15">
        <v>0.41499999999999998</v>
      </c>
      <c r="L277" s="15">
        <v>23.818000000000001</v>
      </c>
      <c r="M277" s="15">
        <v>114828.8</v>
      </c>
      <c r="N277" s="15" t="s">
        <v>473</v>
      </c>
      <c r="O277" s="15" t="s">
        <v>25</v>
      </c>
      <c r="P277" s="15" t="s">
        <v>26</v>
      </c>
      <c r="Q277" s="15" t="s">
        <v>27</v>
      </c>
      <c r="R277" s="15"/>
      <c r="S277" s="15">
        <v>40.616900000000001</v>
      </c>
      <c r="T277" s="15">
        <v>-73.648600000000002</v>
      </c>
      <c r="U277" s="15"/>
      <c r="V277" s="78" t="s">
        <v>396</v>
      </c>
      <c r="W277" s="78" t="s">
        <v>506</v>
      </c>
      <c r="X277" s="78">
        <f t="shared" si="14"/>
        <v>0</v>
      </c>
      <c r="Y277" s="78">
        <f t="shared" si="12"/>
        <v>0</v>
      </c>
      <c r="Z277" s="78">
        <f t="shared" si="13"/>
        <v>0</v>
      </c>
      <c r="AA277" s="15" t="s">
        <v>473</v>
      </c>
      <c r="AB277" s="15" t="s">
        <v>25</v>
      </c>
      <c r="AC277" s="15" t="s">
        <v>26</v>
      </c>
      <c r="AD277" s="15" t="s">
        <v>27</v>
      </c>
      <c r="AE277" s="15"/>
      <c r="AF277" s="15"/>
      <c r="AG277" s="15"/>
      <c r="AH277" s="15"/>
      <c r="AI277" s="15"/>
      <c r="AJ277" s="15"/>
    </row>
    <row r="278" spans="1:36" x14ac:dyDescent="0.25">
      <c r="A278" s="15" t="s">
        <v>396</v>
      </c>
      <c r="B278" s="15" t="s">
        <v>506</v>
      </c>
      <c r="C278" s="15">
        <v>2511</v>
      </c>
      <c r="D278" s="15" t="s">
        <v>521</v>
      </c>
      <c r="E278" s="15" t="s">
        <v>508</v>
      </c>
      <c r="F278" s="15">
        <v>2019</v>
      </c>
      <c r="G278" s="15" t="s">
        <v>259</v>
      </c>
      <c r="H278" s="15">
        <v>647</v>
      </c>
      <c r="I278" s="15">
        <v>5</v>
      </c>
      <c r="J278" s="19">
        <v>6909</v>
      </c>
      <c r="K278" s="15">
        <v>0.41499999999999998</v>
      </c>
      <c r="L278" s="15">
        <v>23.818000000000001</v>
      </c>
      <c r="M278" s="15">
        <v>114828.8</v>
      </c>
      <c r="N278" s="15" t="s">
        <v>473</v>
      </c>
      <c r="O278" s="15" t="s">
        <v>25</v>
      </c>
      <c r="P278" s="15" t="s">
        <v>26</v>
      </c>
      <c r="Q278" s="15" t="s">
        <v>27</v>
      </c>
      <c r="R278" s="15"/>
      <c r="S278" s="15">
        <v>40.616900000000001</v>
      </c>
      <c r="T278" s="15">
        <v>-73.648600000000002</v>
      </c>
      <c r="U278" s="15"/>
      <c r="V278" s="78" t="s">
        <v>396</v>
      </c>
      <c r="W278" s="78" t="s">
        <v>506</v>
      </c>
      <c r="X278" s="78">
        <f t="shared" si="14"/>
        <v>0</v>
      </c>
      <c r="Y278" s="78">
        <f t="shared" si="12"/>
        <v>0</v>
      </c>
      <c r="Z278" s="78">
        <f t="shared" si="13"/>
        <v>0</v>
      </c>
      <c r="AA278" s="15" t="s">
        <v>473</v>
      </c>
      <c r="AB278" s="15" t="s">
        <v>25</v>
      </c>
      <c r="AC278" s="15" t="s">
        <v>26</v>
      </c>
      <c r="AD278" s="15" t="s">
        <v>27</v>
      </c>
      <c r="AE278" s="15"/>
      <c r="AF278" s="15"/>
      <c r="AG278" s="15"/>
      <c r="AH278" s="15"/>
      <c r="AI278" s="15"/>
      <c r="AJ278" s="15"/>
    </row>
    <row r="279" spans="1:36" x14ac:dyDescent="0.25">
      <c r="A279" s="15" t="s">
        <v>396</v>
      </c>
      <c r="B279" s="15" t="s">
        <v>506</v>
      </c>
      <c r="C279" s="15">
        <v>2511</v>
      </c>
      <c r="D279" s="15" t="s">
        <v>522</v>
      </c>
      <c r="E279" s="15" t="s">
        <v>508</v>
      </c>
      <c r="F279" s="15">
        <v>2019</v>
      </c>
      <c r="G279" s="15" t="s">
        <v>259</v>
      </c>
      <c r="H279" s="15">
        <v>381</v>
      </c>
      <c r="I279" s="15">
        <v>5</v>
      </c>
      <c r="J279" s="19">
        <v>4209</v>
      </c>
      <c r="K279" s="15">
        <v>0.41620000000000001</v>
      </c>
      <c r="L279" s="15">
        <v>14.553000000000001</v>
      </c>
      <c r="M279" s="15">
        <v>69764.3</v>
      </c>
      <c r="N279" s="15" t="s">
        <v>473</v>
      </c>
      <c r="O279" s="15" t="s">
        <v>25</v>
      </c>
      <c r="P279" s="15" t="s">
        <v>26</v>
      </c>
      <c r="Q279" s="15" t="s">
        <v>27</v>
      </c>
      <c r="R279" s="15"/>
      <c r="S279" s="15">
        <v>40.616900000000001</v>
      </c>
      <c r="T279" s="15">
        <v>-73.648600000000002</v>
      </c>
      <c r="U279" s="15"/>
      <c r="V279" s="78" t="s">
        <v>396</v>
      </c>
      <c r="W279" s="78" t="s">
        <v>506</v>
      </c>
      <c r="X279" s="78">
        <f t="shared" si="14"/>
        <v>0</v>
      </c>
      <c r="Y279" s="78">
        <f t="shared" si="12"/>
        <v>0</v>
      </c>
      <c r="Z279" s="78">
        <f t="shared" si="13"/>
        <v>0</v>
      </c>
      <c r="AA279" s="15" t="s">
        <v>473</v>
      </c>
      <c r="AB279" s="15" t="s">
        <v>25</v>
      </c>
      <c r="AC279" s="15" t="s">
        <v>26</v>
      </c>
      <c r="AD279" s="15" t="s">
        <v>27</v>
      </c>
      <c r="AE279" s="15"/>
      <c r="AF279" s="15"/>
      <c r="AG279" s="15"/>
      <c r="AH279" s="15"/>
      <c r="AI279" s="15"/>
      <c r="AJ279" s="15"/>
    </row>
    <row r="280" spans="1:36" x14ac:dyDescent="0.25">
      <c r="A280" s="15" t="s">
        <v>396</v>
      </c>
      <c r="B280" s="15" t="s">
        <v>506</v>
      </c>
      <c r="C280" s="15">
        <v>2511</v>
      </c>
      <c r="D280" s="15" t="s">
        <v>523</v>
      </c>
      <c r="E280" s="15" t="s">
        <v>508</v>
      </c>
      <c r="F280" s="15">
        <v>2019</v>
      </c>
      <c r="G280" s="15" t="s">
        <v>259</v>
      </c>
      <c r="H280" s="15">
        <v>381</v>
      </c>
      <c r="I280" s="15">
        <v>5</v>
      </c>
      <c r="J280" s="19">
        <v>4209</v>
      </c>
      <c r="K280" s="15">
        <v>0.41620000000000001</v>
      </c>
      <c r="L280" s="15">
        <v>14.553000000000001</v>
      </c>
      <c r="M280" s="15">
        <v>69764.3</v>
      </c>
      <c r="N280" s="15" t="s">
        <v>473</v>
      </c>
      <c r="O280" s="15" t="s">
        <v>25</v>
      </c>
      <c r="P280" s="15" t="s">
        <v>26</v>
      </c>
      <c r="Q280" s="15" t="s">
        <v>27</v>
      </c>
      <c r="R280" s="15"/>
      <c r="S280" s="15">
        <v>40.616900000000001</v>
      </c>
      <c r="T280" s="15">
        <v>-73.648600000000002</v>
      </c>
      <c r="U280" s="15"/>
      <c r="V280" s="78" t="s">
        <v>396</v>
      </c>
      <c r="W280" s="78" t="s">
        <v>506</v>
      </c>
      <c r="X280" s="78">
        <f t="shared" si="14"/>
        <v>0</v>
      </c>
      <c r="Y280" s="78">
        <f t="shared" si="12"/>
        <v>0</v>
      </c>
      <c r="Z280" s="78">
        <f t="shared" si="13"/>
        <v>0</v>
      </c>
      <c r="AA280" s="15" t="s">
        <v>473</v>
      </c>
      <c r="AB280" s="15" t="s">
        <v>25</v>
      </c>
      <c r="AC280" s="15" t="s">
        <v>26</v>
      </c>
      <c r="AD280" s="15" t="s">
        <v>27</v>
      </c>
      <c r="AE280" s="15"/>
      <c r="AF280" s="15"/>
      <c r="AG280" s="15"/>
      <c r="AH280" s="15"/>
      <c r="AI280" s="15"/>
      <c r="AJ280" s="15"/>
    </row>
    <row r="281" spans="1:36" x14ac:dyDescent="0.25">
      <c r="A281" s="15" t="s">
        <v>396</v>
      </c>
      <c r="B281" s="15" t="s">
        <v>506</v>
      </c>
      <c r="C281" s="15">
        <v>2511</v>
      </c>
      <c r="D281" s="15" t="s">
        <v>507</v>
      </c>
      <c r="E281" s="15" t="s">
        <v>508</v>
      </c>
      <c r="F281" s="15">
        <v>2019</v>
      </c>
      <c r="G281" s="15" t="s">
        <v>36</v>
      </c>
      <c r="H281" s="15">
        <v>311</v>
      </c>
      <c r="I281" s="15">
        <v>5</v>
      </c>
      <c r="J281" s="19">
        <v>2695</v>
      </c>
      <c r="K281" s="15">
        <v>0.28599999999999998</v>
      </c>
      <c r="L281" s="15">
        <v>6.4640000000000004</v>
      </c>
      <c r="M281" s="15">
        <v>45200.3</v>
      </c>
      <c r="N281" s="15" t="s">
        <v>473</v>
      </c>
      <c r="O281" s="15" t="s">
        <v>25</v>
      </c>
      <c r="P281" s="15" t="s">
        <v>26</v>
      </c>
      <c r="Q281" s="15" t="s">
        <v>27</v>
      </c>
      <c r="R281" s="15"/>
      <c r="S281" s="15">
        <v>40.616900000000001</v>
      </c>
      <c r="T281" s="15">
        <v>-73.648600000000002</v>
      </c>
      <c r="U281" s="15"/>
      <c r="V281" s="78" t="s">
        <v>396</v>
      </c>
      <c r="W281" s="78" t="s">
        <v>506</v>
      </c>
      <c r="X281" s="78">
        <f t="shared" si="14"/>
        <v>0</v>
      </c>
      <c r="Y281" s="78">
        <f t="shared" si="12"/>
        <v>0</v>
      </c>
      <c r="Z281" s="78">
        <f t="shared" si="13"/>
        <v>0</v>
      </c>
      <c r="AA281" s="15" t="s">
        <v>473</v>
      </c>
      <c r="AB281" s="15" t="s">
        <v>25</v>
      </c>
      <c r="AC281" s="15" t="s">
        <v>26</v>
      </c>
      <c r="AD281" s="15" t="s">
        <v>27</v>
      </c>
      <c r="AE281" s="15"/>
      <c r="AF281" s="15"/>
      <c r="AG281" s="15"/>
      <c r="AH281" s="15"/>
      <c r="AI281" s="15"/>
      <c r="AJ281" s="15"/>
    </row>
    <row r="282" spans="1:36" x14ac:dyDescent="0.25">
      <c r="A282" s="15" t="s">
        <v>396</v>
      </c>
      <c r="B282" s="15" t="s">
        <v>506</v>
      </c>
      <c r="C282" s="15">
        <v>2511</v>
      </c>
      <c r="D282" s="15" t="s">
        <v>509</v>
      </c>
      <c r="E282" s="15" t="s">
        <v>508</v>
      </c>
      <c r="F282" s="15">
        <v>2019</v>
      </c>
      <c r="G282" s="15" t="s">
        <v>36</v>
      </c>
      <c r="H282" s="15">
        <v>235</v>
      </c>
      <c r="I282" s="15">
        <v>5</v>
      </c>
      <c r="J282" s="19">
        <v>1905</v>
      </c>
      <c r="K282" s="15">
        <v>0.28570000000000001</v>
      </c>
      <c r="L282" s="15">
        <v>4.5339999999999998</v>
      </c>
      <c r="M282" s="15">
        <v>31708.7</v>
      </c>
      <c r="N282" s="15" t="s">
        <v>473</v>
      </c>
      <c r="O282" s="15" t="s">
        <v>25</v>
      </c>
      <c r="P282" s="15" t="s">
        <v>26</v>
      </c>
      <c r="Q282" s="15" t="s">
        <v>27</v>
      </c>
      <c r="R282" s="15"/>
      <c r="S282" s="15">
        <v>40.616900000000001</v>
      </c>
      <c r="T282" s="15">
        <v>-73.648600000000002</v>
      </c>
      <c r="U282" s="15"/>
      <c r="V282" s="78" t="s">
        <v>396</v>
      </c>
      <c r="W282" s="78" t="s">
        <v>506</v>
      </c>
      <c r="X282" s="78">
        <f t="shared" si="14"/>
        <v>0</v>
      </c>
      <c r="Y282" s="78">
        <f t="shared" si="12"/>
        <v>0</v>
      </c>
      <c r="Z282" s="78">
        <f t="shared" si="13"/>
        <v>0</v>
      </c>
      <c r="AA282" s="15" t="s">
        <v>473</v>
      </c>
      <c r="AB282" s="15" t="s">
        <v>25</v>
      </c>
      <c r="AC282" s="15" t="s">
        <v>26</v>
      </c>
      <c r="AD282" s="15" t="s">
        <v>27</v>
      </c>
      <c r="AE282" s="15"/>
      <c r="AF282" s="15"/>
      <c r="AG282" s="15"/>
      <c r="AH282" s="15"/>
      <c r="AI282" s="15"/>
      <c r="AJ282" s="15"/>
    </row>
    <row r="283" spans="1:36" x14ac:dyDescent="0.25">
      <c r="A283" s="15" t="s">
        <v>396</v>
      </c>
      <c r="B283" s="15" t="s">
        <v>506</v>
      </c>
      <c r="C283" s="15">
        <v>2511</v>
      </c>
      <c r="D283" s="15" t="s">
        <v>510</v>
      </c>
      <c r="E283" s="15" t="s">
        <v>508</v>
      </c>
      <c r="F283" s="15">
        <v>2019</v>
      </c>
      <c r="G283" s="15" t="s">
        <v>36</v>
      </c>
      <c r="H283" s="15">
        <v>273</v>
      </c>
      <c r="I283" s="15">
        <v>5</v>
      </c>
      <c r="J283" s="19">
        <v>2143</v>
      </c>
      <c r="K283" s="15">
        <v>0.2858</v>
      </c>
      <c r="L283" s="15">
        <v>5.1079999999999997</v>
      </c>
      <c r="M283" s="15">
        <v>35722.199999999997</v>
      </c>
      <c r="N283" s="15" t="s">
        <v>473</v>
      </c>
      <c r="O283" s="15" t="s">
        <v>25</v>
      </c>
      <c r="P283" s="15" t="s">
        <v>26</v>
      </c>
      <c r="Q283" s="15" t="s">
        <v>27</v>
      </c>
      <c r="R283" s="15"/>
      <c r="S283" s="15">
        <v>40.616900000000001</v>
      </c>
      <c r="T283" s="15">
        <v>-73.648600000000002</v>
      </c>
      <c r="U283" s="15"/>
      <c r="V283" s="78" t="s">
        <v>396</v>
      </c>
      <c r="W283" s="78" t="s">
        <v>506</v>
      </c>
      <c r="X283" s="78">
        <f t="shared" si="14"/>
        <v>0</v>
      </c>
      <c r="Y283" s="78">
        <f t="shared" si="12"/>
        <v>0</v>
      </c>
      <c r="Z283" s="78">
        <f t="shared" si="13"/>
        <v>0</v>
      </c>
      <c r="AA283" s="15" t="s">
        <v>473</v>
      </c>
      <c r="AB283" s="15" t="s">
        <v>25</v>
      </c>
      <c r="AC283" s="15" t="s">
        <v>26</v>
      </c>
      <c r="AD283" s="15" t="s">
        <v>27</v>
      </c>
      <c r="AE283" s="15"/>
      <c r="AF283" s="15"/>
      <c r="AG283" s="15"/>
      <c r="AH283" s="15"/>
      <c r="AI283" s="15"/>
      <c r="AJ283" s="15"/>
    </row>
    <row r="284" spans="1:36" x14ac:dyDescent="0.25">
      <c r="A284" s="15" t="s">
        <v>396</v>
      </c>
      <c r="B284" s="15" t="s">
        <v>506</v>
      </c>
      <c r="C284" s="15">
        <v>2511</v>
      </c>
      <c r="D284" s="15" t="s">
        <v>511</v>
      </c>
      <c r="E284" s="15" t="s">
        <v>508</v>
      </c>
      <c r="F284" s="15">
        <v>2019</v>
      </c>
      <c r="G284" s="15" t="s">
        <v>36</v>
      </c>
      <c r="H284" s="15">
        <v>325</v>
      </c>
      <c r="I284" s="15">
        <v>5</v>
      </c>
      <c r="J284" s="19">
        <v>2859</v>
      </c>
      <c r="K284" s="15">
        <v>0.28589999999999999</v>
      </c>
      <c r="L284" s="15">
        <v>6.8380000000000001</v>
      </c>
      <c r="M284" s="15">
        <v>47815.199999999997</v>
      </c>
      <c r="N284" s="15" t="s">
        <v>473</v>
      </c>
      <c r="O284" s="15" t="s">
        <v>25</v>
      </c>
      <c r="P284" s="15" t="s">
        <v>26</v>
      </c>
      <c r="Q284" s="15" t="s">
        <v>27</v>
      </c>
      <c r="R284" s="15"/>
      <c r="S284" s="15">
        <v>40.616900000000001</v>
      </c>
      <c r="T284" s="15">
        <v>-73.648600000000002</v>
      </c>
      <c r="U284" s="15"/>
      <c r="V284" s="78" t="s">
        <v>396</v>
      </c>
      <c r="W284" s="78" t="s">
        <v>506</v>
      </c>
      <c r="X284" s="78">
        <f t="shared" si="14"/>
        <v>0</v>
      </c>
      <c r="Y284" s="78">
        <f t="shared" si="12"/>
        <v>0</v>
      </c>
      <c r="Z284" s="78">
        <f t="shared" si="13"/>
        <v>0</v>
      </c>
      <c r="AA284" s="15" t="s">
        <v>473</v>
      </c>
      <c r="AB284" s="15" t="s">
        <v>25</v>
      </c>
      <c r="AC284" s="15" t="s">
        <v>26</v>
      </c>
      <c r="AD284" s="15" t="s">
        <v>27</v>
      </c>
      <c r="AE284" s="15"/>
      <c r="AF284" s="15"/>
      <c r="AG284" s="15"/>
      <c r="AH284" s="15"/>
      <c r="AI284" s="15"/>
      <c r="AJ284" s="15"/>
    </row>
    <row r="285" spans="1:36" x14ac:dyDescent="0.25">
      <c r="A285" s="15" t="s">
        <v>396</v>
      </c>
      <c r="B285" s="15" t="s">
        <v>506</v>
      </c>
      <c r="C285" s="15">
        <v>2511</v>
      </c>
      <c r="D285" s="15" t="s">
        <v>512</v>
      </c>
      <c r="E285" s="15" t="s">
        <v>508</v>
      </c>
      <c r="F285" s="15">
        <v>2019</v>
      </c>
      <c r="G285" s="15" t="s">
        <v>36</v>
      </c>
      <c r="H285" s="15">
        <v>234</v>
      </c>
      <c r="I285" s="15">
        <v>5</v>
      </c>
      <c r="J285" s="19">
        <v>2089</v>
      </c>
      <c r="K285" s="15">
        <v>0.28739999999999999</v>
      </c>
      <c r="L285" s="15">
        <v>5.0259999999999998</v>
      </c>
      <c r="M285" s="15">
        <v>34961.699999999997</v>
      </c>
      <c r="N285" s="15" t="s">
        <v>473</v>
      </c>
      <c r="O285" s="15" t="s">
        <v>25</v>
      </c>
      <c r="P285" s="15" t="s">
        <v>26</v>
      </c>
      <c r="Q285" s="15" t="s">
        <v>27</v>
      </c>
      <c r="R285" s="15"/>
      <c r="S285" s="15">
        <v>40.616900000000001</v>
      </c>
      <c r="T285" s="15">
        <v>-73.648600000000002</v>
      </c>
      <c r="U285" s="15"/>
      <c r="V285" s="78" t="s">
        <v>396</v>
      </c>
      <c r="W285" s="78" t="s">
        <v>506</v>
      </c>
      <c r="X285" s="78">
        <f t="shared" si="14"/>
        <v>0</v>
      </c>
      <c r="Y285" s="78">
        <f t="shared" si="12"/>
        <v>0</v>
      </c>
      <c r="Z285" s="78">
        <f t="shared" si="13"/>
        <v>0</v>
      </c>
      <c r="AA285" s="15" t="s">
        <v>473</v>
      </c>
      <c r="AB285" s="15" t="s">
        <v>25</v>
      </c>
      <c r="AC285" s="15" t="s">
        <v>26</v>
      </c>
      <c r="AD285" s="15" t="s">
        <v>27</v>
      </c>
      <c r="AE285" s="15"/>
      <c r="AF285" s="15"/>
      <c r="AG285" s="15"/>
      <c r="AH285" s="15"/>
      <c r="AI285" s="15"/>
      <c r="AJ285" s="15"/>
    </row>
    <row r="286" spans="1:36" x14ac:dyDescent="0.25">
      <c r="A286" s="15" t="s">
        <v>396</v>
      </c>
      <c r="B286" s="15" t="s">
        <v>506</v>
      </c>
      <c r="C286" s="15">
        <v>2511</v>
      </c>
      <c r="D286" s="15" t="s">
        <v>513</v>
      </c>
      <c r="E286" s="15" t="s">
        <v>508</v>
      </c>
      <c r="F286" s="15">
        <v>2019</v>
      </c>
      <c r="G286" s="15" t="s">
        <v>36</v>
      </c>
      <c r="H286" s="15">
        <v>258</v>
      </c>
      <c r="I286" s="15">
        <v>5</v>
      </c>
      <c r="J286" s="19">
        <v>1996</v>
      </c>
      <c r="K286" s="15">
        <v>0.28870000000000001</v>
      </c>
      <c r="L286" s="15">
        <v>4.8170000000000002</v>
      </c>
      <c r="M286" s="15">
        <v>33430</v>
      </c>
      <c r="N286" s="15" t="s">
        <v>473</v>
      </c>
      <c r="O286" s="15" t="s">
        <v>25</v>
      </c>
      <c r="P286" s="15" t="s">
        <v>26</v>
      </c>
      <c r="Q286" s="15" t="s">
        <v>27</v>
      </c>
      <c r="R286" s="15"/>
      <c r="S286" s="15">
        <v>40.616900000000001</v>
      </c>
      <c r="T286" s="15">
        <v>-73.648600000000002</v>
      </c>
      <c r="U286" s="15"/>
      <c r="V286" s="78" t="s">
        <v>396</v>
      </c>
      <c r="W286" s="78" t="s">
        <v>506</v>
      </c>
      <c r="X286" s="78">
        <f t="shared" si="14"/>
        <v>0</v>
      </c>
      <c r="Y286" s="78">
        <f t="shared" si="12"/>
        <v>0</v>
      </c>
      <c r="Z286" s="78">
        <f t="shared" si="13"/>
        <v>0</v>
      </c>
      <c r="AA286" s="15" t="s">
        <v>473</v>
      </c>
      <c r="AB286" s="15" t="s">
        <v>25</v>
      </c>
      <c r="AC286" s="15" t="s">
        <v>26</v>
      </c>
      <c r="AD286" s="15" t="s">
        <v>27</v>
      </c>
      <c r="AE286" s="15"/>
      <c r="AF286" s="15"/>
      <c r="AG286" s="15"/>
      <c r="AH286" s="15"/>
      <c r="AI286" s="15"/>
      <c r="AJ286" s="15"/>
    </row>
    <row r="287" spans="1:36" x14ac:dyDescent="0.25">
      <c r="A287" s="15" t="s">
        <v>396</v>
      </c>
      <c r="B287" s="15" t="s">
        <v>506</v>
      </c>
      <c r="C287" s="15">
        <v>2511</v>
      </c>
      <c r="D287" s="15" t="s">
        <v>514</v>
      </c>
      <c r="E287" s="15" t="s">
        <v>508</v>
      </c>
      <c r="F287" s="15">
        <v>2019</v>
      </c>
      <c r="G287" s="15" t="s">
        <v>36</v>
      </c>
      <c r="H287" s="15">
        <v>0</v>
      </c>
      <c r="I287" s="15">
        <v>5</v>
      </c>
      <c r="J287" s="19"/>
      <c r="K287" s="15"/>
      <c r="L287" s="15"/>
      <c r="M287" s="15"/>
      <c r="N287" s="15" t="s">
        <v>473</v>
      </c>
      <c r="O287" s="15" t="s">
        <v>25</v>
      </c>
      <c r="P287" s="15" t="s">
        <v>26</v>
      </c>
      <c r="Q287" s="15" t="s">
        <v>27</v>
      </c>
      <c r="R287" s="15"/>
      <c r="S287" s="15">
        <v>40.616900000000001</v>
      </c>
      <c r="T287" s="15">
        <v>-73.648600000000002</v>
      </c>
      <c r="U287" s="15"/>
      <c r="V287" s="78" t="s">
        <v>396</v>
      </c>
      <c r="W287" s="78" t="s">
        <v>506</v>
      </c>
      <c r="X287" s="78">
        <f t="shared" si="14"/>
        <v>0</v>
      </c>
      <c r="Y287" s="78">
        <f t="shared" si="12"/>
        <v>0</v>
      </c>
      <c r="Z287" s="78">
        <f t="shared" si="13"/>
        <v>0</v>
      </c>
      <c r="AA287" s="15" t="s">
        <v>473</v>
      </c>
      <c r="AB287" s="15" t="s">
        <v>25</v>
      </c>
      <c r="AC287" s="15" t="s">
        <v>26</v>
      </c>
      <c r="AD287" s="15" t="s">
        <v>27</v>
      </c>
      <c r="AE287" s="15"/>
      <c r="AF287" s="15"/>
      <c r="AG287" s="15"/>
      <c r="AH287" s="15"/>
      <c r="AI287" s="15"/>
      <c r="AJ287" s="15"/>
    </row>
    <row r="288" spans="1:36" x14ac:dyDescent="0.25">
      <c r="A288" s="15" t="s">
        <v>396</v>
      </c>
      <c r="B288" s="15" t="s">
        <v>506</v>
      </c>
      <c r="C288" s="15">
        <v>2511</v>
      </c>
      <c r="D288" s="15" t="s">
        <v>515</v>
      </c>
      <c r="E288" s="15" t="s">
        <v>508</v>
      </c>
      <c r="F288" s="15">
        <v>2019</v>
      </c>
      <c r="G288" s="15" t="s">
        <v>36</v>
      </c>
      <c r="H288" s="15">
        <v>209</v>
      </c>
      <c r="I288" s="15">
        <v>5</v>
      </c>
      <c r="J288" s="19">
        <v>1657</v>
      </c>
      <c r="K288" s="15">
        <v>0.28589999999999999</v>
      </c>
      <c r="L288" s="15">
        <v>3.9769999999999999</v>
      </c>
      <c r="M288" s="15">
        <v>27811.7</v>
      </c>
      <c r="N288" s="15" t="s">
        <v>473</v>
      </c>
      <c r="O288" s="15" t="s">
        <v>25</v>
      </c>
      <c r="P288" s="15" t="s">
        <v>26</v>
      </c>
      <c r="Q288" s="15" t="s">
        <v>27</v>
      </c>
      <c r="R288" s="15"/>
      <c r="S288" s="15">
        <v>40.616900000000001</v>
      </c>
      <c r="T288" s="15">
        <v>-73.648600000000002</v>
      </c>
      <c r="U288" s="15"/>
      <c r="V288" s="78" t="s">
        <v>396</v>
      </c>
      <c r="W288" s="78" t="s">
        <v>506</v>
      </c>
      <c r="X288" s="78">
        <f t="shared" si="14"/>
        <v>0</v>
      </c>
      <c r="Y288" s="78">
        <f t="shared" si="12"/>
        <v>0</v>
      </c>
      <c r="Z288" s="78">
        <f t="shared" si="13"/>
        <v>0</v>
      </c>
      <c r="AA288" s="15" t="s">
        <v>473</v>
      </c>
      <c r="AB288" s="15" t="s">
        <v>25</v>
      </c>
      <c r="AC288" s="15" t="s">
        <v>26</v>
      </c>
      <c r="AD288" s="15" t="s">
        <v>27</v>
      </c>
      <c r="AE288" s="15"/>
      <c r="AF288" s="15"/>
      <c r="AG288" s="15"/>
      <c r="AH288" s="15"/>
      <c r="AI288" s="15"/>
      <c r="AJ288" s="15"/>
    </row>
    <row r="289" spans="1:36" x14ac:dyDescent="0.25">
      <c r="A289" s="15" t="s">
        <v>396</v>
      </c>
      <c r="B289" s="15" t="s">
        <v>524</v>
      </c>
      <c r="C289" s="15">
        <v>2512</v>
      </c>
      <c r="D289" s="15" t="s">
        <v>525</v>
      </c>
      <c r="E289" s="15"/>
      <c r="F289" s="15">
        <v>2019</v>
      </c>
      <c r="G289" s="15" t="s">
        <v>36</v>
      </c>
      <c r="H289" s="15">
        <v>708.49</v>
      </c>
      <c r="I289" s="15">
        <v>5</v>
      </c>
      <c r="J289" s="19">
        <v>10727.05</v>
      </c>
      <c r="K289" s="15">
        <v>0.46550000000000002</v>
      </c>
      <c r="L289" s="15">
        <v>38.845999999999997</v>
      </c>
      <c r="M289" s="15">
        <v>157837.48499999999</v>
      </c>
      <c r="N289" s="15" t="s">
        <v>170</v>
      </c>
      <c r="O289" s="15" t="s">
        <v>25</v>
      </c>
      <c r="P289" s="15" t="s">
        <v>26</v>
      </c>
      <c r="Q289" s="15" t="s">
        <v>58</v>
      </c>
      <c r="R289" s="15"/>
      <c r="S289" s="15">
        <v>40.9619</v>
      </c>
      <c r="T289" s="15">
        <v>-72.209500000000006</v>
      </c>
      <c r="U289" s="15"/>
      <c r="V289" s="78" t="s">
        <v>396</v>
      </c>
      <c r="W289" s="78" t="s">
        <v>524</v>
      </c>
      <c r="X289" s="78">
        <f t="shared" si="14"/>
        <v>2512</v>
      </c>
      <c r="Y289" s="78">
        <f t="shared" si="12"/>
        <v>40.9619</v>
      </c>
      <c r="Z289" s="78">
        <f t="shared" si="13"/>
        <v>-72.209500000000006</v>
      </c>
      <c r="AA289" s="15" t="s">
        <v>170</v>
      </c>
      <c r="AB289" s="15" t="s">
        <v>25</v>
      </c>
      <c r="AC289" s="15" t="s">
        <v>26</v>
      </c>
      <c r="AD289" s="15" t="s">
        <v>58</v>
      </c>
      <c r="AE289" s="15"/>
      <c r="AF289" s="15"/>
      <c r="AG289" s="15"/>
      <c r="AH289" s="15"/>
      <c r="AI289" s="15"/>
      <c r="AJ289" s="15"/>
    </row>
    <row r="290" spans="1:36" x14ac:dyDescent="0.25">
      <c r="A290" s="15" t="s">
        <v>396</v>
      </c>
      <c r="B290" s="15" t="s">
        <v>536</v>
      </c>
      <c r="C290" s="15">
        <v>2514</v>
      </c>
      <c r="D290" s="15" t="s">
        <v>537</v>
      </c>
      <c r="E290" s="15" t="s">
        <v>508</v>
      </c>
      <c r="F290" s="15">
        <v>2019</v>
      </c>
      <c r="G290" s="15" t="s">
        <v>259</v>
      </c>
      <c r="H290" s="15">
        <v>10</v>
      </c>
      <c r="I290" s="15">
        <v>5</v>
      </c>
      <c r="J290" s="19">
        <v>300</v>
      </c>
      <c r="K290" s="15">
        <v>0.57699999999999996</v>
      </c>
      <c r="L290" s="15">
        <v>1.2</v>
      </c>
      <c r="M290" s="15">
        <v>4159.3</v>
      </c>
      <c r="N290" s="15" t="s">
        <v>473</v>
      </c>
      <c r="O290" s="15" t="s">
        <v>25</v>
      </c>
      <c r="P290" s="15" t="s">
        <v>26</v>
      </c>
      <c r="Q290" s="15" t="s">
        <v>58</v>
      </c>
      <c r="R290" s="15"/>
      <c r="S290" s="15">
        <v>40.826900000000002</v>
      </c>
      <c r="T290" s="15">
        <v>-73.647900000000007</v>
      </c>
      <c r="U290" s="15"/>
      <c r="V290" s="78" t="s">
        <v>396</v>
      </c>
      <c r="W290" s="78" t="s">
        <v>536</v>
      </c>
      <c r="X290" s="78">
        <f t="shared" si="14"/>
        <v>2514</v>
      </c>
      <c r="Y290" s="78">
        <f t="shared" si="12"/>
        <v>40.826900000000002</v>
      </c>
      <c r="Z290" s="78">
        <f t="shared" si="13"/>
        <v>-73.647900000000007</v>
      </c>
      <c r="AA290" s="15" t="s">
        <v>473</v>
      </c>
      <c r="AB290" s="15" t="s">
        <v>25</v>
      </c>
      <c r="AC290" s="15" t="s">
        <v>26</v>
      </c>
      <c r="AD290" s="15" t="s">
        <v>58</v>
      </c>
      <c r="AE290" s="15"/>
      <c r="AF290" s="15"/>
      <c r="AG290" s="15"/>
      <c r="AH290" s="15"/>
      <c r="AI290" s="15"/>
      <c r="AJ290" s="15"/>
    </row>
    <row r="291" spans="1:36" x14ac:dyDescent="0.25">
      <c r="A291" s="15" t="s">
        <v>396</v>
      </c>
      <c r="B291" s="15" t="s">
        <v>536</v>
      </c>
      <c r="C291" s="15">
        <v>2514</v>
      </c>
      <c r="D291" s="15" t="s">
        <v>538</v>
      </c>
      <c r="E291" s="15" t="s">
        <v>508</v>
      </c>
      <c r="F291" s="15">
        <v>2019</v>
      </c>
      <c r="G291" s="15" t="s">
        <v>259</v>
      </c>
      <c r="H291" s="15">
        <v>11</v>
      </c>
      <c r="I291" s="15">
        <v>5</v>
      </c>
      <c r="J291" s="19">
        <v>269</v>
      </c>
      <c r="K291" s="15">
        <v>0.57699999999999996</v>
      </c>
      <c r="L291" s="15">
        <v>1.1419999999999999</v>
      </c>
      <c r="M291" s="15">
        <v>3958.7</v>
      </c>
      <c r="N291" s="15" t="s">
        <v>473</v>
      </c>
      <c r="O291" s="15" t="s">
        <v>25</v>
      </c>
      <c r="P291" s="15" t="s">
        <v>26</v>
      </c>
      <c r="Q291" s="15" t="s">
        <v>58</v>
      </c>
      <c r="R291" s="15"/>
      <c r="S291" s="15">
        <v>40.826900000000002</v>
      </c>
      <c r="T291" s="15">
        <v>-73.647900000000007</v>
      </c>
      <c r="U291" s="15"/>
      <c r="V291" s="78" t="s">
        <v>396</v>
      </c>
      <c r="W291" s="78" t="s">
        <v>536</v>
      </c>
      <c r="X291" s="78">
        <f t="shared" si="14"/>
        <v>0</v>
      </c>
      <c r="Y291" s="78">
        <f t="shared" si="12"/>
        <v>0</v>
      </c>
      <c r="Z291" s="78">
        <f t="shared" si="13"/>
        <v>0</v>
      </c>
      <c r="AA291" s="15" t="s">
        <v>473</v>
      </c>
      <c r="AB291" s="15" t="s">
        <v>25</v>
      </c>
      <c r="AC291" s="15" t="s">
        <v>26</v>
      </c>
      <c r="AD291" s="15" t="s">
        <v>58</v>
      </c>
      <c r="AE291" s="15"/>
      <c r="AF291" s="15"/>
      <c r="AG291" s="15"/>
      <c r="AH291" s="15"/>
      <c r="AI291" s="15"/>
      <c r="AJ291" s="15"/>
    </row>
    <row r="292" spans="1:36" x14ac:dyDescent="0.25">
      <c r="A292" s="15" t="s">
        <v>396</v>
      </c>
      <c r="B292" s="15" t="s">
        <v>619</v>
      </c>
      <c r="C292" s="15">
        <v>2516</v>
      </c>
      <c r="D292" s="15" t="s">
        <v>525</v>
      </c>
      <c r="E292" s="15"/>
      <c r="F292" s="15">
        <v>2019</v>
      </c>
      <c r="G292" s="15" t="s">
        <v>36</v>
      </c>
      <c r="H292" s="15">
        <v>10</v>
      </c>
      <c r="I292" s="15">
        <v>5</v>
      </c>
      <c r="J292" s="19">
        <v>78</v>
      </c>
      <c r="K292" s="15">
        <v>1.2</v>
      </c>
      <c r="L292" s="15">
        <v>1.1719999999999999</v>
      </c>
      <c r="M292" s="15">
        <v>1954</v>
      </c>
      <c r="N292" s="15" t="s">
        <v>170</v>
      </c>
      <c r="O292" s="15" t="s">
        <v>25</v>
      </c>
      <c r="P292" s="15" t="s">
        <v>26</v>
      </c>
      <c r="Q292" s="15" t="s">
        <v>58</v>
      </c>
      <c r="R292" s="15"/>
      <c r="S292" s="15">
        <v>40.923099999999998</v>
      </c>
      <c r="T292" s="15">
        <v>-73.341700000000003</v>
      </c>
      <c r="U292" s="15"/>
      <c r="V292" s="78" t="s">
        <v>396</v>
      </c>
      <c r="W292" s="78" t="s">
        <v>619</v>
      </c>
      <c r="X292" s="78">
        <f t="shared" si="14"/>
        <v>2516</v>
      </c>
      <c r="Y292" s="78">
        <f t="shared" si="12"/>
        <v>40.923099999999998</v>
      </c>
      <c r="Z292" s="78">
        <f t="shared" si="13"/>
        <v>-73.341700000000003</v>
      </c>
      <c r="AA292" s="15" t="s">
        <v>170</v>
      </c>
      <c r="AB292" s="15" t="s">
        <v>25</v>
      </c>
      <c r="AC292" s="15" t="s">
        <v>26</v>
      </c>
      <c r="AD292" s="15" t="s">
        <v>58</v>
      </c>
      <c r="AE292" s="15"/>
      <c r="AF292" s="15"/>
      <c r="AG292" s="15"/>
      <c r="AH292" s="15"/>
      <c r="AI292" s="15"/>
      <c r="AJ292" s="15"/>
    </row>
    <row r="293" spans="1:36" x14ac:dyDescent="0.25">
      <c r="A293" s="15" t="s">
        <v>396</v>
      </c>
      <c r="B293" s="15" t="s">
        <v>619</v>
      </c>
      <c r="C293" s="15">
        <v>2516</v>
      </c>
      <c r="D293" s="15">
        <v>1</v>
      </c>
      <c r="E293" s="15"/>
      <c r="F293" s="15">
        <v>2019</v>
      </c>
      <c r="G293" s="15" t="s">
        <v>240</v>
      </c>
      <c r="H293" s="15">
        <v>871.5</v>
      </c>
      <c r="I293" s="15">
        <v>5</v>
      </c>
      <c r="J293" s="19">
        <v>182928</v>
      </c>
      <c r="K293" s="15">
        <v>0.05</v>
      </c>
      <c r="L293" s="15">
        <v>55.01</v>
      </c>
      <c r="M293" s="15">
        <v>1858670.7250000001</v>
      </c>
      <c r="N293" s="15" t="s">
        <v>170</v>
      </c>
      <c r="O293" s="15" t="s">
        <v>25</v>
      </c>
      <c r="P293" s="15" t="s">
        <v>47</v>
      </c>
      <c r="Q293" s="15" t="s">
        <v>27</v>
      </c>
      <c r="R293" s="15" t="s">
        <v>620</v>
      </c>
      <c r="S293" s="15">
        <v>40.923099999999998</v>
      </c>
      <c r="T293" s="15">
        <v>-73.341700000000003</v>
      </c>
      <c r="U293" s="15"/>
      <c r="V293" s="78" t="s">
        <v>396</v>
      </c>
      <c r="W293" s="78" t="s">
        <v>619</v>
      </c>
      <c r="X293" s="78">
        <f t="shared" si="14"/>
        <v>0</v>
      </c>
      <c r="Y293" s="78">
        <f t="shared" si="12"/>
        <v>0</v>
      </c>
      <c r="Z293" s="78">
        <f t="shared" si="13"/>
        <v>0</v>
      </c>
      <c r="AA293" s="15" t="s">
        <v>170</v>
      </c>
      <c r="AB293" s="15" t="s">
        <v>25</v>
      </c>
      <c r="AC293" s="15" t="s">
        <v>47</v>
      </c>
      <c r="AD293" s="15" t="s">
        <v>27</v>
      </c>
      <c r="AE293" s="15" t="s">
        <v>620</v>
      </c>
      <c r="AF293" s="15"/>
      <c r="AG293" s="15"/>
      <c r="AH293" s="15"/>
      <c r="AI293" s="15"/>
      <c r="AJ293" s="15"/>
    </row>
    <row r="294" spans="1:36" x14ac:dyDescent="0.25">
      <c r="A294" s="15" t="s">
        <v>396</v>
      </c>
      <c r="B294" s="15" t="s">
        <v>619</v>
      </c>
      <c r="C294" s="15">
        <v>2516</v>
      </c>
      <c r="D294" s="15">
        <v>2</v>
      </c>
      <c r="E294" s="15"/>
      <c r="F294" s="15">
        <v>2019</v>
      </c>
      <c r="G294" s="15" t="s">
        <v>240</v>
      </c>
      <c r="H294" s="15">
        <v>1306</v>
      </c>
      <c r="I294" s="15">
        <v>5</v>
      </c>
      <c r="J294" s="19">
        <v>305774.75</v>
      </c>
      <c r="K294" s="15">
        <v>5.1900000000000002E-2</v>
      </c>
      <c r="L294" s="15">
        <v>97.052000000000007</v>
      </c>
      <c r="M294" s="15">
        <v>3248421.55</v>
      </c>
      <c r="N294" s="15" t="s">
        <v>170</v>
      </c>
      <c r="O294" s="15" t="s">
        <v>25</v>
      </c>
      <c r="P294" s="15" t="s">
        <v>47</v>
      </c>
      <c r="Q294" s="15" t="s">
        <v>27</v>
      </c>
      <c r="R294" s="15" t="s">
        <v>620</v>
      </c>
      <c r="S294" s="15">
        <v>40.923099999999998</v>
      </c>
      <c r="T294" s="15">
        <v>-73.341700000000003</v>
      </c>
      <c r="U294" s="15"/>
      <c r="V294" s="78" t="s">
        <v>396</v>
      </c>
      <c r="W294" s="78" t="s">
        <v>619</v>
      </c>
      <c r="X294" s="78">
        <f t="shared" si="14"/>
        <v>0</v>
      </c>
      <c r="Y294" s="78">
        <f t="shared" si="12"/>
        <v>0</v>
      </c>
      <c r="Z294" s="78">
        <f t="shared" si="13"/>
        <v>0</v>
      </c>
      <c r="AA294" s="15" t="s">
        <v>170</v>
      </c>
      <c r="AB294" s="15" t="s">
        <v>25</v>
      </c>
      <c r="AC294" s="15" t="s">
        <v>47</v>
      </c>
      <c r="AD294" s="15" t="s">
        <v>27</v>
      </c>
      <c r="AE294" s="15" t="s">
        <v>620</v>
      </c>
      <c r="AF294" s="15"/>
      <c r="AG294" s="15"/>
      <c r="AH294" s="15"/>
      <c r="AI294" s="15"/>
      <c r="AJ294" s="15"/>
    </row>
    <row r="295" spans="1:36" x14ac:dyDescent="0.25">
      <c r="A295" s="15" t="s">
        <v>396</v>
      </c>
      <c r="B295" s="15" t="s">
        <v>619</v>
      </c>
      <c r="C295" s="15">
        <v>2516</v>
      </c>
      <c r="D295" s="15">
        <v>4</v>
      </c>
      <c r="E295" s="15"/>
      <c r="F295" s="15">
        <v>2019</v>
      </c>
      <c r="G295" s="15" t="s">
        <v>240</v>
      </c>
      <c r="H295" s="15">
        <v>1862.5</v>
      </c>
      <c r="I295" s="15">
        <v>5</v>
      </c>
      <c r="J295" s="19">
        <v>409861.25</v>
      </c>
      <c r="K295" s="15">
        <v>4.0899999999999999E-2</v>
      </c>
      <c r="L295" s="15">
        <v>102.232</v>
      </c>
      <c r="M295" s="15">
        <v>4180945.75</v>
      </c>
      <c r="N295" s="15" t="s">
        <v>170</v>
      </c>
      <c r="O295" s="15" t="s">
        <v>25</v>
      </c>
      <c r="P295" s="15" t="s">
        <v>47</v>
      </c>
      <c r="Q295" s="15" t="s">
        <v>27</v>
      </c>
      <c r="R295" s="15" t="s">
        <v>620</v>
      </c>
      <c r="S295" s="15">
        <v>40.923099999999998</v>
      </c>
      <c r="T295" s="15">
        <v>-73.341700000000003</v>
      </c>
      <c r="U295" s="15"/>
      <c r="V295" s="78" t="s">
        <v>396</v>
      </c>
      <c r="W295" s="78" t="s">
        <v>619</v>
      </c>
      <c r="X295" s="78">
        <f t="shared" si="14"/>
        <v>0</v>
      </c>
      <c r="Y295" s="78">
        <f t="shared" si="12"/>
        <v>0</v>
      </c>
      <c r="Z295" s="78">
        <f t="shared" si="13"/>
        <v>0</v>
      </c>
      <c r="AA295" s="15" t="s">
        <v>170</v>
      </c>
      <c r="AB295" s="15" t="s">
        <v>25</v>
      </c>
      <c r="AC295" s="15" t="s">
        <v>47</v>
      </c>
      <c r="AD295" s="15" t="s">
        <v>27</v>
      </c>
      <c r="AE295" s="15" t="s">
        <v>620</v>
      </c>
      <c r="AF295" s="15"/>
      <c r="AG295" s="15"/>
      <c r="AH295" s="15"/>
      <c r="AI295" s="15"/>
      <c r="AJ295" s="15"/>
    </row>
    <row r="296" spans="1:36" x14ac:dyDescent="0.25">
      <c r="A296" s="15" t="s">
        <v>396</v>
      </c>
      <c r="B296" s="15" t="s">
        <v>619</v>
      </c>
      <c r="C296" s="15">
        <v>2516</v>
      </c>
      <c r="D296" s="15">
        <v>3</v>
      </c>
      <c r="E296" s="15"/>
      <c r="F296" s="15">
        <v>2019</v>
      </c>
      <c r="G296" s="15" t="s">
        <v>240</v>
      </c>
      <c r="H296" s="15">
        <v>1718.5</v>
      </c>
      <c r="I296" s="15">
        <v>5</v>
      </c>
      <c r="J296" s="19">
        <v>395963.5</v>
      </c>
      <c r="K296" s="15">
        <v>5.9799999999999999E-2</v>
      </c>
      <c r="L296" s="15">
        <v>122.384</v>
      </c>
      <c r="M296" s="15">
        <v>3980935</v>
      </c>
      <c r="N296" s="15" t="s">
        <v>170</v>
      </c>
      <c r="O296" s="15" t="s">
        <v>25</v>
      </c>
      <c r="P296" s="15" t="s">
        <v>47</v>
      </c>
      <c r="Q296" s="15" t="s">
        <v>84</v>
      </c>
      <c r="R296" s="15" t="s">
        <v>620</v>
      </c>
      <c r="S296" s="15">
        <v>40.923099999999998</v>
      </c>
      <c r="T296" s="15">
        <v>-73.341700000000003</v>
      </c>
      <c r="U296" s="15"/>
      <c r="V296" s="78" t="s">
        <v>396</v>
      </c>
      <c r="W296" s="78" t="s">
        <v>619</v>
      </c>
      <c r="X296" s="78">
        <f t="shared" si="14"/>
        <v>0</v>
      </c>
      <c r="Y296" s="78">
        <f t="shared" si="12"/>
        <v>0</v>
      </c>
      <c r="Z296" s="78">
        <f t="shared" si="13"/>
        <v>0</v>
      </c>
      <c r="AA296" s="15" t="s">
        <v>170</v>
      </c>
      <c r="AB296" s="15" t="s">
        <v>25</v>
      </c>
      <c r="AC296" s="15" t="s">
        <v>47</v>
      </c>
      <c r="AD296" s="15" t="s">
        <v>84</v>
      </c>
      <c r="AE296" s="15" t="s">
        <v>620</v>
      </c>
      <c r="AF296" s="15"/>
      <c r="AG296" s="15"/>
      <c r="AH296" s="15"/>
      <c r="AI296" s="15"/>
      <c r="AJ296" s="15"/>
    </row>
    <row r="297" spans="1:36" x14ac:dyDescent="0.25">
      <c r="A297" s="15" t="s">
        <v>396</v>
      </c>
      <c r="B297" s="15" t="s">
        <v>626</v>
      </c>
      <c r="C297" s="15">
        <v>2517</v>
      </c>
      <c r="D297" s="15" t="s">
        <v>525</v>
      </c>
      <c r="E297" s="15"/>
      <c r="F297" s="15">
        <v>2019</v>
      </c>
      <c r="G297" s="15" t="s">
        <v>36</v>
      </c>
      <c r="H297" s="15">
        <v>23</v>
      </c>
      <c r="I297" s="15">
        <v>5</v>
      </c>
      <c r="J297" s="19">
        <v>224</v>
      </c>
      <c r="K297" s="15">
        <v>1.1999</v>
      </c>
      <c r="L297" s="15">
        <v>2.6440000000000001</v>
      </c>
      <c r="M297" s="15">
        <v>4406.5</v>
      </c>
      <c r="N297" s="15" t="s">
        <v>170</v>
      </c>
      <c r="O297" s="15" t="s">
        <v>25</v>
      </c>
      <c r="P297" s="15" t="s">
        <v>26</v>
      </c>
      <c r="Q297" s="15" t="s">
        <v>58</v>
      </c>
      <c r="R297" s="15"/>
      <c r="S297" s="15">
        <v>40.950299999999999</v>
      </c>
      <c r="T297" s="15">
        <v>-73.078599999999994</v>
      </c>
      <c r="U297" s="15"/>
      <c r="V297" s="78" t="s">
        <v>396</v>
      </c>
      <c r="W297" s="78" t="s">
        <v>626</v>
      </c>
      <c r="X297" s="78">
        <f t="shared" si="14"/>
        <v>2517</v>
      </c>
      <c r="Y297" s="78">
        <f t="shared" si="12"/>
        <v>40.950299999999999</v>
      </c>
      <c r="Z297" s="78">
        <f t="shared" si="13"/>
        <v>-73.078599999999994</v>
      </c>
      <c r="AA297" s="15" t="s">
        <v>170</v>
      </c>
      <c r="AB297" s="15" t="s">
        <v>25</v>
      </c>
      <c r="AC297" s="15" t="s">
        <v>26</v>
      </c>
      <c r="AD297" s="15" t="s">
        <v>58</v>
      </c>
      <c r="AE297" s="15"/>
      <c r="AF297" s="15"/>
      <c r="AG297" s="15"/>
      <c r="AH297" s="15"/>
      <c r="AI297" s="15"/>
      <c r="AJ297" s="15"/>
    </row>
    <row r="298" spans="1:36" x14ac:dyDescent="0.25">
      <c r="A298" s="15" t="s">
        <v>396</v>
      </c>
      <c r="B298" s="15" t="s">
        <v>626</v>
      </c>
      <c r="C298" s="15">
        <v>2517</v>
      </c>
      <c r="D298" s="15">
        <v>3</v>
      </c>
      <c r="E298" s="15"/>
      <c r="F298" s="15">
        <v>2019</v>
      </c>
      <c r="G298" s="15" t="s">
        <v>240</v>
      </c>
      <c r="H298" s="15">
        <v>572</v>
      </c>
      <c r="I298" s="15">
        <v>5</v>
      </c>
      <c r="J298" s="19">
        <v>51449</v>
      </c>
      <c r="K298" s="15">
        <v>5.8700000000000002E-2</v>
      </c>
      <c r="L298" s="15">
        <v>17.798999999999999</v>
      </c>
      <c r="M298" s="15">
        <v>551640.30000000005</v>
      </c>
      <c r="N298" s="15" t="s">
        <v>170</v>
      </c>
      <c r="O298" s="15" t="s">
        <v>25</v>
      </c>
      <c r="P298" s="15" t="s">
        <v>47</v>
      </c>
      <c r="Q298" s="15" t="s">
        <v>27</v>
      </c>
      <c r="R298" s="15" t="s">
        <v>620</v>
      </c>
      <c r="S298" s="15">
        <v>40.950299999999999</v>
      </c>
      <c r="T298" s="15">
        <v>-73.078599999999994</v>
      </c>
      <c r="U298" s="15"/>
      <c r="V298" s="78" t="s">
        <v>396</v>
      </c>
      <c r="W298" s="78" t="s">
        <v>626</v>
      </c>
      <c r="X298" s="78">
        <f t="shared" si="14"/>
        <v>0</v>
      </c>
      <c r="Y298" s="78">
        <f t="shared" si="12"/>
        <v>0</v>
      </c>
      <c r="Z298" s="78">
        <f t="shared" si="13"/>
        <v>0</v>
      </c>
      <c r="AA298" s="15" t="s">
        <v>170</v>
      </c>
      <c r="AB298" s="15" t="s">
        <v>25</v>
      </c>
      <c r="AC298" s="15" t="s">
        <v>47</v>
      </c>
      <c r="AD298" s="15" t="s">
        <v>27</v>
      </c>
      <c r="AE298" s="15" t="s">
        <v>620</v>
      </c>
      <c r="AF298" s="15"/>
      <c r="AG298" s="15"/>
      <c r="AH298" s="15"/>
      <c r="AI298" s="15"/>
      <c r="AJ298" s="15"/>
    </row>
    <row r="299" spans="1:36" x14ac:dyDescent="0.25">
      <c r="A299" s="15" t="s">
        <v>396</v>
      </c>
      <c r="B299" s="15" t="s">
        <v>626</v>
      </c>
      <c r="C299" s="15">
        <v>2517</v>
      </c>
      <c r="D299" s="15">
        <v>4</v>
      </c>
      <c r="E299" s="15"/>
      <c r="F299" s="15">
        <v>2019</v>
      </c>
      <c r="G299" s="15" t="s">
        <v>240</v>
      </c>
      <c r="H299" s="15">
        <v>956</v>
      </c>
      <c r="I299" s="15">
        <v>5</v>
      </c>
      <c r="J299" s="19">
        <v>87825.25</v>
      </c>
      <c r="K299" s="15">
        <v>4.1399999999999999E-2</v>
      </c>
      <c r="L299" s="15">
        <v>24.802</v>
      </c>
      <c r="M299" s="15">
        <v>1003135.85</v>
      </c>
      <c r="N299" s="15" t="s">
        <v>170</v>
      </c>
      <c r="O299" s="15" t="s">
        <v>25</v>
      </c>
      <c r="P299" s="15" t="s">
        <v>47</v>
      </c>
      <c r="Q299" s="15" t="s">
        <v>27</v>
      </c>
      <c r="R299" s="15" t="s">
        <v>620</v>
      </c>
      <c r="S299" s="15">
        <v>40.950299999999999</v>
      </c>
      <c r="T299" s="15">
        <v>-73.078599999999994</v>
      </c>
      <c r="U299" s="15"/>
      <c r="V299" s="78" t="s">
        <v>396</v>
      </c>
      <c r="W299" s="78" t="s">
        <v>626</v>
      </c>
      <c r="X299" s="78">
        <f t="shared" si="14"/>
        <v>0</v>
      </c>
      <c r="Y299" s="78">
        <f t="shared" si="12"/>
        <v>0</v>
      </c>
      <c r="Z299" s="78">
        <f t="shared" si="13"/>
        <v>0</v>
      </c>
      <c r="AA299" s="15" t="s">
        <v>170</v>
      </c>
      <c r="AB299" s="15" t="s">
        <v>25</v>
      </c>
      <c r="AC299" s="15" t="s">
        <v>47</v>
      </c>
      <c r="AD299" s="15" t="s">
        <v>27</v>
      </c>
      <c r="AE299" s="15" t="s">
        <v>620</v>
      </c>
      <c r="AF299" s="15"/>
      <c r="AG299" s="15"/>
      <c r="AH299" s="15"/>
      <c r="AI299" s="15"/>
      <c r="AJ299" s="15"/>
    </row>
    <row r="300" spans="1:36" x14ac:dyDescent="0.25">
      <c r="A300" s="15" t="s">
        <v>396</v>
      </c>
      <c r="B300" s="15" t="s">
        <v>626</v>
      </c>
      <c r="C300" s="15">
        <v>2517</v>
      </c>
      <c r="D300" s="15" t="s">
        <v>627</v>
      </c>
      <c r="E300" s="15"/>
      <c r="F300" s="15">
        <v>2019</v>
      </c>
      <c r="G300" s="15" t="s">
        <v>244</v>
      </c>
      <c r="H300" s="15">
        <v>403.5</v>
      </c>
      <c r="I300" s="15">
        <v>5</v>
      </c>
      <c r="J300" s="19">
        <v>15841.25</v>
      </c>
      <c r="K300" s="15">
        <v>3.9600000000000003E-2</v>
      </c>
      <c r="L300" s="15">
        <v>1.032</v>
      </c>
      <c r="M300" s="15">
        <v>160215.47500000001</v>
      </c>
      <c r="N300" s="15" t="s">
        <v>170</v>
      </c>
      <c r="O300" s="15" t="s">
        <v>25</v>
      </c>
      <c r="P300" s="15" t="s">
        <v>26</v>
      </c>
      <c r="Q300" s="15" t="s">
        <v>27</v>
      </c>
      <c r="R300" s="15" t="s">
        <v>59</v>
      </c>
      <c r="S300" s="15">
        <v>40.950299999999999</v>
      </c>
      <c r="T300" s="15">
        <v>-73.078599999999994</v>
      </c>
      <c r="U300" s="15"/>
      <c r="V300" s="78" t="s">
        <v>396</v>
      </c>
      <c r="W300" s="78" t="s">
        <v>626</v>
      </c>
      <c r="X300" s="78">
        <f t="shared" si="14"/>
        <v>0</v>
      </c>
      <c r="Y300" s="78">
        <f t="shared" si="12"/>
        <v>0</v>
      </c>
      <c r="Z300" s="78">
        <f t="shared" si="13"/>
        <v>0</v>
      </c>
      <c r="AA300" s="15" t="s">
        <v>170</v>
      </c>
      <c r="AB300" s="15" t="s">
        <v>25</v>
      </c>
      <c r="AC300" s="15" t="s">
        <v>26</v>
      </c>
      <c r="AD300" s="15" t="s">
        <v>27</v>
      </c>
      <c r="AE300" s="15" t="s">
        <v>59</v>
      </c>
      <c r="AF300" s="15"/>
      <c r="AG300" s="15"/>
      <c r="AH300" s="15"/>
      <c r="AI300" s="15"/>
      <c r="AJ300" s="15"/>
    </row>
    <row r="301" spans="1:36" x14ac:dyDescent="0.25">
      <c r="A301" s="15" t="s">
        <v>396</v>
      </c>
      <c r="B301" s="15" t="s">
        <v>626</v>
      </c>
      <c r="C301" s="15">
        <v>2517</v>
      </c>
      <c r="D301" s="15" t="s">
        <v>628</v>
      </c>
      <c r="E301" s="15"/>
      <c r="F301" s="15">
        <v>2019</v>
      </c>
      <c r="G301" s="15" t="s">
        <v>244</v>
      </c>
      <c r="H301" s="15">
        <v>400.25</v>
      </c>
      <c r="I301" s="15">
        <v>5</v>
      </c>
      <c r="J301" s="19">
        <v>15648.5</v>
      </c>
      <c r="K301" s="15">
        <v>4.0500000000000001E-2</v>
      </c>
      <c r="L301" s="15">
        <v>1.032</v>
      </c>
      <c r="M301" s="15">
        <v>148525.72500000001</v>
      </c>
      <c r="N301" s="15" t="s">
        <v>170</v>
      </c>
      <c r="O301" s="15" t="s">
        <v>25</v>
      </c>
      <c r="P301" s="15" t="s">
        <v>26</v>
      </c>
      <c r="Q301" s="15" t="s">
        <v>27</v>
      </c>
      <c r="R301" s="15" t="s">
        <v>59</v>
      </c>
      <c r="S301" s="15">
        <v>40.950299999999999</v>
      </c>
      <c r="T301" s="15">
        <v>-73.078599999999994</v>
      </c>
      <c r="U301" s="15"/>
      <c r="V301" s="78" t="s">
        <v>396</v>
      </c>
      <c r="W301" s="78" t="s">
        <v>626</v>
      </c>
      <c r="X301" s="78">
        <f t="shared" si="14"/>
        <v>0</v>
      </c>
      <c r="Y301" s="78">
        <f t="shared" si="12"/>
        <v>0</v>
      </c>
      <c r="Z301" s="78">
        <f t="shared" si="13"/>
        <v>0</v>
      </c>
      <c r="AA301" s="15" t="s">
        <v>170</v>
      </c>
      <c r="AB301" s="15" t="s">
        <v>25</v>
      </c>
      <c r="AC301" s="15" t="s">
        <v>26</v>
      </c>
      <c r="AD301" s="15" t="s">
        <v>27</v>
      </c>
      <c r="AE301" s="15" t="s">
        <v>59</v>
      </c>
      <c r="AF301" s="15"/>
      <c r="AG301" s="15"/>
      <c r="AH301" s="15"/>
      <c r="AI301" s="15"/>
      <c r="AJ301" s="15"/>
    </row>
    <row r="302" spans="1:36" x14ac:dyDescent="0.25">
      <c r="A302" s="15" t="s">
        <v>396</v>
      </c>
      <c r="B302" s="15" t="s">
        <v>675</v>
      </c>
      <c r="C302" s="15">
        <v>2521</v>
      </c>
      <c r="D302" s="15" t="s">
        <v>525</v>
      </c>
      <c r="E302" s="15"/>
      <c r="F302" s="15">
        <v>2019</v>
      </c>
      <c r="G302" s="15" t="s">
        <v>259</v>
      </c>
      <c r="H302" s="15">
        <v>43</v>
      </c>
      <c r="I302" s="15">
        <v>5</v>
      </c>
      <c r="J302" s="19">
        <v>1406</v>
      </c>
      <c r="K302" s="15">
        <v>0.77090000000000003</v>
      </c>
      <c r="L302" s="15">
        <v>7.6130000000000004</v>
      </c>
      <c r="M302" s="15">
        <v>20082.099999999999</v>
      </c>
      <c r="N302" s="15" t="s">
        <v>170</v>
      </c>
      <c r="O302" s="15" t="s">
        <v>25</v>
      </c>
      <c r="P302" s="15" t="s">
        <v>26</v>
      </c>
      <c r="Q302" s="15" t="s">
        <v>58</v>
      </c>
      <c r="R302" s="15"/>
      <c r="S302" s="15">
        <v>40.695300000000003</v>
      </c>
      <c r="T302" s="15">
        <v>-73.349699999999999</v>
      </c>
      <c r="U302" s="15"/>
      <c r="V302" s="78" t="s">
        <v>396</v>
      </c>
      <c r="W302" s="78" t="s">
        <v>675</v>
      </c>
      <c r="X302" s="78">
        <f t="shared" si="14"/>
        <v>2521</v>
      </c>
      <c r="Y302" s="78">
        <f t="shared" si="12"/>
        <v>40.695300000000003</v>
      </c>
      <c r="Z302" s="78">
        <f t="shared" si="13"/>
        <v>-73.349699999999999</v>
      </c>
      <c r="AA302" s="15" t="s">
        <v>170</v>
      </c>
      <c r="AB302" s="15" t="s">
        <v>25</v>
      </c>
      <c r="AC302" s="15" t="s">
        <v>26</v>
      </c>
      <c r="AD302" s="15" t="s">
        <v>58</v>
      </c>
      <c r="AE302" s="15"/>
      <c r="AF302" s="15"/>
      <c r="AG302" s="15"/>
      <c r="AH302" s="15"/>
      <c r="AI302" s="15"/>
      <c r="AJ302" s="15"/>
    </row>
    <row r="303" spans="1:36" x14ac:dyDescent="0.25">
      <c r="A303" s="15" t="s">
        <v>396</v>
      </c>
      <c r="B303" s="15" t="s">
        <v>577</v>
      </c>
      <c r="C303" s="15">
        <v>2527</v>
      </c>
      <c r="D303" s="15">
        <v>6</v>
      </c>
      <c r="E303" s="15"/>
      <c r="F303" s="15">
        <v>2019</v>
      </c>
      <c r="G303" s="15" t="s">
        <v>244</v>
      </c>
      <c r="H303" s="15">
        <v>534.62</v>
      </c>
      <c r="I303" s="15">
        <v>5</v>
      </c>
      <c r="J303" s="19">
        <v>32009.69</v>
      </c>
      <c r="K303" s="15">
        <v>2.1700000000000001E-2</v>
      </c>
      <c r="L303" s="15">
        <v>4.4329999999999998</v>
      </c>
      <c r="M303" s="15">
        <v>383664.41399999999</v>
      </c>
      <c r="N303" s="15" t="s">
        <v>578</v>
      </c>
      <c r="O303" s="15" t="s">
        <v>25</v>
      </c>
      <c r="P303" s="15" t="s">
        <v>47</v>
      </c>
      <c r="Q303" s="15" t="s">
        <v>27</v>
      </c>
      <c r="R303" s="15" t="s">
        <v>579</v>
      </c>
      <c r="S303" s="15">
        <v>42.678899999999999</v>
      </c>
      <c r="T303" s="15">
        <v>-76.948300000000003</v>
      </c>
      <c r="U303" s="15"/>
      <c r="V303" s="78" t="s">
        <v>396</v>
      </c>
      <c r="W303" s="78" t="s">
        <v>577</v>
      </c>
      <c r="X303" s="78">
        <f t="shared" si="14"/>
        <v>2527</v>
      </c>
      <c r="Y303" s="78">
        <f t="shared" si="12"/>
        <v>42.678899999999999</v>
      </c>
      <c r="Z303" s="78">
        <f t="shared" si="13"/>
        <v>-76.948300000000003</v>
      </c>
      <c r="AA303" s="15" t="s">
        <v>578</v>
      </c>
      <c r="AB303" s="15" t="s">
        <v>25</v>
      </c>
      <c r="AC303" s="15" t="s">
        <v>47</v>
      </c>
      <c r="AD303" s="15" t="s">
        <v>27</v>
      </c>
      <c r="AE303" s="15" t="s">
        <v>579</v>
      </c>
      <c r="AF303" s="15"/>
      <c r="AG303" s="15"/>
      <c r="AH303" s="15"/>
      <c r="AI303" s="15"/>
      <c r="AJ303" s="15"/>
    </row>
    <row r="304" spans="1:36" x14ac:dyDescent="0.25">
      <c r="A304" s="15" t="s">
        <v>396</v>
      </c>
      <c r="B304" s="15" t="s">
        <v>493</v>
      </c>
      <c r="C304" s="15">
        <v>2535</v>
      </c>
      <c r="D304" s="15">
        <v>1</v>
      </c>
      <c r="E304" s="15" t="s">
        <v>494</v>
      </c>
      <c r="F304" s="15">
        <v>2019</v>
      </c>
      <c r="G304" s="15" t="s">
        <v>240</v>
      </c>
      <c r="H304" s="15">
        <v>1108.6500000000001</v>
      </c>
      <c r="I304" s="15">
        <v>5</v>
      </c>
      <c r="J304" s="19">
        <v>67024.92</v>
      </c>
      <c r="K304" s="15">
        <v>0.30399999999999999</v>
      </c>
      <c r="L304" s="15">
        <v>112.745</v>
      </c>
      <c r="M304" s="15">
        <v>747934.30200000003</v>
      </c>
      <c r="N304" s="15" t="s">
        <v>495</v>
      </c>
      <c r="O304" s="15" t="s">
        <v>25</v>
      </c>
      <c r="P304" s="15" t="s">
        <v>47</v>
      </c>
      <c r="Q304" s="15" t="s">
        <v>48</v>
      </c>
      <c r="R304" s="15" t="s">
        <v>496</v>
      </c>
      <c r="S304" s="15">
        <v>42.602800000000002</v>
      </c>
      <c r="T304" s="15">
        <v>-76.633600000000001</v>
      </c>
      <c r="U304" s="15"/>
      <c r="V304" s="78" t="s">
        <v>396</v>
      </c>
      <c r="W304" s="78" t="s">
        <v>493</v>
      </c>
      <c r="X304" s="78">
        <f t="shared" si="14"/>
        <v>2535</v>
      </c>
      <c r="Y304" s="78">
        <f t="shared" si="12"/>
        <v>42.602800000000002</v>
      </c>
      <c r="Z304" s="78">
        <f t="shared" si="13"/>
        <v>-76.633600000000001</v>
      </c>
      <c r="AA304" s="15" t="s">
        <v>495</v>
      </c>
      <c r="AB304" s="15" t="s">
        <v>25</v>
      </c>
      <c r="AC304" s="15" t="s">
        <v>47</v>
      </c>
      <c r="AD304" s="15" t="s">
        <v>48</v>
      </c>
      <c r="AE304" s="15" t="s">
        <v>496</v>
      </c>
      <c r="AF304" s="15"/>
      <c r="AG304" s="15"/>
      <c r="AH304" s="15"/>
      <c r="AI304" s="15"/>
      <c r="AJ304" s="15"/>
    </row>
    <row r="305" spans="1:36" x14ac:dyDescent="0.25">
      <c r="A305" s="15" t="s">
        <v>396</v>
      </c>
      <c r="B305" s="15" t="s">
        <v>493</v>
      </c>
      <c r="C305" s="15">
        <v>2535</v>
      </c>
      <c r="D305" s="15">
        <v>2</v>
      </c>
      <c r="E305" s="15" t="s">
        <v>494</v>
      </c>
      <c r="F305" s="15">
        <v>2019</v>
      </c>
      <c r="G305" s="15" t="s">
        <v>240</v>
      </c>
      <c r="H305" s="15">
        <v>0</v>
      </c>
      <c r="I305" s="15">
        <v>5</v>
      </c>
      <c r="J305" s="19"/>
      <c r="K305" s="15"/>
      <c r="L305" s="15"/>
      <c r="M305" s="15"/>
      <c r="N305" s="15" t="s">
        <v>495</v>
      </c>
      <c r="O305" s="15" t="s">
        <v>25</v>
      </c>
      <c r="P305" s="15" t="s">
        <v>47</v>
      </c>
      <c r="Q305" s="15" t="s">
        <v>48</v>
      </c>
      <c r="R305" s="15" t="s">
        <v>497</v>
      </c>
      <c r="S305" s="15">
        <v>42.602800000000002</v>
      </c>
      <c r="T305" s="15">
        <v>-76.633600000000001</v>
      </c>
      <c r="U305" s="15"/>
      <c r="V305" s="78" t="s">
        <v>396</v>
      </c>
      <c r="W305" s="78" t="s">
        <v>493</v>
      </c>
      <c r="X305" s="78">
        <f t="shared" si="14"/>
        <v>0</v>
      </c>
      <c r="Y305" s="78">
        <f t="shared" si="12"/>
        <v>0</v>
      </c>
      <c r="Z305" s="78">
        <f t="shared" si="13"/>
        <v>0</v>
      </c>
      <c r="AA305" s="15" t="s">
        <v>495</v>
      </c>
      <c r="AB305" s="15" t="s">
        <v>25</v>
      </c>
      <c r="AC305" s="15" t="s">
        <v>47</v>
      </c>
      <c r="AD305" s="15" t="s">
        <v>48</v>
      </c>
      <c r="AE305" s="15" t="s">
        <v>497</v>
      </c>
      <c r="AF305" s="15"/>
      <c r="AG305" s="15"/>
      <c r="AH305" s="15"/>
      <c r="AI305" s="15"/>
      <c r="AJ305" s="15"/>
    </row>
    <row r="306" spans="1:36" x14ac:dyDescent="0.25">
      <c r="A306" s="15" t="s">
        <v>396</v>
      </c>
      <c r="B306" s="15" t="s">
        <v>470</v>
      </c>
      <c r="C306" s="15">
        <v>2539</v>
      </c>
      <c r="D306" s="15">
        <v>10001</v>
      </c>
      <c r="E306" s="15"/>
      <c r="F306" s="15">
        <v>2019</v>
      </c>
      <c r="G306" s="15" t="s">
        <v>244</v>
      </c>
      <c r="H306" s="15">
        <v>2609.37</v>
      </c>
      <c r="I306" s="15">
        <v>5</v>
      </c>
      <c r="J306" s="19">
        <v>413912.65</v>
      </c>
      <c r="K306" s="15">
        <v>2.0899999999999998E-2</v>
      </c>
      <c r="L306" s="15">
        <v>16.72</v>
      </c>
      <c r="M306" s="15">
        <v>4224776.4469999997</v>
      </c>
      <c r="N306" s="15" t="s">
        <v>471</v>
      </c>
      <c r="O306" s="15" t="s">
        <v>25</v>
      </c>
      <c r="P306" s="15" t="s">
        <v>33</v>
      </c>
      <c r="Q306" s="15" t="s">
        <v>27</v>
      </c>
      <c r="R306" s="15" t="s">
        <v>53</v>
      </c>
      <c r="S306" s="15">
        <v>42.590499999999999</v>
      </c>
      <c r="T306" s="15">
        <v>-73.763599999999997</v>
      </c>
      <c r="U306" s="15"/>
      <c r="V306" s="78" t="s">
        <v>396</v>
      </c>
      <c r="W306" s="78" t="s">
        <v>470</v>
      </c>
      <c r="X306" s="78">
        <f t="shared" si="14"/>
        <v>2539</v>
      </c>
      <c r="Y306" s="78">
        <f t="shared" si="12"/>
        <v>42.590499999999999</v>
      </c>
      <c r="Z306" s="78">
        <f t="shared" si="13"/>
        <v>-73.763599999999997</v>
      </c>
      <c r="AA306" s="15" t="s">
        <v>471</v>
      </c>
      <c r="AB306" s="15" t="s">
        <v>25</v>
      </c>
      <c r="AC306" s="15" t="s">
        <v>33</v>
      </c>
      <c r="AD306" s="15" t="s">
        <v>27</v>
      </c>
      <c r="AE306" s="15" t="s">
        <v>53</v>
      </c>
      <c r="AF306" s="15"/>
      <c r="AG306" s="15"/>
      <c r="AH306" s="15"/>
      <c r="AI306" s="15"/>
      <c r="AJ306" s="15"/>
    </row>
    <row r="307" spans="1:36" x14ac:dyDescent="0.25">
      <c r="A307" s="15" t="s">
        <v>396</v>
      </c>
      <c r="B307" s="15" t="s">
        <v>470</v>
      </c>
      <c r="C307" s="15">
        <v>2539</v>
      </c>
      <c r="D307" s="15">
        <v>10002</v>
      </c>
      <c r="E307" s="15"/>
      <c r="F307" s="15">
        <v>2019</v>
      </c>
      <c r="G307" s="15" t="s">
        <v>244</v>
      </c>
      <c r="H307" s="15">
        <v>2262.15</v>
      </c>
      <c r="I307" s="15">
        <v>5</v>
      </c>
      <c r="J307" s="19">
        <v>329092.76</v>
      </c>
      <c r="K307" s="15">
        <v>1.95E-2</v>
      </c>
      <c r="L307" s="15">
        <v>13.965999999999999</v>
      </c>
      <c r="M307" s="15">
        <v>3684862.79</v>
      </c>
      <c r="N307" s="15" t="s">
        <v>471</v>
      </c>
      <c r="O307" s="15" t="s">
        <v>25</v>
      </c>
      <c r="P307" s="15" t="s">
        <v>33</v>
      </c>
      <c r="Q307" s="15" t="s">
        <v>27</v>
      </c>
      <c r="R307" s="15" t="s">
        <v>53</v>
      </c>
      <c r="S307" s="15">
        <v>42.590499999999999</v>
      </c>
      <c r="T307" s="15">
        <v>-73.763599999999997</v>
      </c>
      <c r="U307" s="15"/>
      <c r="V307" s="78" t="s">
        <v>396</v>
      </c>
      <c r="W307" s="78" t="s">
        <v>470</v>
      </c>
      <c r="X307" s="78">
        <f t="shared" si="14"/>
        <v>0</v>
      </c>
      <c r="Y307" s="78">
        <f t="shared" si="12"/>
        <v>0</v>
      </c>
      <c r="Z307" s="78">
        <f t="shared" si="13"/>
        <v>0</v>
      </c>
      <c r="AA307" s="15" t="s">
        <v>471</v>
      </c>
      <c r="AB307" s="15" t="s">
        <v>25</v>
      </c>
      <c r="AC307" s="15" t="s">
        <v>33</v>
      </c>
      <c r="AD307" s="15" t="s">
        <v>27</v>
      </c>
      <c r="AE307" s="15" t="s">
        <v>53</v>
      </c>
      <c r="AF307" s="15"/>
      <c r="AG307" s="15"/>
      <c r="AH307" s="15"/>
      <c r="AI307" s="15"/>
      <c r="AJ307" s="15"/>
    </row>
    <row r="308" spans="1:36" x14ac:dyDescent="0.25">
      <c r="A308" s="15" t="s">
        <v>396</v>
      </c>
      <c r="B308" s="15" t="s">
        <v>470</v>
      </c>
      <c r="C308" s="15">
        <v>2539</v>
      </c>
      <c r="D308" s="15">
        <v>10003</v>
      </c>
      <c r="E308" s="15"/>
      <c r="F308" s="15">
        <v>2019</v>
      </c>
      <c r="G308" s="15" t="s">
        <v>244</v>
      </c>
      <c r="H308" s="15">
        <v>3604.35</v>
      </c>
      <c r="I308" s="15">
        <v>5</v>
      </c>
      <c r="J308" s="19">
        <v>575902.71</v>
      </c>
      <c r="K308" s="15">
        <v>5.4000000000000003E-3</v>
      </c>
      <c r="L308" s="15">
        <v>14.336</v>
      </c>
      <c r="M308" s="15">
        <v>5929047.2450000001</v>
      </c>
      <c r="N308" s="15" t="s">
        <v>471</v>
      </c>
      <c r="O308" s="15" t="s">
        <v>25</v>
      </c>
      <c r="P308" s="15" t="s">
        <v>33</v>
      </c>
      <c r="Q308" s="15" t="s">
        <v>27</v>
      </c>
      <c r="R308" s="15" t="s">
        <v>53</v>
      </c>
      <c r="S308" s="15">
        <v>42.590499999999999</v>
      </c>
      <c r="T308" s="15">
        <v>-73.763599999999997</v>
      </c>
      <c r="U308" s="15"/>
      <c r="V308" s="78" t="s">
        <v>396</v>
      </c>
      <c r="W308" s="78" t="s">
        <v>470</v>
      </c>
      <c r="X308" s="78">
        <f t="shared" si="14"/>
        <v>0</v>
      </c>
      <c r="Y308" s="78">
        <f t="shared" si="12"/>
        <v>0</v>
      </c>
      <c r="Z308" s="78">
        <f t="shared" si="13"/>
        <v>0</v>
      </c>
      <c r="AA308" s="15" t="s">
        <v>471</v>
      </c>
      <c r="AB308" s="15" t="s">
        <v>25</v>
      </c>
      <c r="AC308" s="15" t="s">
        <v>33</v>
      </c>
      <c r="AD308" s="15" t="s">
        <v>27</v>
      </c>
      <c r="AE308" s="15" t="s">
        <v>53</v>
      </c>
      <c r="AF308" s="15"/>
      <c r="AG308" s="15"/>
      <c r="AH308" s="15"/>
      <c r="AI308" s="15"/>
      <c r="AJ308" s="15"/>
    </row>
    <row r="309" spans="1:36" x14ac:dyDescent="0.25">
      <c r="A309" s="15" t="s">
        <v>396</v>
      </c>
      <c r="B309" s="15" t="s">
        <v>611</v>
      </c>
      <c r="C309" s="15">
        <v>2554</v>
      </c>
      <c r="D309" s="15">
        <v>1</v>
      </c>
      <c r="E309" s="15"/>
      <c r="F309" s="15">
        <v>2019</v>
      </c>
      <c r="G309" s="15" t="s">
        <v>240</v>
      </c>
      <c r="H309" s="15">
        <v>0</v>
      </c>
      <c r="I309" s="15">
        <v>5</v>
      </c>
      <c r="J309" s="19"/>
      <c r="K309" s="15"/>
      <c r="L309" s="15"/>
      <c r="M309" s="15"/>
      <c r="N309" s="15" t="s">
        <v>612</v>
      </c>
      <c r="O309" s="15" t="s">
        <v>25</v>
      </c>
      <c r="P309" s="15" t="s">
        <v>47</v>
      </c>
      <c r="Q309" s="15" t="s">
        <v>48</v>
      </c>
      <c r="R309" s="15" t="s">
        <v>482</v>
      </c>
      <c r="S309" s="15">
        <v>42.49</v>
      </c>
      <c r="T309" s="15">
        <v>-79.349999999999994</v>
      </c>
      <c r="U309" s="15"/>
      <c r="V309" s="78" t="s">
        <v>396</v>
      </c>
      <c r="W309" s="78" t="s">
        <v>611</v>
      </c>
      <c r="X309" s="78">
        <f t="shared" si="14"/>
        <v>2554</v>
      </c>
      <c r="Y309" s="78">
        <f t="shared" si="12"/>
        <v>42.49</v>
      </c>
      <c r="Z309" s="78">
        <f t="shared" si="13"/>
        <v>-79.349999999999994</v>
      </c>
      <c r="AA309" s="15" t="s">
        <v>612</v>
      </c>
      <c r="AB309" s="15" t="s">
        <v>25</v>
      </c>
      <c r="AC309" s="15" t="s">
        <v>47</v>
      </c>
      <c r="AD309" s="15" t="s">
        <v>48</v>
      </c>
      <c r="AE309" s="15" t="s">
        <v>482</v>
      </c>
      <c r="AF309" s="15"/>
      <c r="AG309" s="15"/>
      <c r="AH309" s="15"/>
      <c r="AI309" s="15"/>
      <c r="AJ309" s="15"/>
    </row>
    <row r="310" spans="1:36" x14ac:dyDescent="0.25">
      <c r="A310" s="15" t="s">
        <v>396</v>
      </c>
      <c r="B310" s="15" t="s">
        <v>611</v>
      </c>
      <c r="C310" s="15">
        <v>2554</v>
      </c>
      <c r="D310" s="15">
        <v>2</v>
      </c>
      <c r="E310" s="15"/>
      <c r="F310" s="15">
        <v>2019</v>
      </c>
      <c r="G310" s="15" t="s">
        <v>240</v>
      </c>
      <c r="H310" s="15">
        <v>0</v>
      </c>
      <c r="I310" s="15">
        <v>5</v>
      </c>
      <c r="J310" s="19"/>
      <c r="K310" s="15"/>
      <c r="L310" s="15"/>
      <c r="M310" s="15"/>
      <c r="N310" s="15" t="s">
        <v>612</v>
      </c>
      <c r="O310" s="15" t="s">
        <v>25</v>
      </c>
      <c r="P310" s="15" t="s">
        <v>47</v>
      </c>
      <c r="Q310" s="15" t="s">
        <v>48</v>
      </c>
      <c r="R310" s="15" t="s">
        <v>283</v>
      </c>
      <c r="S310" s="15">
        <v>42.49</v>
      </c>
      <c r="T310" s="15">
        <v>-79.349999999999994</v>
      </c>
      <c r="U310" s="15"/>
      <c r="V310" s="78" t="s">
        <v>396</v>
      </c>
      <c r="W310" s="78" t="s">
        <v>611</v>
      </c>
      <c r="X310" s="78">
        <f t="shared" si="14"/>
        <v>0</v>
      </c>
      <c r="Y310" s="78">
        <f t="shared" si="12"/>
        <v>0</v>
      </c>
      <c r="Z310" s="78">
        <f t="shared" si="13"/>
        <v>0</v>
      </c>
      <c r="AA310" s="15" t="s">
        <v>612</v>
      </c>
      <c r="AB310" s="15" t="s">
        <v>25</v>
      </c>
      <c r="AC310" s="15" t="s">
        <v>47</v>
      </c>
      <c r="AD310" s="15" t="s">
        <v>48</v>
      </c>
      <c r="AE310" s="15" t="s">
        <v>283</v>
      </c>
      <c r="AF310" s="15"/>
      <c r="AG310" s="15"/>
      <c r="AH310" s="15"/>
      <c r="AI310" s="15"/>
      <c r="AJ310" s="15"/>
    </row>
    <row r="311" spans="1:36" x14ac:dyDescent="0.25">
      <c r="A311" s="15" t="s">
        <v>396</v>
      </c>
      <c r="B311" s="15" t="s">
        <v>611</v>
      </c>
      <c r="C311" s="15">
        <v>2554</v>
      </c>
      <c r="D311" s="15">
        <v>3</v>
      </c>
      <c r="E311" s="15" t="s">
        <v>613</v>
      </c>
      <c r="F311" s="15">
        <v>2019</v>
      </c>
      <c r="G311" s="15" t="s">
        <v>240</v>
      </c>
      <c r="H311" s="15">
        <v>0</v>
      </c>
      <c r="I311" s="15">
        <v>5</v>
      </c>
      <c r="J311" s="19"/>
      <c r="K311" s="15"/>
      <c r="L311" s="15"/>
      <c r="M311" s="15"/>
      <c r="N311" s="15" t="s">
        <v>612</v>
      </c>
      <c r="O311" s="15" t="s">
        <v>25</v>
      </c>
      <c r="P311" s="15" t="s">
        <v>47</v>
      </c>
      <c r="Q311" s="15" t="s">
        <v>48</v>
      </c>
      <c r="R311" s="15" t="s">
        <v>49</v>
      </c>
      <c r="S311" s="15">
        <v>42.49</v>
      </c>
      <c r="T311" s="15">
        <v>-79.349999999999994</v>
      </c>
      <c r="U311" s="15"/>
      <c r="V311" s="78" t="s">
        <v>396</v>
      </c>
      <c r="W311" s="78" t="s">
        <v>611</v>
      </c>
      <c r="X311" s="78">
        <f t="shared" si="14"/>
        <v>0</v>
      </c>
      <c r="Y311" s="78">
        <f t="shared" si="12"/>
        <v>0</v>
      </c>
      <c r="Z311" s="78">
        <f t="shared" si="13"/>
        <v>0</v>
      </c>
      <c r="AA311" s="15" t="s">
        <v>612</v>
      </c>
      <c r="AB311" s="15" t="s">
        <v>25</v>
      </c>
      <c r="AC311" s="15" t="s">
        <v>47</v>
      </c>
      <c r="AD311" s="15" t="s">
        <v>48</v>
      </c>
      <c r="AE311" s="15" t="s">
        <v>49</v>
      </c>
      <c r="AF311" s="15"/>
      <c r="AG311" s="15"/>
      <c r="AH311" s="15"/>
      <c r="AI311" s="15"/>
      <c r="AJ311" s="15"/>
    </row>
    <row r="312" spans="1:36" x14ac:dyDescent="0.25">
      <c r="A312" s="15" t="s">
        <v>396</v>
      </c>
      <c r="B312" s="15" t="s">
        <v>611</v>
      </c>
      <c r="C312" s="15">
        <v>2554</v>
      </c>
      <c r="D312" s="15">
        <v>4</v>
      </c>
      <c r="E312" s="15" t="s">
        <v>613</v>
      </c>
      <c r="F312" s="15">
        <v>2019</v>
      </c>
      <c r="G312" s="15" t="s">
        <v>240</v>
      </c>
      <c r="H312" s="15">
        <v>0</v>
      </c>
      <c r="I312" s="15">
        <v>5</v>
      </c>
      <c r="J312" s="19"/>
      <c r="K312" s="15"/>
      <c r="L312" s="15"/>
      <c r="M312" s="15"/>
      <c r="N312" s="15" t="s">
        <v>612</v>
      </c>
      <c r="O312" s="15" t="s">
        <v>25</v>
      </c>
      <c r="P312" s="15" t="s">
        <v>47</v>
      </c>
      <c r="Q312" s="15" t="s">
        <v>48</v>
      </c>
      <c r="R312" s="15" t="s">
        <v>49</v>
      </c>
      <c r="S312" s="15">
        <v>42.49</v>
      </c>
      <c r="T312" s="15">
        <v>-79.349999999999994</v>
      </c>
      <c r="U312" s="15"/>
      <c r="V312" s="78" t="s">
        <v>396</v>
      </c>
      <c r="W312" s="78" t="s">
        <v>611</v>
      </c>
      <c r="X312" s="78">
        <f t="shared" si="14"/>
        <v>0</v>
      </c>
      <c r="Y312" s="78">
        <f t="shared" si="12"/>
        <v>0</v>
      </c>
      <c r="Z312" s="78">
        <f t="shared" si="13"/>
        <v>0</v>
      </c>
      <c r="AA312" s="15" t="s">
        <v>612</v>
      </c>
      <c r="AB312" s="15" t="s">
        <v>25</v>
      </c>
      <c r="AC312" s="15" t="s">
        <v>47</v>
      </c>
      <c r="AD312" s="15" t="s">
        <v>48</v>
      </c>
      <c r="AE312" s="15" t="s">
        <v>49</v>
      </c>
      <c r="AF312" s="15"/>
      <c r="AG312" s="15"/>
      <c r="AH312" s="15"/>
      <c r="AI312" s="15"/>
      <c r="AJ312" s="15"/>
    </row>
    <row r="313" spans="1:36" x14ac:dyDescent="0.25">
      <c r="A313" s="15" t="s">
        <v>396</v>
      </c>
      <c r="B313" s="15" t="s">
        <v>621</v>
      </c>
      <c r="C313" s="15">
        <v>2594</v>
      </c>
      <c r="D313" s="15">
        <v>5</v>
      </c>
      <c r="E313" s="15"/>
      <c r="F313" s="15">
        <v>2019</v>
      </c>
      <c r="G313" s="15" t="s">
        <v>240</v>
      </c>
      <c r="H313" s="15">
        <v>42.39</v>
      </c>
      <c r="I313" s="15">
        <v>5</v>
      </c>
      <c r="J313" s="19">
        <v>10433.1</v>
      </c>
      <c r="K313" s="15">
        <v>0.1239</v>
      </c>
      <c r="L313" s="15">
        <v>12.314</v>
      </c>
      <c r="M313" s="15">
        <v>112424.291</v>
      </c>
      <c r="N313" s="15" t="s">
        <v>602</v>
      </c>
      <c r="O313" s="15" t="s">
        <v>25</v>
      </c>
      <c r="P313" s="15" t="s">
        <v>80</v>
      </c>
      <c r="Q313" s="15" t="s">
        <v>84</v>
      </c>
      <c r="R313" s="15" t="s">
        <v>258</v>
      </c>
      <c r="S313" s="15">
        <v>43.46</v>
      </c>
      <c r="T313" s="15">
        <v>-76.53</v>
      </c>
      <c r="U313" s="15"/>
      <c r="V313" s="78" t="s">
        <v>396</v>
      </c>
      <c r="W313" s="78" t="s">
        <v>621</v>
      </c>
      <c r="X313" s="78">
        <f t="shared" si="14"/>
        <v>2594</v>
      </c>
      <c r="Y313" s="78">
        <f t="shared" si="12"/>
        <v>43.46</v>
      </c>
      <c r="Z313" s="78">
        <f t="shared" si="13"/>
        <v>-76.53</v>
      </c>
      <c r="AA313" s="15" t="s">
        <v>602</v>
      </c>
      <c r="AB313" s="15" t="s">
        <v>25</v>
      </c>
      <c r="AC313" s="15" t="s">
        <v>80</v>
      </c>
      <c r="AD313" s="15" t="s">
        <v>84</v>
      </c>
      <c r="AE313" s="15" t="s">
        <v>258</v>
      </c>
      <c r="AF313" s="15"/>
      <c r="AG313" s="15"/>
      <c r="AH313" s="15"/>
      <c r="AI313" s="15"/>
      <c r="AJ313" s="15"/>
    </row>
    <row r="314" spans="1:36" x14ac:dyDescent="0.25">
      <c r="A314" s="15" t="s">
        <v>396</v>
      </c>
      <c r="B314" s="15" t="s">
        <v>621</v>
      </c>
      <c r="C314" s="15">
        <v>2594</v>
      </c>
      <c r="D314" s="15">
        <v>6</v>
      </c>
      <c r="E314" s="15"/>
      <c r="F314" s="15">
        <v>2019</v>
      </c>
      <c r="G314" s="15" t="s">
        <v>240</v>
      </c>
      <c r="H314" s="15">
        <v>178.01</v>
      </c>
      <c r="I314" s="15">
        <v>5</v>
      </c>
      <c r="J314" s="19">
        <v>14220.85</v>
      </c>
      <c r="K314" s="15">
        <v>5.7200000000000001E-2</v>
      </c>
      <c r="L314" s="15">
        <v>14.746</v>
      </c>
      <c r="M314" s="15">
        <v>180751.967</v>
      </c>
      <c r="N314" s="15" t="s">
        <v>602</v>
      </c>
      <c r="O314" s="15" t="s">
        <v>25</v>
      </c>
      <c r="P314" s="15" t="s">
        <v>80</v>
      </c>
      <c r="Q314" s="15" t="s">
        <v>84</v>
      </c>
      <c r="R314" s="15"/>
      <c r="S314" s="15">
        <v>43.46</v>
      </c>
      <c r="T314" s="15">
        <v>-76.53</v>
      </c>
      <c r="U314" s="15"/>
      <c r="V314" s="78" t="s">
        <v>396</v>
      </c>
      <c r="W314" s="78" t="s">
        <v>621</v>
      </c>
      <c r="X314" s="78">
        <f t="shared" si="14"/>
        <v>0</v>
      </c>
      <c r="Y314" s="78">
        <f t="shared" si="12"/>
        <v>0</v>
      </c>
      <c r="Z314" s="78">
        <f t="shared" si="13"/>
        <v>0</v>
      </c>
      <c r="AA314" s="15" t="s">
        <v>602</v>
      </c>
      <c r="AB314" s="15" t="s">
        <v>25</v>
      </c>
      <c r="AC314" s="15" t="s">
        <v>80</v>
      </c>
      <c r="AD314" s="15" t="s">
        <v>84</v>
      </c>
      <c r="AE314" s="15"/>
      <c r="AF314" s="15"/>
      <c r="AG314" s="15"/>
      <c r="AH314" s="15"/>
      <c r="AI314" s="15"/>
      <c r="AJ314" s="15"/>
    </row>
    <row r="315" spans="1:36" x14ac:dyDescent="0.25">
      <c r="A315" s="15" t="s">
        <v>396</v>
      </c>
      <c r="B315" s="15" t="s">
        <v>480</v>
      </c>
      <c r="C315" s="15">
        <v>2625</v>
      </c>
      <c r="D315" s="15">
        <v>1</v>
      </c>
      <c r="E315" s="15"/>
      <c r="F315" s="15">
        <v>2019</v>
      </c>
      <c r="G315" s="15" t="s">
        <v>240</v>
      </c>
      <c r="H315" s="15">
        <v>479.22</v>
      </c>
      <c r="I315" s="15">
        <v>5</v>
      </c>
      <c r="J315" s="19">
        <v>129036.16</v>
      </c>
      <c r="K315" s="15">
        <v>8.5400000000000004E-2</v>
      </c>
      <c r="L315" s="15">
        <v>74.872</v>
      </c>
      <c r="M315" s="15">
        <v>1357706.0209999999</v>
      </c>
      <c r="N315" s="15" t="s">
        <v>481</v>
      </c>
      <c r="O315" s="15" t="s">
        <v>25</v>
      </c>
      <c r="P315" s="15" t="s">
        <v>47</v>
      </c>
      <c r="Q315" s="15" t="s">
        <v>27</v>
      </c>
      <c r="R315" s="15" t="s">
        <v>482</v>
      </c>
      <c r="S315" s="15">
        <v>41.2044</v>
      </c>
      <c r="T315" s="15">
        <v>-73.968900000000005</v>
      </c>
      <c r="U315" s="15"/>
      <c r="V315" s="78" t="s">
        <v>396</v>
      </c>
      <c r="W315" s="78" t="s">
        <v>480</v>
      </c>
      <c r="X315" s="78">
        <f t="shared" si="14"/>
        <v>2625</v>
      </c>
      <c r="Y315" s="78">
        <f t="shared" si="12"/>
        <v>41.2044</v>
      </c>
      <c r="Z315" s="78">
        <f t="shared" si="13"/>
        <v>-73.968900000000005</v>
      </c>
      <c r="AA315" s="15" t="s">
        <v>481</v>
      </c>
      <c r="AB315" s="15" t="s">
        <v>25</v>
      </c>
      <c r="AC315" s="15" t="s">
        <v>47</v>
      </c>
      <c r="AD315" s="15" t="s">
        <v>27</v>
      </c>
      <c r="AE315" s="15" t="s">
        <v>482</v>
      </c>
      <c r="AF315" s="15"/>
      <c r="AG315" s="15"/>
      <c r="AH315" s="15"/>
      <c r="AI315" s="15"/>
      <c r="AJ315" s="15"/>
    </row>
    <row r="316" spans="1:36" x14ac:dyDescent="0.25">
      <c r="A316" s="15" t="s">
        <v>396</v>
      </c>
      <c r="B316" s="15" t="s">
        <v>480</v>
      </c>
      <c r="C316" s="15">
        <v>2625</v>
      </c>
      <c r="D316" s="15">
        <v>2</v>
      </c>
      <c r="E316" s="15"/>
      <c r="F316" s="15">
        <v>2019</v>
      </c>
      <c r="G316" s="15" t="s">
        <v>240</v>
      </c>
      <c r="H316" s="15">
        <v>532.37</v>
      </c>
      <c r="I316" s="15">
        <v>5</v>
      </c>
      <c r="J316" s="19">
        <v>145353</v>
      </c>
      <c r="K316" s="15">
        <v>8.2400000000000001E-2</v>
      </c>
      <c r="L316" s="15">
        <v>86.593999999999994</v>
      </c>
      <c r="M316" s="15">
        <v>1620776.2450000001</v>
      </c>
      <c r="N316" s="15" t="s">
        <v>481</v>
      </c>
      <c r="O316" s="15" t="s">
        <v>25</v>
      </c>
      <c r="P316" s="15" t="s">
        <v>80</v>
      </c>
      <c r="Q316" s="15" t="s">
        <v>27</v>
      </c>
      <c r="R316" s="15" t="s">
        <v>258</v>
      </c>
      <c r="S316" s="15">
        <v>41.2044</v>
      </c>
      <c r="T316" s="15">
        <v>-73.968900000000005</v>
      </c>
      <c r="U316" s="15"/>
      <c r="V316" s="78" t="s">
        <v>396</v>
      </c>
      <c r="W316" s="78" t="s">
        <v>480</v>
      </c>
      <c r="X316" s="78">
        <f t="shared" si="14"/>
        <v>0</v>
      </c>
      <c r="Y316" s="78">
        <f t="shared" si="12"/>
        <v>0</v>
      </c>
      <c r="Z316" s="78">
        <f t="shared" si="13"/>
        <v>0</v>
      </c>
      <c r="AA316" s="15" t="s">
        <v>481</v>
      </c>
      <c r="AB316" s="15" t="s">
        <v>25</v>
      </c>
      <c r="AC316" s="15" t="s">
        <v>80</v>
      </c>
      <c r="AD316" s="15" t="s">
        <v>27</v>
      </c>
      <c r="AE316" s="15" t="s">
        <v>258</v>
      </c>
      <c r="AF316" s="15"/>
      <c r="AG316" s="15"/>
      <c r="AH316" s="15"/>
      <c r="AI316" s="15"/>
      <c r="AJ316" s="15"/>
    </row>
    <row r="317" spans="1:36" x14ac:dyDescent="0.25">
      <c r="A317" s="15" t="s">
        <v>396</v>
      </c>
      <c r="B317" s="15" t="s">
        <v>589</v>
      </c>
      <c r="C317" s="15">
        <v>2628</v>
      </c>
      <c r="D317" s="15">
        <v>1</v>
      </c>
      <c r="E317" s="15"/>
      <c r="F317" s="15">
        <v>2019</v>
      </c>
      <c r="G317" s="15" t="s">
        <v>259</v>
      </c>
      <c r="H317" s="15">
        <v>8.56</v>
      </c>
      <c r="I317" s="15">
        <v>5</v>
      </c>
      <c r="J317" s="19">
        <v>210.22</v>
      </c>
      <c r="K317" s="15">
        <v>0.33829999999999999</v>
      </c>
      <c r="L317" s="15">
        <v>0.82099999999999995</v>
      </c>
      <c r="M317" s="15">
        <v>3853.9050000000002</v>
      </c>
      <c r="N317" s="15" t="s">
        <v>481</v>
      </c>
      <c r="O317" s="15" t="s">
        <v>25</v>
      </c>
      <c r="P317" s="15" t="s">
        <v>26</v>
      </c>
      <c r="Q317" s="15" t="s">
        <v>27</v>
      </c>
      <c r="R317" s="15"/>
      <c r="S317" s="15">
        <v>41.126899999999999</v>
      </c>
      <c r="T317" s="15">
        <v>-74.165300000000002</v>
      </c>
      <c r="U317" s="15"/>
      <c r="V317" s="78" t="s">
        <v>396</v>
      </c>
      <c r="W317" s="78" t="s">
        <v>589</v>
      </c>
      <c r="X317" s="78">
        <f t="shared" si="14"/>
        <v>2628</v>
      </c>
      <c r="Y317" s="78">
        <f t="shared" si="12"/>
        <v>41.126899999999999</v>
      </c>
      <c r="Z317" s="78">
        <f t="shared" si="13"/>
        <v>-74.165300000000002</v>
      </c>
      <c r="AA317" s="15" t="s">
        <v>481</v>
      </c>
      <c r="AB317" s="15" t="s">
        <v>25</v>
      </c>
      <c r="AC317" s="15" t="s">
        <v>26</v>
      </c>
      <c r="AD317" s="15" t="s">
        <v>27</v>
      </c>
      <c r="AE317" s="15"/>
      <c r="AF317" s="15"/>
      <c r="AG317" s="15"/>
      <c r="AH317" s="15"/>
      <c r="AI317" s="15"/>
      <c r="AJ317" s="15"/>
    </row>
    <row r="318" spans="1:36" x14ac:dyDescent="0.25">
      <c r="A318" s="15" t="s">
        <v>396</v>
      </c>
      <c r="B318" s="15" t="s">
        <v>657</v>
      </c>
      <c r="C318" s="15">
        <v>2632</v>
      </c>
      <c r="D318" s="15">
        <v>1</v>
      </c>
      <c r="E318" s="15"/>
      <c r="F318" s="15">
        <v>2019</v>
      </c>
      <c r="G318" s="15" t="s">
        <v>259</v>
      </c>
      <c r="H318" s="15">
        <v>8.14</v>
      </c>
      <c r="I318" s="15">
        <v>5</v>
      </c>
      <c r="J318" s="19">
        <v>83.14</v>
      </c>
      <c r="K318" s="15">
        <v>0.5958</v>
      </c>
      <c r="L318" s="15">
        <v>1.165</v>
      </c>
      <c r="M318" s="15">
        <v>3162.7890000000002</v>
      </c>
      <c r="N318" s="15" t="s">
        <v>505</v>
      </c>
      <c r="O318" s="15" t="s">
        <v>25</v>
      </c>
      <c r="P318" s="15" t="s">
        <v>26</v>
      </c>
      <c r="Q318" s="15" t="s">
        <v>27</v>
      </c>
      <c r="R318" s="15"/>
      <c r="S318" s="15">
        <v>41.427799999999998</v>
      </c>
      <c r="T318" s="15">
        <v>-74.418599999999998</v>
      </c>
      <c r="U318" s="15"/>
      <c r="V318" s="78" t="s">
        <v>396</v>
      </c>
      <c r="W318" s="78" t="s">
        <v>657</v>
      </c>
      <c r="X318" s="78">
        <f t="shared" si="14"/>
        <v>2632</v>
      </c>
      <c r="Y318" s="78">
        <f t="shared" si="12"/>
        <v>41.427799999999998</v>
      </c>
      <c r="Z318" s="78">
        <f t="shared" si="13"/>
        <v>-74.418599999999998</v>
      </c>
      <c r="AA318" s="15" t="s">
        <v>505</v>
      </c>
      <c r="AB318" s="15" t="s">
        <v>25</v>
      </c>
      <c r="AC318" s="15" t="s">
        <v>26</v>
      </c>
      <c r="AD318" s="15" t="s">
        <v>27</v>
      </c>
      <c r="AE318" s="15"/>
      <c r="AF318" s="15"/>
      <c r="AG318" s="15"/>
      <c r="AH318" s="15"/>
      <c r="AI318" s="15"/>
      <c r="AJ318" s="15"/>
    </row>
    <row r="319" spans="1:36" x14ac:dyDescent="0.25">
      <c r="A319" s="15" t="s">
        <v>396</v>
      </c>
      <c r="B319" s="15" t="s">
        <v>535</v>
      </c>
      <c r="C319" s="15">
        <v>2679</v>
      </c>
      <c r="D319" s="15">
        <v>5</v>
      </c>
      <c r="E319" s="15"/>
      <c r="F319" s="15">
        <v>2019</v>
      </c>
      <c r="G319" s="15" t="s">
        <v>244</v>
      </c>
      <c r="H319" s="15">
        <v>167.75</v>
      </c>
      <c r="I319" s="15">
        <v>5</v>
      </c>
      <c r="J319" s="19">
        <v>5926.75</v>
      </c>
      <c r="K319" s="15">
        <v>5.5500000000000001E-2</v>
      </c>
      <c r="L319" s="15">
        <v>0.48399999999999999</v>
      </c>
      <c r="M319" s="15">
        <v>60819.824999999997</v>
      </c>
      <c r="N319" s="15" t="s">
        <v>473</v>
      </c>
      <c r="O319" s="15" t="s">
        <v>25</v>
      </c>
      <c r="P319" s="15" t="s">
        <v>26</v>
      </c>
      <c r="Q319" s="15" t="s">
        <v>27</v>
      </c>
      <c r="R319" s="15" t="s">
        <v>59</v>
      </c>
      <c r="S319" s="15">
        <v>40.6447</v>
      </c>
      <c r="T319" s="15">
        <v>-73.568299999999994</v>
      </c>
      <c r="U319" s="15"/>
      <c r="V319" s="78" t="s">
        <v>396</v>
      </c>
      <c r="W319" s="78" t="s">
        <v>535</v>
      </c>
      <c r="X319" s="78">
        <f t="shared" si="14"/>
        <v>2679</v>
      </c>
      <c r="Y319" s="78">
        <f t="shared" si="12"/>
        <v>40.6447</v>
      </c>
      <c r="Z319" s="78">
        <f t="shared" si="13"/>
        <v>-73.568299999999994</v>
      </c>
      <c r="AA319" s="15" t="s">
        <v>473</v>
      </c>
      <c r="AB319" s="15" t="s">
        <v>25</v>
      </c>
      <c r="AC319" s="15" t="s">
        <v>26</v>
      </c>
      <c r="AD319" s="15" t="s">
        <v>27</v>
      </c>
      <c r="AE319" s="15" t="s">
        <v>59</v>
      </c>
      <c r="AF319" s="15"/>
      <c r="AG319" s="15"/>
      <c r="AH319" s="15"/>
      <c r="AI319" s="15"/>
      <c r="AJ319" s="15"/>
    </row>
    <row r="320" spans="1:36" x14ac:dyDescent="0.25">
      <c r="A320" s="15" t="s">
        <v>396</v>
      </c>
      <c r="B320" s="15" t="s">
        <v>650</v>
      </c>
      <c r="C320" s="15">
        <v>2682</v>
      </c>
      <c r="D320" s="15">
        <v>10</v>
      </c>
      <c r="E320" s="15"/>
      <c r="F320" s="15">
        <v>2019</v>
      </c>
      <c r="G320" s="15" t="s">
        <v>334</v>
      </c>
      <c r="H320" s="15">
        <v>61</v>
      </c>
      <c r="I320" s="15">
        <v>5</v>
      </c>
      <c r="J320" s="19"/>
      <c r="K320" s="15">
        <v>5.0500000000000003E-2</v>
      </c>
      <c r="L320" s="15">
        <v>0.16</v>
      </c>
      <c r="M320" s="15">
        <v>6397.4</v>
      </c>
      <c r="N320" s="15" t="s">
        <v>612</v>
      </c>
      <c r="O320" s="15" t="s">
        <v>25</v>
      </c>
      <c r="P320" s="15" t="s">
        <v>80</v>
      </c>
      <c r="Q320" s="15" t="s">
        <v>27</v>
      </c>
      <c r="R320" s="15" t="s">
        <v>165</v>
      </c>
      <c r="S320" s="15">
        <v>42.091700000000003</v>
      </c>
      <c r="T320" s="15">
        <v>-79.241699999999994</v>
      </c>
      <c r="U320" s="15"/>
      <c r="V320" s="78" t="s">
        <v>396</v>
      </c>
      <c r="W320" s="78" t="s">
        <v>650</v>
      </c>
      <c r="X320" s="78">
        <f t="shared" si="14"/>
        <v>2682</v>
      </c>
      <c r="Y320" s="78">
        <f t="shared" si="12"/>
        <v>42.091700000000003</v>
      </c>
      <c r="Z320" s="78">
        <f t="shared" si="13"/>
        <v>-79.241699999999994</v>
      </c>
      <c r="AA320" s="15" t="s">
        <v>612</v>
      </c>
      <c r="AB320" s="15" t="s">
        <v>25</v>
      </c>
      <c r="AC320" s="15" t="s">
        <v>80</v>
      </c>
      <c r="AD320" s="15" t="s">
        <v>27</v>
      </c>
      <c r="AE320" s="15" t="s">
        <v>165</v>
      </c>
      <c r="AF320" s="15"/>
      <c r="AG320" s="15"/>
      <c r="AH320" s="15"/>
      <c r="AI320" s="15"/>
      <c r="AJ320" s="15"/>
    </row>
    <row r="321" spans="1:36" x14ac:dyDescent="0.25">
      <c r="A321" s="15" t="s">
        <v>396</v>
      </c>
      <c r="B321" s="15" t="s">
        <v>650</v>
      </c>
      <c r="C321" s="15">
        <v>2682</v>
      </c>
      <c r="D321" s="15">
        <v>9</v>
      </c>
      <c r="E321" s="15"/>
      <c r="F321" s="15">
        <v>2019</v>
      </c>
      <c r="G321" s="15" t="s">
        <v>334</v>
      </c>
      <c r="H321" s="15">
        <v>27</v>
      </c>
      <c r="I321" s="15">
        <v>5</v>
      </c>
      <c r="J321" s="19"/>
      <c r="K321" s="15">
        <v>5.8799999999999998E-2</v>
      </c>
      <c r="L321" s="15">
        <v>4.3999999999999997E-2</v>
      </c>
      <c r="M321" s="15">
        <v>1532</v>
      </c>
      <c r="N321" s="15" t="s">
        <v>612</v>
      </c>
      <c r="O321" s="15" t="s">
        <v>25</v>
      </c>
      <c r="P321" s="15" t="s">
        <v>80</v>
      </c>
      <c r="Q321" s="15" t="s">
        <v>27</v>
      </c>
      <c r="R321" s="15" t="s">
        <v>165</v>
      </c>
      <c r="S321" s="15">
        <v>42.091700000000003</v>
      </c>
      <c r="T321" s="15">
        <v>-79.241699999999994</v>
      </c>
      <c r="U321" s="15"/>
      <c r="V321" s="78" t="s">
        <v>396</v>
      </c>
      <c r="W321" s="78" t="s">
        <v>650</v>
      </c>
      <c r="X321" s="78">
        <f t="shared" si="14"/>
        <v>0</v>
      </c>
      <c r="Y321" s="78">
        <f t="shared" si="12"/>
        <v>0</v>
      </c>
      <c r="Z321" s="78">
        <f t="shared" si="13"/>
        <v>0</v>
      </c>
      <c r="AA321" s="15" t="s">
        <v>612</v>
      </c>
      <c r="AB321" s="15" t="s">
        <v>25</v>
      </c>
      <c r="AC321" s="15" t="s">
        <v>80</v>
      </c>
      <c r="AD321" s="15" t="s">
        <v>27</v>
      </c>
      <c r="AE321" s="15" t="s">
        <v>165</v>
      </c>
      <c r="AF321" s="15"/>
      <c r="AG321" s="15"/>
      <c r="AH321" s="15"/>
      <c r="AI321" s="15"/>
      <c r="AJ321" s="15"/>
    </row>
    <row r="322" spans="1:36" x14ac:dyDescent="0.25">
      <c r="A322" s="15" t="s">
        <v>396</v>
      </c>
      <c r="B322" s="15" t="s">
        <v>650</v>
      </c>
      <c r="C322" s="15">
        <v>2682</v>
      </c>
      <c r="D322" s="15">
        <v>20</v>
      </c>
      <c r="E322" s="15"/>
      <c r="F322" s="15">
        <v>2019</v>
      </c>
      <c r="G322" s="15" t="s">
        <v>244</v>
      </c>
      <c r="H322" s="15">
        <v>1731.25</v>
      </c>
      <c r="I322" s="15">
        <v>5</v>
      </c>
      <c r="J322" s="19">
        <v>60437.5</v>
      </c>
      <c r="K322" s="15">
        <v>0.1258</v>
      </c>
      <c r="L322" s="15">
        <v>41.075000000000003</v>
      </c>
      <c r="M322" s="15">
        <v>659149.25</v>
      </c>
      <c r="N322" s="15" t="s">
        <v>612</v>
      </c>
      <c r="O322" s="15" t="s">
        <v>25</v>
      </c>
      <c r="P322" s="15" t="s">
        <v>33</v>
      </c>
      <c r="Q322" s="15" t="s">
        <v>27</v>
      </c>
      <c r="R322" s="15" t="s">
        <v>38</v>
      </c>
      <c r="S322" s="15">
        <v>42.091700000000003</v>
      </c>
      <c r="T322" s="15">
        <v>-79.241699999999994</v>
      </c>
      <c r="U322" s="15"/>
      <c r="V322" s="78" t="s">
        <v>396</v>
      </c>
      <c r="W322" s="78" t="s">
        <v>650</v>
      </c>
      <c r="X322" s="78">
        <f t="shared" si="14"/>
        <v>0</v>
      </c>
      <c r="Y322" s="78">
        <f t="shared" si="12"/>
        <v>0</v>
      </c>
      <c r="Z322" s="78">
        <f t="shared" si="13"/>
        <v>0</v>
      </c>
      <c r="AA322" s="15" t="s">
        <v>612</v>
      </c>
      <c r="AB322" s="15" t="s">
        <v>25</v>
      </c>
      <c r="AC322" s="15" t="s">
        <v>33</v>
      </c>
      <c r="AD322" s="15" t="s">
        <v>27</v>
      </c>
      <c r="AE322" s="15" t="s">
        <v>38</v>
      </c>
      <c r="AF322" s="15"/>
      <c r="AG322" s="15"/>
      <c r="AH322" s="15"/>
      <c r="AI322" s="15"/>
      <c r="AJ322" s="15"/>
    </row>
    <row r="323" spans="1:36" x14ac:dyDescent="0.25">
      <c r="A323" s="81" t="s">
        <v>676</v>
      </c>
      <c r="B323" s="81" t="s">
        <v>706</v>
      </c>
      <c r="C323" s="81">
        <v>3118</v>
      </c>
      <c r="D323" s="81">
        <v>1</v>
      </c>
      <c r="E323" s="81"/>
      <c r="F323" s="81">
        <v>2019</v>
      </c>
      <c r="G323" s="81" t="s">
        <v>686</v>
      </c>
      <c r="H323" s="81">
        <v>2933.55</v>
      </c>
      <c r="I323" s="81">
        <v>5</v>
      </c>
      <c r="J323" s="19">
        <v>2135876.2999999998</v>
      </c>
      <c r="K323" s="81">
        <v>0.14929999999999999</v>
      </c>
      <c r="L323" s="81">
        <v>1350.155</v>
      </c>
      <c r="M323" s="82">
        <v>20525854.798999999</v>
      </c>
      <c r="N323" s="81" t="s">
        <v>677</v>
      </c>
      <c r="O323" s="81" t="s">
        <v>25</v>
      </c>
      <c r="P323" s="81" t="s">
        <v>47</v>
      </c>
      <c r="Q323" s="81" t="s">
        <v>48</v>
      </c>
      <c r="R323" s="81" t="s">
        <v>496</v>
      </c>
      <c r="S323" s="81">
        <v>40.3842</v>
      </c>
      <c r="T323" s="81">
        <v>-79.061099999999996</v>
      </c>
      <c r="U323" s="15"/>
      <c r="V323" s="83" t="s">
        <v>676</v>
      </c>
      <c r="W323" s="83" t="s">
        <v>706</v>
      </c>
      <c r="X323" s="78">
        <f t="shared" si="14"/>
        <v>3118</v>
      </c>
      <c r="Y323" s="78">
        <f t="shared" ref="Y323:Y386" si="15">IF(X323&gt;0,S323,0)</f>
        <v>40.3842</v>
      </c>
      <c r="Z323" s="78">
        <f t="shared" ref="Z323:Z386" si="16">IF(X323&gt;0,T323,0)</f>
        <v>-79.061099999999996</v>
      </c>
      <c r="AA323" s="81" t="s">
        <v>677</v>
      </c>
      <c r="AB323" s="81" t="s">
        <v>25</v>
      </c>
      <c r="AC323" s="81" t="s">
        <v>47</v>
      </c>
      <c r="AD323" s="81" t="s">
        <v>48</v>
      </c>
      <c r="AE323" s="81" t="s">
        <v>496</v>
      </c>
      <c r="AF323" s="15"/>
      <c r="AG323" s="15"/>
      <c r="AH323" s="15"/>
      <c r="AI323" s="15"/>
      <c r="AJ323" s="15"/>
    </row>
    <row r="324" spans="1:36" x14ac:dyDescent="0.25">
      <c r="A324" s="81" t="s">
        <v>676</v>
      </c>
      <c r="B324" s="81" t="s">
        <v>706</v>
      </c>
      <c r="C324" s="81">
        <v>3118</v>
      </c>
      <c r="D324" s="81">
        <v>2</v>
      </c>
      <c r="E324" s="81"/>
      <c r="F324" s="81">
        <v>2019</v>
      </c>
      <c r="G324" s="81" t="s">
        <v>686</v>
      </c>
      <c r="H324" s="81">
        <v>3326.28</v>
      </c>
      <c r="I324" s="81">
        <v>5</v>
      </c>
      <c r="J324" s="19">
        <v>2443085.2000000002</v>
      </c>
      <c r="K324" s="81">
        <v>0.1701</v>
      </c>
      <c r="L324" s="81">
        <v>1718.962</v>
      </c>
      <c r="M324" s="82">
        <v>23045956.651999999</v>
      </c>
      <c r="N324" s="81" t="s">
        <v>677</v>
      </c>
      <c r="O324" s="81" t="s">
        <v>25</v>
      </c>
      <c r="P324" s="81" t="s">
        <v>47</v>
      </c>
      <c r="Q324" s="81" t="s">
        <v>48</v>
      </c>
      <c r="R324" s="81" t="s">
        <v>496</v>
      </c>
      <c r="S324" s="81">
        <v>40.3842</v>
      </c>
      <c r="T324" s="81">
        <v>-79.061099999999996</v>
      </c>
      <c r="U324" s="15"/>
      <c r="V324" s="83" t="s">
        <v>676</v>
      </c>
      <c r="W324" s="83" t="s">
        <v>706</v>
      </c>
      <c r="X324" s="78">
        <f t="shared" ref="X324:X387" si="17">IF(C324=C323,0,C324)</f>
        <v>0</v>
      </c>
      <c r="Y324" s="78">
        <f t="shared" si="15"/>
        <v>0</v>
      </c>
      <c r="Z324" s="78">
        <f t="shared" si="16"/>
        <v>0</v>
      </c>
      <c r="AA324" s="81" t="s">
        <v>677</v>
      </c>
      <c r="AB324" s="81" t="s">
        <v>25</v>
      </c>
      <c r="AC324" s="81" t="s">
        <v>47</v>
      </c>
      <c r="AD324" s="81" t="s">
        <v>48</v>
      </c>
      <c r="AE324" s="81" t="s">
        <v>496</v>
      </c>
      <c r="AF324" s="15"/>
      <c r="AG324" s="15"/>
      <c r="AH324" s="15"/>
      <c r="AI324" s="15"/>
      <c r="AJ324" s="15"/>
    </row>
    <row r="325" spans="1:36" x14ac:dyDescent="0.25">
      <c r="A325" s="81" t="s">
        <v>676</v>
      </c>
      <c r="B325" s="81" t="s">
        <v>726</v>
      </c>
      <c r="C325" s="81">
        <v>3122</v>
      </c>
      <c r="D325" s="81">
        <v>1</v>
      </c>
      <c r="E325" s="81"/>
      <c r="F325" s="81">
        <v>2019</v>
      </c>
      <c r="G325" s="81" t="s">
        <v>686</v>
      </c>
      <c r="H325" s="81">
        <v>2523.41</v>
      </c>
      <c r="I325" s="81">
        <v>5</v>
      </c>
      <c r="J325" s="19">
        <v>940744.1</v>
      </c>
      <c r="K325" s="81">
        <v>0.10829999999999999</v>
      </c>
      <c r="L325" s="81">
        <v>504.07600000000002</v>
      </c>
      <c r="M325" s="81">
        <v>9467931.4250000007</v>
      </c>
      <c r="N325" s="81" t="s">
        <v>677</v>
      </c>
      <c r="O325" s="81" t="s">
        <v>25</v>
      </c>
      <c r="P325" s="81" t="s">
        <v>80</v>
      </c>
      <c r="Q325" s="81" t="s">
        <v>48</v>
      </c>
      <c r="R325" s="81" t="s">
        <v>242</v>
      </c>
      <c r="S325" s="81">
        <v>40.511000000000003</v>
      </c>
      <c r="T325" s="81">
        <v>-79.196799999999996</v>
      </c>
      <c r="U325" s="15"/>
      <c r="V325" s="83" t="s">
        <v>676</v>
      </c>
      <c r="W325" s="83" t="s">
        <v>726</v>
      </c>
      <c r="X325" s="78">
        <f t="shared" si="17"/>
        <v>3122</v>
      </c>
      <c r="Y325" s="78">
        <f t="shared" si="15"/>
        <v>40.511000000000003</v>
      </c>
      <c r="Z325" s="78">
        <f t="shared" si="16"/>
        <v>-79.196799999999996</v>
      </c>
      <c r="AA325" s="81" t="s">
        <v>677</v>
      </c>
      <c r="AB325" s="81" t="s">
        <v>25</v>
      </c>
      <c r="AC325" s="81" t="s">
        <v>80</v>
      </c>
      <c r="AD325" s="81" t="s">
        <v>48</v>
      </c>
      <c r="AE325" s="81" t="s">
        <v>242</v>
      </c>
      <c r="AF325" s="15"/>
      <c r="AG325" s="15"/>
      <c r="AH325" s="15"/>
      <c r="AI325" s="15"/>
      <c r="AJ325" s="15"/>
    </row>
    <row r="326" spans="1:36" x14ac:dyDescent="0.25">
      <c r="A326" s="81" t="s">
        <v>676</v>
      </c>
      <c r="B326" s="81" t="s">
        <v>726</v>
      </c>
      <c r="C326" s="81">
        <v>3122</v>
      </c>
      <c r="D326" s="81">
        <v>2</v>
      </c>
      <c r="E326" s="81"/>
      <c r="F326" s="81">
        <v>2019</v>
      </c>
      <c r="G326" s="81" t="s">
        <v>686</v>
      </c>
      <c r="H326" s="81">
        <v>2237.15</v>
      </c>
      <c r="I326" s="81">
        <v>5</v>
      </c>
      <c r="J326" s="19">
        <v>843543.43</v>
      </c>
      <c r="K326" s="81">
        <v>0.10979999999999999</v>
      </c>
      <c r="L326" s="81">
        <v>464.697</v>
      </c>
      <c r="M326" s="81">
        <v>8653777.9480000008</v>
      </c>
      <c r="N326" s="81" t="s">
        <v>677</v>
      </c>
      <c r="O326" s="81" t="s">
        <v>25</v>
      </c>
      <c r="P326" s="81" t="s">
        <v>80</v>
      </c>
      <c r="Q326" s="81" t="s">
        <v>48</v>
      </c>
      <c r="R326" s="81" t="s">
        <v>242</v>
      </c>
      <c r="S326" s="81">
        <v>40.511000000000003</v>
      </c>
      <c r="T326" s="81">
        <v>-79.196799999999996</v>
      </c>
      <c r="U326" s="15"/>
      <c r="V326" s="83" t="s">
        <v>676</v>
      </c>
      <c r="W326" s="83" t="s">
        <v>726</v>
      </c>
      <c r="X326" s="78">
        <f t="shared" si="17"/>
        <v>0</v>
      </c>
      <c r="Y326" s="78">
        <f t="shared" si="15"/>
        <v>0</v>
      </c>
      <c r="Z326" s="78">
        <f t="shared" si="16"/>
        <v>0</v>
      </c>
      <c r="AA326" s="81" t="s">
        <v>677</v>
      </c>
      <c r="AB326" s="81" t="s">
        <v>25</v>
      </c>
      <c r="AC326" s="81" t="s">
        <v>80</v>
      </c>
      <c r="AD326" s="81" t="s">
        <v>48</v>
      </c>
      <c r="AE326" s="81" t="s">
        <v>242</v>
      </c>
      <c r="AF326" s="15"/>
      <c r="AG326" s="15"/>
      <c r="AH326" s="15"/>
      <c r="AI326" s="15"/>
      <c r="AJ326" s="15"/>
    </row>
    <row r="327" spans="1:36" x14ac:dyDescent="0.25">
      <c r="A327" s="81" t="s">
        <v>676</v>
      </c>
      <c r="B327" s="81" t="s">
        <v>726</v>
      </c>
      <c r="C327" s="81">
        <v>3122</v>
      </c>
      <c r="D327" s="81">
        <v>3</v>
      </c>
      <c r="E327" s="81"/>
      <c r="F327" s="81">
        <v>2019</v>
      </c>
      <c r="G327" s="81" t="s">
        <v>686</v>
      </c>
      <c r="H327" s="81">
        <v>2275.08</v>
      </c>
      <c r="I327" s="81">
        <v>5</v>
      </c>
      <c r="J327" s="19">
        <v>1034507.02</v>
      </c>
      <c r="K327" s="81">
        <v>8.7400000000000005E-2</v>
      </c>
      <c r="L327" s="81">
        <v>455.74799999999999</v>
      </c>
      <c r="M327" s="82">
        <v>10220402.84</v>
      </c>
      <c r="N327" s="81" t="s">
        <v>677</v>
      </c>
      <c r="O327" s="81" t="s">
        <v>25</v>
      </c>
      <c r="P327" s="81" t="s">
        <v>80</v>
      </c>
      <c r="Q327" s="81" t="s">
        <v>48</v>
      </c>
      <c r="R327" s="81" t="s">
        <v>242</v>
      </c>
      <c r="S327" s="81">
        <v>40.511000000000003</v>
      </c>
      <c r="T327" s="81">
        <v>-79.196799999999996</v>
      </c>
      <c r="U327" s="15"/>
      <c r="V327" s="83" t="s">
        <v>676</v>
      </c>
      <c r="W327" s="83" t="s">
        <v>726</v>
      </c>
      <c r="X327" s="78">
        <f t="shared" si="17"/>
        <v>0</v>
      </c>
      <c r="Y327" s="78">
        <f t="shared" si="15"/>
        <v>0</v>
      </c>
      <c r="Z327" s="78">
        <f t="shared" si="16"/>
        <v>0</v>
      </c>
      <c r="AA327" s="81" t="s">
        <v>677</v>
      </c>
      <c r="AB327" s="81" t="s">
        <v>25</v>
      </c>
      <c r="AC327" s="81" t="s">
        <v>80</v>
      </c>
      <c r="AD327" s="81" t="s">
        <v>48</v>
      </c>
      <c r="AE327" s="81" t="s">
        <v>242</v>
      </c>
      <c r="AF327" s="15"/>
      <c r="AG327" s="15"/>
      <c r="AH327" s="15"/>
      <c r="AI327" s="15"/>
      <c r="AJ327" s="15"/>
    </row>
    <row r="328" spans="1:36" x14ac:dyDescent="0.25">
      <c r="A328" s="81" t="s">
        <v>676</v>
      </c>
      <c r="B328" s="81" t="s">
        <v>756</v>
      </c>
      <c r="C328" s="81">
        <v>3130</v>
      </c>
      <c r="D328" s="81">
        <v>1</v>
      </c>
      <c r="E328" s="81" t="s">
        <v>62</v>
      </c>
      <c r="F328" s="81">
        <v>2019</v>
      </c>
      <c r="G328" s="81" t="s">
        <v>686</v>
      </c>
      <c r="H328" s="81">
        <v>1174.78</v>
      </c>
      <c r="I328" s="81">
        <v>5</v>
      </c>
      <c r="J328" s="19"/>
      <c r="K328" s="81">
        <v>8.72E-2</v>
      </c>
      <c r="L328" s="81">
        <v>106.974</v>
      </c>
      <c r="M328" s="81">
        <v>2263245</v>
      </c>
      <c r="N328" s="81" t="s">
        <v>677</v>
      </c>
      <c r="O328" s="81" t="s">
        <v>25</v>
      </c>
      <c r="P328" s="81" t="s">
        <v>233</v>
      </c>
      <c r="Q328" s="81" t="s">
        <v>699</v>
      </c>
      <c r="R328" s="81" t="s">
        <v>126</v>
      </c>
      <c r="S328" s="81">
        <v>40.408099999999997</v>
      </c>
      <c r="T328" s="81">
        <v>-79.033900000000003</v>
      </c>
      <c r="U328" s="15"/>
      <c r="V328" s="83" t="s">
        <v>676</v>
      </c>
      <c r="W328" s="83" t="s">
        <v>756</v>
      </c>
      <c r="X328" s="78">
        <f t="shared" si="17"/>
        <v>3130</v>
      </c>
      <c r="Y328" s="78">
        <f t="shared" si="15"/>
        <v>40.408099999999997</v>
      </c>
      <c r="Z328" s="78">
        <f t="shared" si="16"/>
        <v>-79.033900000000003</v>
      </c>
      <c r="AA328" s="81" t="s">
        <v>677</v>
      </c>
      <c r="AB328" s="81" t="s">
        <v>25</v>
      </c>
      <c r="AC328" s="81" t="s">
        <v>233</v>
      </c>
      <c r="AD328" s="81" t="s">
        <v>699</v>
      </c>
      <c r="AE328" s="81" t="s">
        <v>126</v>
      </c>
      <c r="AF328" s="15"/>
      <c r="AG328" s="15"/>
      <c r="AH328" s="15"/>
      <c r="AI328" s="15"/>
      <c r="AJ328" s="15"/>
    </row>
    <row r="329" spans="1:36" x14ac:dyDescent="0.25">
      <c r="A329" s="81" t="s">
        <v>676</v>
      </c>
      <c r="B329" s="81" t="s">
        <v>756</v>
      </c>
      <c r="C329" s="81">
        <v>3130</v>
      </c>
      <c r="D329" s="81">
        <v>2</v>
      </c>
      <c r="E329" s="81" t="s">
        <v>62</v>
      </c>
      <c r="F329" s="81">
        <v>2019</v>
      </c>
      <c r="G329" s="81" t="s">
        <v>686</v>
      </c>
      <c r="H329" s="81">
        <v>1072.51</v>
      </c>
      <c r="I329" s="81">
        <v>5</v>
      </c>
      <c r="J329" s="19"/>
      <c r="K329" s="81">
        <v>8.2400000000000001E-2</v>
      </c>
      <c r="L329" s="81">
        <v>90.790999999999997</v>
      </c>
      <c r="M329" s="81">
        <v>2067140.247</v>
      </c>
      <c r="N329" s="81" t="s">
        <v>677</v>
      </c>
      <c r="O329" s="81" t="s">
        <v>25</v>
      </c>
      <c r="P329" s="81" t="s">
        <v>233</v>
      </c>
      <c r="Q329" s="81" t="s">
        <v>699</v>
      </c>
      <c r="R329" s="81" t="s">
        <v>126</v>
      </c>
      <c r="S329" s="81">
        <v>40.408099999999997</v>
      </c>
      <c r="T329" s="81">
        <v>-79.033900000000003</v>
      </c>
      <c r="U329" s="15"/>
      <c r="V329" s="83" t="s">
        <v>676</v>
      </c>
      <c r="W329" s="83" t="s">
        <v>756</v>
      </c>
      <c r="X329" s="78">
        <f t="shared" si="17"/>
        <v>0</v>
      </c>
      <c r="Y329" s="78">
        <f t="shared" si="15"/>
        <v>0</v>
      </c>
      <c r="Z329" s="78">
        <f t="shared" si="16"/>
        <v>0</v>
      </c>
      <c r="AA329" s="81" t="s">
        <v>677</v>
      </c>
      <c r="AB329" s="81" t="s">
        <v>25</v>
      </c>
      <c r="AC329" s="81" t="s">
        <v>233</v>
      </c>
      <c r="AD329" s="81" t="s">
        <v>699</v>
      </c>
      <c r="AE329" s="81" t="s">
        <v>126</v>
      </c>
      <c r="AF329" s="15"/>
      <c r="AG329" s="15"/>
      <c r="AH329" s="15"/>
      <c r="AI329" s="15"/>
      <c r="AJ329" s="15"/>
    </row>
    <row r="330" spans="1:36" x14ac:dyDescent="0.25">
      <c r="A330" s="81" t="s">
        <v>676</v>
      </c>
      <c r="B330" s="81" t="s">
        <v>730</v>
      </c>
      <c r="C330" s="81">
        <v>3136</v>
      </c>
      <c r="D330" s="81">
        <v>1</v>
      </c>
      <c r="E330" s="81"/>
      <c r="F330" s="81">
        <v>2019</v>
      </c>
      <c r="G330" s="81" t="s">
        <v>686</v>
      </c>
      <c r="H330" s="81">
        <v>3570.92</v>
      </c>
      <c r="I330" s="81">
        <v>5</v>
      </c>
      <c r="J330" s="19">
        <v>2695847</v>
      </c>
      <c r="K330" s="81">
        <v>0.15379999999999999</v>
      </c>
      <c r="L330" s="81">
        <v>1778.09</v>
      </c>
      <c r="M330" s="82">
        <v>26137449.804000001</v>
      </c>
      <c r="N330" s="81" t="s">
        <v>679</v>
      </c>
      <c r="O330" s="81" t="s">
        <v>25</v>
      </c>
      <c r="P330" s="81" t="s">
        <v>47</v>
      </c>
      <c r="Q330" s="81" t="s">
        <v>48</v>
      </c>
      <c r="R330" s="81" t="s">
        <v>496</v>
      </c>
      <c r="S330" s="81">
        <v>40.660400000000003</v>
      </c>
      <c r="T330" s="81">
        <v>-79.341099999999997</v>
      </c>
      <c r="U330" s="15"/>
      <c r="V330" s="83" t="s">
        <v>676</v>
      </c>
      <c r="W330" s="83" t="s">
        <v>730</v>
      </c>
      <c r="X330" s="78">
        <f t="shared" si="17"/>
        <v>3136</v>
      </c>
      <c r="Y330" s="78">
        <f t="shared" si="15"/>
        <v>40.660400000000003</v>
      </c>
      <c r="Z330" s="78">
        <f t="shared" si="16"/>
        <v>-79.341099999999997</v>
      </c>
      <c r="AA330" s="81" t="s">
        <v>679</v>
      </c>
      <c r="AB330" s="81" t="s">
        <v>25</v>
      </c>
      <c r="AC330" s="81" t="s">
        <v>47</v>
      </c>
      <c r="AD330" s="81" t="s">
        <v>48</v>
      </c>
      <c r="AE330" s="81" t="s">
        <v>496</v>
      </c>
      <c r="AF330" s="15"/>
      <c r="AG330" s="15"/>
      <c r="AH330" s="15"/>
      <c r="AI330" s="15"/>
      <c r="AJ330" s="15"/>
    </row>
    <row r="331" spans="1:36" x14ac:dyDescent="0.25">
      <c r="A331" s="81" t="s">
        <v>676</v>
      </c>
      <c r="B331" s="81" t="s">
        <v>730</v>
      </c>
      <c r="C331" s="81">
        <v>3136</v>
      </c>
      <c r="D331" s="81">
        <v>2</v>
      </c>
      <c r="E331" s="81"/>
      <c r="F331" s="81">
        <v>2019</v>
      </c>
      <c r="G331" s="81" t="s">
        <v>686</v>
      </c>
      <c r="H331" s="81">
        <v>2928</v>
      </c>
      <c r="I331" s="81">
        <v>5</v>
      </c>
      <c r="J331" s="19">
        <v>2119988</v>
      </c>
      <c r="K331" s="81">
        <v>0.15579999999999999</v>
      </c>
      <c r="L331" s="81">
        <v>1368.02</v>
      </c>
      <c r="M331" s="82">
        <v>20346331.199999999</v>
      </c>
      <c r="N331" s="81" t="s">
        <v>679</v>
      </c>
      <c r="O331" s="81" t="s">
        <v>25</v>
      </c>
      <c r="P331" s="81" t="s">
        <v>47</v>
      </c>
      <c r="Q331" s="81" t="s">
        <v>48</v>
      </c>
      <c r="R331" s="81" t="s">
        <v>496</v>
      </c>
      <c r="S331" s="81">
        <v>40.660400000000003</v>
      </c>
      <c r="T331" s="81">
        <v>-79.341099999999997</v>
      </c>
      <c r="U331" s="15"/>
      <c r="V331" s="83" t="s">
        <v>676</v>
      </c>
      <c r="W331" s="83" t="s">
        <v>730</v>
      </c>
      <c r="X331" s="78">
        <f t="shared" si="17"/>
        <v>0</v>
      </c>
      <c r="Y331" s="78">
        <f t="shared" si="15"/>
        <v>0</v>
      </c>
      <c r="Z331" s="78">
        <f t="shared" si="16"/>
        <v>0</v>
      </c>
      <c r="AA331" s="81" t="s">
        <v>679</v>
      </c>
      <c r="AB331" s="81" t="s">
        <v>25</v>
      </c>
      <c r="AC331" s="81" t="s">
        <v>47</v>
      </c>
      <c r="AD331" s="81" t="s">
        <v>48</v>
      </c>
      <c r="AE331" s="81" t="s">
        <v>496</v>
      </c>
      <c r="AF331" s="15"/>
      <c r="AG331" s="15"/>
      <c r="AH331" s="15"/>
      <c r="AI331" s="15"/>
      <c r="AJ331" s="15"/>
    </row>
    <row r="332" spans="1:36" x14ac:dyDescent="0.25">
      <c r="A332" s="81" t="s">
        <v>676</v>
      </c>
      <c r="B332" s="81" t="s">
        <v>691</v>
      </c>
      <c r="C332" s="81">
        <v>3140</v>
      </c>
      <c r="D332" s="81">
        <v>1</v>
      </c>
      <c r="E332" s="81" t="s">
        <v>692</v>
      </c>
      <c r="F332" s="81">
        <v>2019</v>
      </c>
      <c r="G332" s="81" t="s">
        <v>686</v>
      </c>
      <c r="H332" s="81">
        <v>1374</v>
      </c>
      <c r="I332" s="81">
        <v>5</v>
      </c>
      <c r="J332" s="19">
        <v>282680.56</v>
      </c>
      <c r="K332" s="81">
        <v>0.1208</v>
      </c>
      <c r="L332" s="81">
        <v>176.363</v>
      </c>
      <c r="M332" s="81">
        <v>2906939.3820000002</v>
      </c>
      <c r="N332" s="81" t="s">
        <v>693</v>
      </c>
      <c r="O332" s="81" t="s">
        <v>25</v>
      </c>
      <c r="P332" s="81" t="s">
        <v>47</v>
      </c>
      <c r="Q332" s="81" t="s">
        <v>48</v>
      </c>
      <c r="R332" s="81" t="s">
        <v>497</v>
      </c>
      <c r="S332" s="81">
        <v>40.097000000000001</v>
      </c>
      <c r="T332" s="81">
        <v>-76.696200000000005</v>
      </c>
      <c r="U332" s="15"/>
      <c r="V332" s="83" t="s">
        <v>676</v>
      </c>
      <c r="W332" s="83" t="s">
        <v>691</v>
      </c>
      <c r="X332" s="78">
        <f t="shared" si="17"/>
        <v>3140</v>
      </c>
      <c r="Y332" s="78">
        <f t="shared" si="15"/>
        <v>40.097000000000001</v>
      </c>
      <c r="Z332" s="78">
        <f t="shared" si="16"/>
        <v>-76.696200000000005</v>
      </c>
      <c r="AA332" s="81" t="s">
        <v>693</v>
      </c>
      <c r="AB332" s="81" t="s">
        <v>25</v>
      </c>
      <c r="AC332" s="81" t="s">
        <v>47</v>
      </c>
      <c r="AD332" s="81" t="s">
        <v>48</v>
      </c>
      <c r="AE332" s="81" t="s">
        <v>497</v>
      </c>
      <c r="AF332" s="15"/>
      <c r="AG332" s="15"/>
      <c r="AH332" s="15"/>
      <c r="AI332" s="15"/>
      <c r="AJ332" s="15"/>
    </row>
    <row r="333" spans="1:36" x14ac:dyDescent="0.25">
      <c r="A333" s="81" t="s">
        <v>676</v>
      </c>
      <c r="B333" s="81" t="s">
        <v>691</v>
      </c>
      <c r="C333" s="81">
        <v>3140</v>
      </c>
      <c r="D333" s="81">
        <v>2</v>
      </c>
      <c r="E333" s="81" t="s">
        <v>692</v>
      </c>
      <c r="F333" s="81">
        <v>2019</v>
      </c>
      <c r="G333" s="81" t="s">
        <v>686</v>
      </c>
      <c r="H333" s="81">
        <v>960.93</v>
      </c>
      <c r="I333" s="81">
        <v>5</v>
      </c>
      <c r="J333" s="19">
        <v>218181.75</v>
      </c>
      <c r="K333" s="81">
        <v>0.1002</v>
      </c>
      <c r="L333" s="81">
        <v>115.113</v>
      </c>
      <c r="M333" s="81">
        <v>2225480.0290000001</v>
      </c>
      <c r="N333" s="81" t="s">
        <v>693</v>
      </c>
      <c r="O333" s="81" t="s">
        <v>25</v>
      </c>
      <c r="P333" s="81" t="s">
        <v>47</v>
      </c>
      <c r="Q333" s="81" t="s">
        <v>48</v>
      </c>
      <c r="R333" s="81" t="s">
        <v>497</v>
      </c>
      <c r="S333" s="81">
        <v>40.097000000000001</v>
      </c>
      <c r="T333" s="81">
        <v>-76.696200000000005</v>
      </c>
      <c r="U333" s="15"/>
      <c r="V333" s="83" t="s">
        <v>676</v>
      </c>
      <c r="W333" s="83" t="s">
        <v>691</v>
      </c>
      <c r="X333" s="78">
        <f t="shared" si="17"/>
        <v>0</v>
      </c>
      <c r="Y333" s="78">
        <f t="shared" si="15"/>
        <v>0</v>
      </c>
      <c r="Z333" s="78">
        <f t="shared" si="16"/>
        <v>0</v>
      </c>
      <c r="AA333" s="81" t="s">
        <v>693</v>
      </c>
      <c r="AB333" s="81" t="s">
        <v>25</v>
      </c>
      <c r="AC333" s="81" t="s">
        <v>47</v>
      </c>
      <c r="AD333" s="81" t="s">
        <v>48</v>
      </c>
      <c r="AE333" s="81" t="s">
        <v>497</v>
      </c>
      <c r="AF333" s="15"/>
      <c r="AG333" s="15"/>
      <c r="AH333" s="15"/>
      <c r="AI333" s="15"/>
      <c r="AJ333" s="15"/>
    </row>
    <row r="334" spans="1:36" x14ac:dyDescent="0.25">
      <c r="A334" s="81" t="s">
        <v>676</v>
      </c>
      <c r="B334" s="81" t="s">
        <v>691</v>
      </c>
      <c r="C334" s="81">
        <v>3140</v>
      </c>
      <c r="D334" s="81">
        <v>3</v>
      </c>
      <c r="E334" s="81"/>
      <c r="F334" s="81">
        <v>2019</v>
      </c>
      <c r="G334" s="81" t="s">
        <v>686</v>
      </c>
      <c r="H334" s="81">
        <v>1162.96</v>
      </c>
      <c r="I334" s="81">
        <v>5</v>
      </c>
      <c r="J334" s="19">
        <v>525828.31999999995</v>
      </c>
      <c r="K334" s="81">
        <v>0.1004</v>
      </c>
      <c r="L334" s="81">
        <v>283.39400000000001</v>
      </c>
      <c r="M334" s="81">
        <v>5188461.0599999996</v>
      </c>
      <c r="N334" s="81" t="s">
        <v>693</v>
      </c>
      <c r="O334" s="81" t="s">
        <v>25</v>
      </c>
      <c r="P334" s="81" t="s">
        <v>47</v>
      </c>
      <c r="Q334" s="81" t="s">
        <v>48</v>
      </c>
      <c r="R334" s="81" t="s">
        <v>497</v>
      </c>
      <c r="S334" s="81">
        <v>40.097000000000001</v>
      </c>
      <c r="T334" s="81">
        <v>-76.696200000000005</v>
      </c>
      <c r="U334" s="15"/>
      <c r="V334" s="83" t="s">
        <v>676</v>
      </c>
      <c r="W334" s="83" t="s">
        <v>691</v>
      </c>
      <c r="X334" s="78">
        <f t="shared" si="17"/>
        <v>0</v>
      </c>
      <c r="Y334" s="78">
        <f t="shared" si="15"/>
        <v>0</v>
      </c>
      <c r="Z334" s="78">
        <f t="shared" si="16"/>
        <v>0</v>
      </c>
      <c r="AA334" s="81" t="s">
        <v>693</v>
      </c>
      <c r="AB334" s="81" t="s">
        <v>25</v>
      </c>
      <c r="AC334" s="81" t="s">
        <v>47</v>
      </c>
      <c r="AD334" s="81" t="s">
        <v>48</v>
      </c>
      <c r="AE334" s="81" t="s">
        <v>497</v>
      </c>
      <c r="AF334" s="15"/>
      <c r="AG334" s="15"/>
      <c r="AH334" s="15"/>
      <c r="AI334" s="15"/>
      <c r="AJ334" s="15"/>
    </row>
    <row r="335" spans="1:36" x14ac:dyDescent="0.25">
      <c r="A335" s="81" t="s">
        <v>676</v>
      </c>
      <c r="B335" s="81" t="s">
        <v>736</v>
      </c>
      <c r="C335" s="81">
        <v>3149</v>
      </c>
      <c r="D335" s="81">
        <v>1</v>
      </c>
      <c r="E335" s="81"/>
      <c r="F335" s="81">
        <v>2019</v>
      </c>
      <c r="G335" s="81" t="s">
        <v>686</v>
      </c>
      <c r="H335" s="81">
        <v>512.83000000000004</v>
      </c>
      <c r="I335" s="81">
        <v>5</v>
      </c>
      <c r="J335" s="19">
        <v>278624.71999999997</v>
      </c>
      <c r="K335" s="81">
        <v>0.1116</v>
      </c>
      <c r="L335" s="81">
        <v>142.916</v>
      </c>
      <c r="M335" s="81">
        <v>2835746.3339999998</v>
      </c>
      <c r="N335" s="81" t="s">
        <v>737</v>
      </c>
      <c r="O335" s="81" t="s">
        <v>25</v>
      </c>
      <c r="P335" s="81" t="s">
        <v>47</v>
      </c>
      <c r="Q335" s="81" t="s">
        <v>48</v>
      </c>
      <c r="R335" s="81" t="s">
        <v>496</v>
      </c>
      <c r="S335" s="81">
        <v>41.071399999999997</v>
      </c>
      <c r="T335" s="81">
        <v>-76.667199999999994</v>
      </c>
      <c r="U335" s="15"/>
      <c r="V335" s="83" t="s">
        <v>676</v>
      </c>
      <c r="W335" s="83" t="s">
        <v>736</v>
      </c>
      <c r="X335" s="78">
        <f t="shared" si="17"/>
        <v>3149</v>
      </c>
      <c r="Y335" s="78">
        <f t="shared" si="15"/>
        <v>41.071399999999997</v>
      </c>
      <c r="Z335" s="78">
        <f t="shared" si="16"/>
        <v>-76.667199999999994</v>
      </c>
      <c r="AA335" s="81" t="s">
        <v>737</v>
      </c>
      <c r="AB335" s="81" t="s">
        <v>25</v>
      </c>
      <c r="AC335" s="81" t="s">
        <v>47</v>
      </c>
      <c r="AD335" s="81" t="s">
        <v>48</v>
      </c>
      <c r="AE335" s="81" t="s">
        <v>496</v>
      </c>
      <c r="AF335" s="15"/>
      <c r="AG335" s="15"/>
      <c r="AH335" s="15"/>
      <c r="AI335" s="15"/>
      <c r="AJ335" s="15"/>
    </row>
    <row r="336" spans="1:36" x14ac:dyDescent="0.25">
      <c r="A336" s="81" t="s">
        <v>676</v>
      </c>
      <c r="B336" s="81" t="s">
        <v>736</v>
      </c>
      <c r="C336" s="81">
        <v>3149</v>
      </c>
      <c r="D336" s="81">
        <v>2</v>
      </c>
      <c r="E336" s="81"/>
      <c r="F336" s="81">
        <v>2019</v>
      </c>
      <c r="G336" s="81" t="s">
        <v>686</v>
      </c>
      <c r="H336" s="81">
        <v>491.27</v>
      </c>
      <c r="I336" s="81">
        <v>5</v>
      </c>
      <c r="J336" s="19">
        <v>248171.24</v>
      </c>
      <c r="K336" s="81">
        <v>0.1114</v>
      </c>
      <c r="L336" s="81">
        <v>119.92</v>
      </c>
      <c r="M336" s="81">
        <v>2260485.0079999999</v>
      </c>
      <c r="N336" s="81" t="s">
        <v>737</v>
      </c>
      <c r="O336" s="81" t="s">
        <v>25</v>
      </c>
      <c r="P336" s="81" t="s">
        <v>47</v>
      </c>
      <c r="Q336" s="81" t="s">
        <v>48</v>
      </c>
      <c r="R336" s="81" t="s">
        <v>496</v>
      </c>
      <c r="S336" s="81">
        <v>41.071399999999997</v>
      </c>
      <c r="T336" s="81">
        <v>-76.667199999999994</v>
      </c>
      <c r="U336" s="15"/>
      <c r="V336" s="83" t="s">
        <v>676</v>
      </c>
      <c r="W336" s="83" t="s">
        <v>736</v>
      </c>
      <c r="X336" s="78">
        <f t="shared" si="17"/>
        <v>0</v>
      </c>
      <c r="Y336" s="78">
        <f t="shared" si="15"/>
        <v>0</v>
      </c>
      <c r="Z336" s="78">
        <f t="shared" si="16"/>
        <v>0</v>
      </c>
      <c r="AA336" s="81" t="s">
        <v>737</v>
      </c>
      <c r="AB336" s="81" t="s">
        <v>25</v>
      </c>
      <c r="AC336" s="81" t="s">
        <v>47</v>
      </c>
      <c r="AD336" s="81" t="s">
        <v>48</v>
      </c>
      <c r="AE336" s="81" t="s">
        <v>496</v>
      </c>
      <c r="AF336" s="15"/>
      <c r="AG336" s="15"/>
      <c r="AH336" s="15"/>
      <c r="AI336" s="15"/>
      <c r="AJ336" s="15"/>
    </row>
    <row r="337" spans="1:36" x14ac:dyDescent="0.25">
      <c r="A337" s="15" t="s">
        <v>898</v>
      </c>
      <c r="B337" s="15" t="s">
        <v>899</v>
      </c>
      <c r="C337" s="15">
        <v>3734</v>
      </c>
      <c r="D337" s="15" t="s">
        <v>202</v>
      </c>
      <c r="E337" s="15"/>
      <c r="F337" s="15">
        <v>2019</v>
      </c>
      <c r="G337" s="15" t="s">
        <v>900</v>
      </c>
      <c r="H337" s="15">
        <v>6.3</v>
      </c>
      <c r="I337" s="15">
        <v>5</v>
      </c>
      <c r="J337" s="19"/>
      <c r="K337" s="15"/>
      <c r="L337" s="15"/>
      <c r="M337" s="15">
        <v>1752.6</v>
      </c>
      <c r="N337" s="15" t="s">
        <v>887</v>
      </c>
      <c r="O337" s="15" t="s">
        <v>25</v>
      </c>
      <c r="P337" s="15" t="s">
        <v>26</v>
      </c>
      <c r="Q337" s="15" t="s">
        <v>58</v>
      </c>
      <c r="R337" s="15"/>
      <c r="S337" s="15">
        <v>44.2498</v>
      </c>
      <c r="T337" s="15">
        <v>-72.603499999999997</v>
      </c>
      <c r="U337" s="15"/>
      <c r="V337" s="78" t="s">
        <v>898</v>
      </c>
      <c r="W337" s="78" t="s">
        <v>899</v>
      </c>
      <c r="X337" s="78">
        <f t="shared" si="17"/>
        <v>3734</v>
      </c>
      <c r="Y337" s="78">
        <f t="shared" si="15"/>
        <v>44.2498</v>
      </c>
      <c r="Z337" s="78">
        <f t="shared" si="16"/>
        <v>-72.603499999999997</v>
      </c>
      <c r="AA337" s="15" t="s">
        <v>887</v>
      </c>
      <c r="AB337" s="15" t="s">
        <v>25</v>
      </c>
      <c r="AC337" s="15" t="s">
        <v>26</v>
      </c>
      <c r="AD337" s="15" t="s">
        <v>58</v>
      </c>
      <c r="AE337" s="15"/>
      <c r="AF337" s="15"/>
      <c r="AG337" s="15"/>
      <c r="AH337" s="15"/>
      <c r="AI337" s="15"/>
      <c r="AJ337" s="15"/>
    </row>
    <row r="338" spans="1:36" x14ac:dyDescent="0.25">
      <c r="A338" s="15" t="s">
        <v>898</v>
      </c>
      <c r="B338" s="15" t="s">
        <v>899</v>
      </c>
      <c r="C338" s="15">
        <v>3734</v>
      </c>
      <c r="D338" s="15" t="s">
        <v>203</v>
      </c>
      <c r="E338" s="15"/>
      <c r="F338" s="15">
        <v>2019</v>
      </c>
      <c r="G338" s="15" t="s">
        <v>900</v>
      </c>
      <c r="H338" s="15">
        <v>6.4</v>
      </c>
      <c r="I338" s="15">
        <v>5</v>
      </c>
      <c r="J338" s="19"/>
      <c r="K338" s="15"/>
      <c r="L338" s="15"/>
      <c r="M338" s="15">
        <v>1381.5</v>
      </c>
      <c r="N338" s="15" t="s">
        <v>887</v>
      </c>
      <c r="O338" s="15" t="s">
        <v>25</v>
      </c>
      <c r="P338" s="15" t="s">
        <v>26</v>
      </c>
      <c r="Q338" s="15" t="s">
        <v>58</v>
      </c>
      <c r="R338" s="15"/>
      <c r="S338" s="15">
        <v>44.2498</v>
      </c>
      <c r="T338" s="15">
        <v>-72.603499999999997</v>
      </c>
      <c r="U338" s="15"/>
      <c r="V338" s="78" t="s">
        <v>898</v>
      </c>
      <c r="W338" s="78" t="s">
        <v>899</v>
      </c>
      <c r="X338" s="78">
        <f t="shared" si="17"/>
        <v>0</v>
      </c>
      <c r="Y338" s="78">
        <f t="shared" si="15"/>
        <v>0</v>
      </c>
      <c r="Z338" s="78">
        <f t="shared" si="16"/>
        <v>0</v>
      </c>
      <c r="AA338" s="15" t="s">
        <v>887</v>
      </c>
      <c r="AB338" s="15" t="s">
        <v>25</v>
      </c>
      <c r="AC338" s="15" t="s">
        <v>26</v>
      </c>
      <c r="AD338" s="15" t="s">
        <v>58</v>
      </c>
      <c r="AE338" s="15"/>
      <c r="AF338" s="15"/>
      <c r="AG338" s="15"/>
      <c r="AH338" s="15"/>
      <c r="AI338" s="15"/>
      <c r="AJ338" s="15"/>
    </row>
    <row r="339" spans="1:36" x14ac:dyDescent="0.25">
      <c r="A339" s="15" t="s">
        <v>898</v>
      </c>
      <c r="B339" s="15" t="s">
        <v>903</v>
      </c>
      <c r="C339" s="15">
        <v>3754</v>
      </c>
      <c r="D339" s="15" t="s">
        <v>294</v>
      </c>
      <c r="E339" s="15"/>
      <c r="F339" s="15">
        <v>2019</v>
      </c>
      <c r="G339" s="15" t="s">
        <v>900</v>
      </c>
      <c r="H339" s="15">
        <v>2</v>
      </c>
      <c r="I339" s="15">
        <v>5</v>
      </c>
      <c r="J339" s="19"/>
      <c r="K339" s="15"/>
      <c r="L339" s="15"/>
      <c r="M339" s="15">
        <v>310.60000000000002</v>
      </c>
      <c r="N339" s="15" t="s">
        <v>902</v>
      </c>
      <c r="O339" s="15" t="s">
        <v>25</v>
      </c>
      <c r="P339" s="15" t="s">
        <v>26</v>
      </c>
      <c r="Q339" s="15" t="s">
        <v>58</v>
      </c>
      <c r="R339" s="15"/>
      <c r="S339" s="15">
        <v>44.481699999999996</v>
      </c>
      <c r="T339" s="15">
        <v>-73.224100000000007</v>
      </c>
      <c r="U339" s="15"/>
      <c r="V339" s="78" t="s">
        <v>898</v>
      </c>
      <c r="W339" s="78" t="s">
        <v>903</v>
      </c>
      <c r="X339" s="78">
        <f t="shared" si="17"/>
        <v>3754</v>
      </c>
      <c r="Y339" s="78">
        <f t="shared" si="15"/>
        <v>44.481699999999996</v>
      </c>
      <c r="Z339" s="78">
        <f t="shared" si="16"/>
        <v>-73.224100000000007</v>
      </c>
      <c r="AA339" s="15" t="s">
        <v>902</v>
      </c>
      <c r="AB339" s="15" t="s">
        <v>25</v>
      </c>
      <c r="AC339" s="15" t="s">
        <v>26</v>
      </c>
      <c r="AD339" s="15" t="s">
        <v>58</v>
      </c>
      <c r="AE339" s="15"/>
      <c r="AF339" s="15"/>
      <c r="AG339" s="15"/>
      <c r="AH339" s="15"/>
      <c r="AI339" s="15"/>
      <c r="AJ339" s="15"/>
    </row>
    <row r="340" spans="1:36" x14ac:dyDescent="0.25">
      <c r="A340" s="15" t="s">
        <v>898</v>
      </c>
      <c r="B340" s="15" t="s">
        <v>903</v>
      </c>
      <c r="C340" s="15">
        <v>3754</v>
      </c>
      <c r="D340" s="15" t="s">
        <v>305</v>
      </c>
      <c r="E340" s="15"/>
      <c r="F340" s="15">
        <v>2019</v>
      </c>
      <c r="G340" s="15" t="s">
        <v>900</v>
      </c>
      <c r="H340" s="15">
        <v>2.8</v>
      </c>
      <c r="I340" s="15">
        <v>5</v>
      </c>
      <c r="J340" s="19"/>
      <c r="K340" s="15"/>
      <c r="L340" s="15"/>
      <c r="M340" s="15">
        <v>435</v>
      </c>
      <c r="N340" s="15" t="s">
        <v>902</v>
      </c>
      <c r="O340" s="15" t="s">
        <v>25</v>
      </c>
      <c r="P340" s="15" t="s">
        <v>26</v>
      </c>
      <c r="Q340" s="15" t="s">
        <v>58</v>
      </c>
      <c r="R340" s="15"/>
      <c r="S340" s="15">
        <v>44.481699999999996</v>
      </c>
      <c r="T340" s="15">
        <v>-73.224100000000007</v>
      </c>
      <c r="U340" s="15"/>
      <c r="V340" s="78" t="s">
        <v>898</v>
      </c>
      <c r="W340" s="78" t="s">
        <v>903</v>
      </c>
      <c r="X340" s="78">
        <f t="shared" si="17"/>
        <v>0</v>
      </c>
      <c r="Y340" s="78">
        <f t="shared" si="15"/>
        <v>0</v>
      </c>
      <c r="Z340" s="78">
        <f t="shared" si="16"/>
        <v>0</v>
      </c>
      <c r="AA340" s="15" t="s">
        <v>902</v>
      </c>
      <c r="AB340" s="15" t="s">
        <v>25</v>
      </c>
      <c r="AC340" s="15" t="s">
        <v>26</v>
      </c>
      <c r="AD340" s="15" t="s">
        <v>58</v>
      </c>
      <c r="AE340" s="15"/>
      <c r="AF340" s="15"/>
      <c r="AG340" s="15"/>
      <c r="AH340" s="15"/>
      <c r="AI340" s="15"/>
      <c r="AJ340" s="15"/>
    </row>
    <row r="341" spans="1:36" x14ac:dyDescent="0.25">
      <c r="A341" s="15" t="s">
        <v>770</v>
      </c>
      <c r="B341" s="15" t="s">
        <v>808</v>
      </c>
      <c r="C341" s="15">
        <v>3775</v>
      </c>
      <c r="D341" s="15">
        <v>1</v>
      </c>
      <c r="E341" s="15" t="s">
        <v>809</v>
      </c>
      <c r="F341" s="15">
        <v>2019</v>
      </c>
      <c r="G341" s="15" t="s">
        <v>334</v>
      </c>
      <c r="H341" s="15">
        <v>1022.38</v>
      </c>
      <c r="I341" s="15">
        <v>5</v>
      </c>
      <c r="J341" s="19">
        <v>114132.45</v>
      </c>
      <c r="K341" s="15">
        <v>0.1177</v>
      </c>
      <c r="L341" s="15">
        <v>84.475999999999999</v>
      </c>
      <c r="M341" s="15">
        <v>1314845.3740000001</v>
      </c>
      <c r="N341" s="15" t="s">
        <v>810</v>
      </c>
      <c r="O341" s="15" t="s">
        <v>25</v>
      </c>
      <c r="P341" s="15" t="s">
        <v>763</v>
      </c>
      <c r="Q341" s="15" t="s">
        <v>238</v>
      </c>
      <c r="R341" s="15" t="s">
        <v>277</v>
      </c>
      <c r="S341" s="15">
        <v>36.933300000000003</v>
      </c>
      <c r="T341" s="15">
        <v>-82.199700000000007</v>
      </c>
      <c r="U341" s="15"/>
      <c r="V341" s="78" t="s">
        <v>770</v>
      </c>
      <c r="W341" s="78" t="s">
        <v>808</v>
      </c>
      <c r="X341" s="78">
        <f t="shared" si="17"/>
        <v>3775</v>
      </c>
      <c r="Y341" s="78">
        <f t="shared" si="15"/>
        <v>36.933300000000003</v>
      </c>
      <c r="Z341" s="78">
        <f t="shared" si="16"/>
        <v>-82.199700000000007</v>
      </c>
      <c r="AA341" s="15" t="s">
        <v>810</v>
      </c>
      <c r="AB341" s="15" t="s">
        <v>25</v>
      </c>
      <c r="AC341" s="15" t="s">
        <v>763</v>
      </c>
      <c r="AD341" s="15" t="s">
        <v>238</v>
      </c>
      <c r="AE341" s="15" t="s">
        <v>277</v>
      </c>
      <c r="AF341" s="15"/>
      <c r="AG341" s="15"/>
      <c r="AH341" s="15"/>
      <c r="AI341" s="15"/>
      <c r="AJ341" s="15"/>
    </row>
    <row r="342" spans="1:36" x14ac:dyDescent="0.25">
      <c r="A342" s="15" t="s">
        <v>770</v>
      </c>
      <c r="B342" s="15" t="s">
        <v>808</v>
      </c>
      <c r="C342" s="15">
        <v>3775</v>
      </c>
      <c r="D342" s="15">
        <v>2</v>
      </c>
      <c r="E342" s="15" t="s">
        <v>809</v>
      </c>
      <c r="F342" s="15">
        <v>2019</v>
      </c>
      <c r="G342" s="15" t="s">
        <v>334</v>
      </c>
      <c r="H342" s="15">
        <v>1147.93</v>
      </c>
      <c r="I342" s="15">
        <v>5</v>
      </c>
      <c r="J342" s="19">
        <v>128099.12</v>
      </c>
      <c r="K342" s="15">
        <v>0.11899999999999999</v>
      </c>
      <c r="L342" s="15">
        <v>91.738</v>
      </c>
      <c r="M342" s="15">
        <v>1415430.4550000001</v>
      </c>
      <c r="N342" s="15" t="s">
        <v>810</v>
      </c>
      <c r="O342" s="15" t="s">
        <v>25</v>
      </c>
      <c r="P342" s="15" t="s">
        <v>763</v>
      </c>
      <c r="Q342" s="15" t="s">
        <v>238</v>
      </c>
      <c r="R342" s="15" t="s">
        <v>277</v>
      </c>
      <c r="S342" s="15">
        <v>36.933300000000003</v>
      </c>
      <c r="T342" s="15">
        <v>-82.199700000000007</v>
      </c>
      <c r="U342" s="15"/>
      <c r="V342" s="78" t="s">
        <v>770</v>
      </c>
      <c r="W342" s="78" t="s">
        <v>808</v>
      </c>
      <c r="X342" s="78">
        <f t="shared" si="17"/>
        <v>0</v>
      </c>
      <c r="Y342" s="78">
        <f t="shared" si="15"/>
        <v>0</v>
      </c>
      <c r="Z342" s="78">
        <f t="shared" si="16"/>
        <v>0</v>
      </c>
      <c r="AA342" s="15" t="s">
        <v>810</v>
      </c>
      <c r="AB342" s="15" t="s">
        <v>25</v>
      </c>
      <c r="AC342" s="15" t="s">
        <v>763</v>
      </c>
      <c r="AD342" s="15" t="s">
        <v>238</v>
      </c>
      <c r="AE342" s="15" t="s">
        <v>277</v>
      </c>
      <c r="AF342" s="15"/>
      <c r="AG342" s="15"/>
      <c r="AH342" s="15"/>
      <c r="AI342" s="15"/>
      <c r="AJ342" s="15"/>
    </row>
    <row r="343" spans="1:36" x14ac:dyDescent="0.25">
      <c r="A343" s="15" t="s">
        <v>770</v>
      </c>
      <c r="B343" s="15" t="s">
        <v>870</v>
      </c>
      <c r="C343" s="15">
        <v>3785</v>
      </c>
      <c r="D343" s="15" t="s">
        <v>871</v>
      </c>
      <c r="E343" s="15"/>
      <c r="F343" s="15">
        <v>2019</v>
      </c>
      <c r="G343" s="15" t="s">
        <v>348</v>
      </c>
      <c r="H343" s="15">
        <v>4</v>
      </c>
      <c r="I343" s="15">
        <v>5</v>
      </c>
      <c r="J343" s="19">
        <v>74</v>
      </c>
      <c r="K343" s="15">
        <v>1.2</v>
      </c>
      <c r="L343" s="15">
        <v>1.139</v>
      </c>
      <c r="M343" s="15">
        <v>1898.4</v>
      </c>
      <c r="N343" s="15" t="s">
        <v>816</v>
      </c>
      <c r="O343" s="15" t="s">
        <v>25</v>
      </c>
      <c r="P343" s="15" t="s">
        <v>26</v>
      </c>
      <c r="Q343" s="15" t="s">
        <v>58</v>
      </c>
      <c r="R343" s="15"/>
      <c r="S343" s="15">
        <v>37.706099999999999</v>
      </c>
      <c r="T343" s="15">
        <v>-75.703100000000006</v>
      </c>
      <c r="U343" s="15"/>
      <c r="V343" s="78" t="s">
        <v>770</v>
      </c>
      <c r="W343" s="78" t="s">
        <v>870</v>
      </c>
      <c r="X343" s="78">
        <f t="shared" si="17"/>
        <v>3785</v>
      </c>
      <c r="Y343" s="78">
        <f t="shared" si="15"/>
        <v>37.706099999999999</v>
      </c>
      <c r="Z343" s="78">
        <f t="shared" si="16"/>
        <v>-75.703100000000006</v>
      </c>
      <c r="AA343" s="15" t="s">
        <v>816</v>
      </c>
      <c r="AB343" s="15" t="s">
        <v>25</v>
      </c>
      <c r="AC343" s="15" t="s">
        <v>26</v>
      </c>
      <c r="AD343" s="15" t="s">
        <v>58</v>
      </c>
      <c r="AE343" s="15"/>
      <c r="AF343" s="15"/>
      <c r="AG343" s="15"/>
      <c r="AH343" s="15"/>
      <c r="AI343" s="15"/>
      <c r="AJ343" s="15"/>
    </row>
    <row r="344" spans="1:36" x14ac:dyDescent="0.25">
      <c r="A344" s="15" t="s">
        <v>770</v>
      </c>
      <c r="B344" s="15" t="s">
        <v>795</v>
      </c>
      <c r="C344" s="15">
        <v>3797</v>
      </c>
      <c r="D344" s="15">
        <v>5</v>
      </c>
      <c r="E344" s="15" t="s">
        <v>776</v>
      </c>
      <c r="F344" s="15">
        <v>2019</v>
      </c>
      <c r="G344" s="15" t="s">
        <v>686</v>
      </c>
      <c r="H344" s="15">
        <v>1006.71</v>
      </c>
      <c r="I344" s="15">
        <v>5</v>
      </c>
      <c r="J344" s="19">
        <v>214542.44</v>
      </c>
      <c r="K344" s="15">
        <v>5.45E-2</v>
      </c>
      <c r="L344" s="15">
        <v>55.667999999999999</v>
      </c>
      <c r="M344" s="15">
        <v>2128605.946</v>
      </c>
      <c r="N344" s="15" t="s">
        <v>797</v>
      </c>
      <c r="O344" s="15" t="s">
        <v>25</v>
      </c>
      <c r="P344" s="15" t="s">
        <v>47</v>
      </c>
      <c r="Q344" s="15" t="s">
        <v>48</v>
      </c>
      <c r="R344" s="15" t="s">
        <v>702</v>
      </c>
      <c r="S344" s="15">
        <v>37.382199999999997</v>
      </c>
      <c r="T344" s="15">
        <v>-77.383300000000006</v>
      </c>
      <c r="U344" s="15"/>
      <c r="V344" s="78" t="s">
        <v>770</v>
      </c>
      <c r="W344" s="78" t="s">
        <v>795</v>
      </c>
      <c r="X344" s="78">
        <f t="shared" si="17"/>
        <v>3797</v>
      </c>
      <c r="Y344" s="78">
        <f t="shared" si="15"/>
        <v>37.382199999999997</v>
      </c>
      <c r="Z344" s="78">
        <f t="shared" si="16"/>
        <v>-77.383300000000006</v>
      </c>
      <c r="AA344" s="15" t="s">
        <v>797</v>
      </c>
      <c r="AB344" s="15" t="s">
        <v>25</v>
      </c>
      <c r="AC344" s="15" t="s">
        <v>47</v>
      </c>
      <c r="AD344" s="15" t="s">
        <v>48</v>
      </c>
      <c r="AE344" s="15" t="s">
        <v>702</v>
      </c>
      <c r="AF344" s="15"/>
      <c r="AG344" s="15"/>
      <c r="AH344" s="15"/>
      <c r="AI344" s="15"/>
      <c r="AJ344" s="15"/>
    </row>
    <row r="345" spans="1:36" x14ac:dyDescent="0.25">
      <c r="A345" s="15" t="s">
        <v>770</v>
      </c>
      <c r="B345" s="15" t="s">
        <v>795</v>
      </c>
      <c r="C345" s="15">
        <v>3797</v>
      </c>
      <c r="D345" s="15">
        <v>6</v>
      </c>
      <c r="E345" s="15"/>
      <c r="F345" s="15">
        <v>2019</v>
      </c>
      <c r="G345" s="15" t="s">
        <v>686</v>
      </c>
      <c r="H345" s="15">
        <v>1220.45</v>
      </c>
      <c r="I345" s="15">
        <v>5</v>
      </c>
      <c r="J345" s="19">
        <v>556804.89</v>
      </c>
      <c r="K345" s="15">
        <v>6.7199999999999996E-2</v>
      </c>
      <c r="L345" s="15">
        <v>162.28299999999999</v>
      </c>
      <c r="M345" s="15">
        <v>5486462.8370000003</v>
      </c>
      <c r="N345" s="15" t="s">
        <v>797</v>
      </c>
      <c r="O345" s="15" t="s">
        <v>25</v>
      </c>
      <c r="P345" s="15" t="s">
        <v>47</v>
      </c>
      <c r="Q345" s="15" t="s">
        <v>48</v>
      </c>
      <c r="R345" s="15" t="s">
        <v>496</v>
      </c>
      <c r="S345" s="15">
        <v>37.382199999999997</v>
      </c>
      <c r="T345" s="15">
        <v>-77.383300000000006</v>
      </c>
      <c r="U345" s="15"/>
      <c r="V345" s="78" t="s">
        <v>770</v>
      </c>
      <c r="W345" s="78" t="s">
        <v>795</v>
      </c>
      <c r="X345" s="78">
        <f t="shared" si="17"/>
        <v>0</v>
      </c>
      <c r="Y345" s="78">
        <f t="shared" si="15"/>
        <v>0</v>
      </c>
      <c r="Z345" s="78">
        <f t="shared" si="16"/>
        <v>0</v>
      </c>
      <c r="AA345" s="15" t="s">
        <v>797</v>
      </c>
      <c r="AB345" s="15" t="s">
        <v>25</v>
      </c>
      <c r="AC345" s="15" t="s">
        <v>47</v>
      </c>
      <c r="AD345" s="15" t="s">
        <v>48</v>
      </c>
      <c r="AE345" s="15" t="s">
        <v>496</v>
      </c>
      <c r="AF345" s="15"/>
      <c r="AG345" s="15"/>
      <c r="AH345" s="15"/>
      <c r="AI345" s="15"/>
      <c r="AJ345" s="15"/>
    </row>
    <row r="346" spans="1:36" x14ac:dyDescent="0.25">
      <c r="A346" s="15" t="s">
        <v>770</v>
      </c>
      <c r="B346" s="15" t="s">
        <v>795</v>
      </c>
      <c r="C346" s="15">
        <v>3797</v>
      </c>
      <c r="D346" s="15" t="s">
        <v>796</v>
      </c>
      <c r="E346" s="15"/>
      <c r="F346" s="15">
        <v>2019</v>
      </c>
      <c r="G346" s="15" t="s">
        <v>334</v>
      </c>
      <c r="H346" s="15">
        <v>1997.13</v>
      </c>
      <c r="I346" s="15">
        <v>5</v>
      </c>
      <c r="J346" s="19">
        <v>393067.85</v>
      </c>
      <c r="K346" s="15">
        <v>0.113</v>
      </c>
      <c r="L346" s="15">
        <v>162.79400000000001</v>
      </c>
      <c r="M346" s="15">
        <v>2891600.63</v>
      </c>
      <c r="N346" s="15" t="s">
        <v>797</v>
      </c>
      <c r="O346" s="15" t="s">
        <v>25</v>
      </c>
      <c r="P346" s="15" t="s">
        <v>33</v>
      </c>
      <c r="Q346" s="15" t="s">
        <v>27</v>
      </c>
      <c r="R346" s="15" t="s">
        <v>34</v>
      </c>
      <c r="S346" s="15">
        <v>37.382199999999997</v>
      </c>
      <c r="T346" s="15">
        <v>-77.383300000000006</v>
      </c>
      <c r="U346" s="15"/>
      <c r="V346" s="78" t="s">
        <v>770</v>
      </c>
      <c r="W346" s="78" t="s">
        <v>795</v>
      </c>
      <c r="X346" s="78">
        <f t="shared" si="17"/>
        <v>0</v>
      </c>
      <c r="Y346" s="78">
        <f t="shared" si="15"/>
        <v>0</v>
      </c>
      <c r="Z346" s="78">
        <f t="shared" si="16"/>
        <v>0</v>
      </c>
      <c r="AA346" s="15" t="s">
        <v>797</v>
      </c>
      <c r="AB346" s="15" t="s">
        <v>25</v>
      </c>
      <c r="AC346" s="15" t="s">
        <v>33</v>
      </c>
      <c r="AD346" s="15" t="s">
        <v>27</v>
      </c>
      <c r="AE346" s="15" t="s">
        <v>34</v>
      </c>
      <c r="AF346" s="15"/>
      <c r="AG346" s="15"/>
      <c r="AH346" s="15"/>
      <c r="AI346" s="15"/>
      <c r="AJ346" s="15"/>
    </row>
    <row r="347" spans="1:36" x14ac:dyDescent="0.25">
      <c r="A347" s="15" t="s">
        <v>770</v>
      </c>
      <c r="B347" s="15" t="s">
        <v>795</v>
      </c>
      <c r="C347" s="15">
        <v>3797</v>
      </c>
      <c r="D347" s="15">
        <v>7</v>
      </c>
      <c r="E347" s="15"/>
      <c r="F347" s="15">
        <v>2019</v>
      </c>
      <c r="G347" s="15" t="s">
        <v>348</v>
      </c>
      <c r="H347" s="15">
        <v>2979.78</v>
      </c>
      <c r="I347" s="15">
        <v>5</v>
      </c>
      <c r="J347" s="19">
        <v>604242.96</v>
      </c>
      <c r="K347" s="15">
        <v>0.12039999999999999</v>
      </c>
      <c r="L347" s="15">
        <v>267.76100000000002</v>
      </c>
      <c r="M347" s="15">
        <v>4453612.6109999996</v>
      </c>
      <c r="N347" s="15" t="s">
        <v>797</v>
      </c>
      <c r="O347" s="15" t="s">
        <v>25</v>
      </c>
      <c r="P347" s="15" t="s">
        <v>33</v>
      </c>
      <c r="Q347" s="15" t="s">
        <v>27</v>
      </c>
      <c r="R347" s="15" t="s">
        <v>34</v>
      </c>
      <c r="S347" s="15">
        <v>37.382199999999997</v>
      </c>
      <c r="T347" s="15">
        <v>-77.383300000000006</v>
      </c>
      <c r="U347" s="15"/>
      <c r="V347" s="78" t="s">
        <v>770</v>
      </c>
      <c r="W347" s="78" t="s">
        <v>795</v>
      </c>
      <c r="X347" s="78">
        <f t="shared" si="17"/>
        <v>0</v>
      </c>
      <c r="Y347" s="78">
        <f t="shared" si="15"/>
        <v>0</v>
      </c>
      <c r="Z347" s="78">
        <f t="shared" si="16"/>
        <v>0</v>
      </c>
      <c r="AA347" s="15" t="s">
        <v>797</v>
      </c>
      <c r="AB347" s="15" t="s">
        <v>25</v>
      </c>
      <c r="AC347" s="15" t="s">
        <v>33</v>
      </c>
      <c r="AD347" s="15" t="s">
        <v>27</v>
      </c>
      <c r="AE347" s="15" t="s">
        <v>34</v>
      </c>
      <c r="AF347" s="15"/>
      <c r="AG347" s="15"/>
      <c r="AH347" s="15"/>
      <c r="AI347" s="15"/>
      <c r="AJ347" s="15"/>
    </row>
    <row r="348" spans="1:36" x14ac:dyDescent="0.25">
      <c r="A348" s="15" t="s">
        <v>770</v>
      </c>
      <c r="B348" s="15" t="s">
        <v>854</v>
      </c>
      <c r="C348" s="15">
        <v>3804</v>
      </c>
      <c r="D348" s="15" t="s">
        <v>857</v>
      </c>
      <c r="E348" s="15"/>
      <c r="F348" s="15">
        <v>2019</v>
      </c>
      <c r="G348" s="15" t="s">
        <v>334</v>
      </c>
      <c r="H348" s="15">
        <v>3587.15</v>
      </c>
      <c r="I348" s="15">
        <v>5</v>
      </c>
      <c r="J348" s="19">
        <v>895217.52</v>
      </c>
      <c r="K348" s="15">
        <v>1.0200000000000001E-2</v>
      </c>
      <c r="L348" s="15">
        <v>31.562999999999999</v>
      </c>
      <c r="M348" s="15">
        <v>6286276.0180000002</v>
      </c>
      <c r="N348" s="15" t="s">
        <v>855</v>
      </c>
      <c r="O348" s="15" t="s">
        <v>25</v>
      </c>
      <c r="P348" s="15" t="s">
        <v>33</v>
      </c>
      <c r="Q348" s="15" t="s">
        <v>27</v>
      </c>
      <c r="R348" s="15" t="s">
        <v>53</v>
      </c>
      <c r="S348" s="15">
        <v>38.536700000000003</v>
      </c>
      <c r="T348" s="15">
        <v>-77.280600000000007</v>
      </c>
      <c r="U348" s="15"/>
      <c r="V348" s="78" t="s">
        <v>770</v>
      </c>
      <c r="W348" s="78" t="s">
        <v>854</v>
      </c>
      <c r="X348" s="78">
        <f t="shared" si="17"/>
        <v>3804</v>
      </c>
      <c r="Y348" s="78">
        <f t="shared" si="15"/>
        <v>38.536700000000003</v>
      </c>
      <c r="Z348" s="78">
        <f t="shared" si="16"/>
        <v>-77.280600000000007</v>
      </c>
      <c r="AA348" s="15" t="s">
        <v>855</v>
      </c>
      <c r="AB348" s="15" t="s">
        <v>25</v>
      </c>
      <c r="AC348" s="15" t="s">
        <v>33</v>
      </c>
      <c r="AD348" s="15" t="s">
        <v>27</v>
      </c>
      <c r="AE348" s="15" t="s">
        <v>53</v>
      </c>
      <c r="AF348" s="15"/>
      <c r="AG348" s="15"/>
      <c r="AH348" s="15"/>
      <c r="AI348" s="15"/>
      <c r="AJ348" s="15"/>
    </row>
    <row r="349" spans="1:36" x14ac:dyDescent="0.25">
      <c r="A349" s="15" t="s">
        <v>770</v>
      </c>
      <c r="B349" s="15" t="s">
        <v>854</v>
      </c>
      <c r="C349" s="15">
        <v>3804</v>
      </c>
      <c r="D349" s="15" t="s">
        <v>858</v>
      </c>
      <c r="E349" s="15"/>
      <c r="F349" s="15">
        <v>2019</v>
      </c>
      <c r="G349" s="15" t="s">
        <v>334</v>
      </c>
      <c r="H349" s="15">
        <v>3591.12</v>
      </c>
      <c r="I349" s="15">
        <v>5</v>
      </c>
      <c r="J349" s="19">
        <v>874054.66</v>
      </c>
      <c r="K349" s="15">
        <v>1.01E-2</v>
      </c>
      <c r="L349" s="15">
        <v>30.501000000000001</v>
      </c>
      <c r="M349" s="15">
        <v>6131684.9879999999</v>
      </c>
      <c r="N349" s="15" t="s">
        <v>855</v>
      </c>
      <c r="O349" s="15" t="s">
        <v>25</v>
      </c>
      <c r="P349" s="15" t="s">
        <v>33</v>
      </c>
      <c r="Q349" s="15" t="s">
        <v>27</v>
      </c>
      <c r="R349" s="15" t="s">
        <v>53</v>
      </c>
      <c r="S349" s="15">
        <v>38.536700000000003</v>
      </c>
      <c r="T349" s="15">
        <v>-77.280600000000007</v>
      </c>
      <c r="U349" s="15"/>
      <c r="V349" s="78" t="s">
        <v>770</v>
      </c>
      <c r="W349" s="78" t="s">
        <v>854</v>
      </c>
      <c r="X349" s="78">
        <f t="shared" si="17"/>
        <v>0</v>
      </c>
      <c r="Y349" s="78">
        <f t="shared" si="15"/>
        <v>0</v>
      </c>
      <c r="Z349" s="78">
        <f t="shared" si="16"/>
        <v>0</v>
      </c>
      <c r="AA349" s="15" t="s">
        <v>855</v>
      </c>
      <c r="AB349" s="15" t="s">
        <v>25</v>
      </c>
      <c r="AC349" s="15" t="s">
        <v>33</v>
      </c>
      <c r="AD349" s="15" t="s">
        <v>27</v>
      </c>
      <c r="AE349" s="15" t="s">
        <v>53</v>
      </c>
      <c r="AF349" s="15"/>
      <c r="AG349" s="15"/>
      <c r="AH349" s="15"/>
      <c r="AI349" s="15"/>
      <c r="AJ349" s="15"/>
    </row>
    <row r="350" spans="1:36" x14ac:dyDescent="0.25">
      <c r="A350" s="15" t="s">
        <v>770</v>
      </c>
      <c r="B350" s="15" t="s">
        <v>854</v>
      </c>
      <c r="C350" s="15">
        <v>3804</v>
      </c>
      <c r="D350" s="15">
        <v>5</v>
      </c>
      <c r="E350" s="15"/>
      <c r="F350" s="15">
        <v>2019</v>
      </c>
      <c r="G350" s="15" t="s">
        <v>686</v>
      </c>
      <c r="H350" s="15">
        <v>118.81</v>
      </c>
      <c r="I350" s="15">
        <v>5</v>
      </c>
      <c r="J350" s="19">
        <v>35845.040000000001</v>
      </c>
      <c r="K350" s="15">
        <v>0.1454</v>
      </c>
      <c r="L350" s="15">
        <v>36.915999999999997</v>
      </c>
      <c r="M350" s="15">
        <v>397347.55900000001</v>
      </c>
      <c r="N350" s="15" t="s">
        <v>855</v>
      </c>
      <c r="O350" s="15" t="s">
        <v>25</v>
      </c>
      <c r="P350" s="15" t="s">
        <v>47</v>
      </c>
      <c r="Q350" s="15" t="s">
        <v>84</v>
      </c>
      <c r="R350" s="15" t="s">
        <v>856</v>
      </c>
      <c r="S350" s="15">
        <v>38.536700000000003</v>
      </c>
      <c r="T350" s="15">
        <v>-77.280600000000007</v>
      </c>
      <c r="U350" s="15"/>
      <c r="V350" s="78" t="s">
        <v>770</v>
      </c>
      <c r="W350" s="78" t="s">
        <v>854</v>
      </c>
      <c r="X350" s="78">
        <f t="shared" si="17"/>
        <v>0</v>
      </c>
      <c r="Y350" s="78">
        <f t="shared" si="15"/>
        <v>0</v>
      </c>
      <c r="Z350" s="78">
        <f t="shared" si="16"/>
        <v>0</v>
      </c>
      <c r="AA350" s="15" t="s">
        <v>855</v>
      </c>
      <c r="AB350" s="15" t="s">
        <v>25</v>
      </c>
      <c r="AC350" s="15" t="s">
        <v>47</v>
      </c>
      <c r="AD350" s="15" t="s">
        <v>84</v>
      </c>
      <c r="AE350" s="15" t="s">
        <v>856</v>
      </c>
      <c r="AF350" s="15"/>
      <c r="AG350" s="15"/>
      <c r="AH350" s="15"/>
      <c r="AI350" s="15"/>
      <c r="AJ350" s="15"/>
    </row>
    <row r="351" spans="1:36" x14ac:dyDescent="0.25">
      <c r="A351" s="15" t="s">
        <v>770</v>
      </c>
      <c r="B351" s="15" t="s">
        <v>897</v>
      </c>
      <c r="C351" s="15">
        <v>3809</v>
      </c>
      <c r="D351" s="15">
        <v>3</v>
      </c>
      <c r="E351" s="15"/>
      <c r="F351" s="15">
        <v>2019</v>
      </c>
      <c r="G351" s="15" t="s">
        <v>686</v>
      </c>
      <c r="H351" s="15">
        <v>311.85000000000002</v>
      </c>
      <c r="I351" s="15">
        <v>5</v>
      </c>
      <c r="J351" s="19">
        <v>62508.46</v>
      </c>
      <c r="K351" s="15">
        <v>9.8799999999999999E-2</v>
      </c>
      <c r="L351" s="15">
        <v>72.134</v>
      </c>
      <c r="M351" s="15">
        <v>739437.76300000004</v>
      </c>
      <c r="N351" s="15" t="s">
        <v>693</v>
      </c>
      <c r="O351" s="15" t="s">
        <v>25</v>
      </c>
      <c r="P351" s="15" t="s">
        <v>47</v>
      </c>
      <c r="Q351" s="15" t="s">
        <v>84</v>
      </c>
      <c r="R351" s="15" t="s">
        <v>649</v>
      </c>
      <c r="S351" s="15">
        <v>37.214399999999998</v>
      </c>
      <c r="T351" s="15">
        <v>-76.461100000000002</v>
      </c>
      <c r="U351" s="15"/>
      <c r="V351" s="78" t="s">
        <v>770</v>
      </c>
      <c r="W351" s="78" t="s">
        <v>897</v>
      </c>
      <c r="X351" s="78">
        <f t="shared" si="17"/>
        <v>3809</v>
      </c>
      <c r="Y351" s="78">
        <f t="shared" si="15"/>
        <v>37.214399999999998</v>
      </c>
      <c r="Z351" s="78">
        <f t="shared" si="16"/>
        <v>-76.461100000000002</v>
      </c>
      <c r="AA351" s="15" t="s">
        <v>693</v>
      </c>
      <c r="AB351" s="15" t="s">
        <v>25</v>
      </c>
      <c r="AC351" s="15" t="s">
        <v>47</v>
      </c>
      <c r="AD351" s="15" t="s">
        <v>84</v>
      </c>
      <c r="AE351" s="15" t="s">
        <v>649</v>
      </c>
      <c r="AF351" s="15"/>
      <c r="AG351" s="15"/>
      <c r="AH351" s="15"/>
      <c r="AI351" s="15"/>
      <c r="AJ351" s="15"/>
    </row>
    <row r="352" spans="1:36" x14ac:dyDescent="0.25">
      <c r="A352" s="15" t="s">
        <v>904</v>
      </c>
      <c r="B352" s="15" t="s">
        <v>936</v>
      </c>
      <c r="C352" s="15">
        <v>3935</v>
      </c>
      <c r="D352" s="15">
        <v>1</v>
      </c>
      <c r="E352" s="15"/>
      <c r="F352" s="15">
        <v>2019</v>
      </c>
      <c r="G352" s="15" t="s">
        <v>686</v>
      </c>
      <c r="H352" s="15">
        <v>3000.26</v>
      </c>
      <c r="I352" s="15">
        <v>5</v>
      </c>
      <c r="J352" s="19">
        <v>1656740</v>
      </c>
      <c r="K352" s="15">
        <v>8.1199999999999994E-2</v>
      </c>
      <c r="L352" s="15">
        <v>579.08500000000004</v>
      </c>
      <c r="M352" s="80">
        <v>15788491.435000001</v>
      </c>
      <c r="N352" s="15" t="s">
        <v>937</v>
      </c>
      <c r="O352" s="15" t="s">
        <v>25</v>
      </c>
      <c r="P352" s="15" t="s">
        <v>80</v>
      </c>
      <c r="Q352" s="15" t="s">
        <v>48</v>
      </c>
      <c r="R352" s="15" t="s">
        <v>752</v>
      </c>
      <c r="S352" s="15">
        <v>38.473100000000002</v>
      </c>
      <c r="T352" s="15">
        <v>-81.823300000000003</v>
      </c>
      <c r="U352" s="15"/>
      <c r="V352" s="78" t="s">
        <v>904</v>
      </c>
      <c r="W352" s="78" t="s">
        <v>936</v>
      </c>
      <c r="X352" s="78">
        <f t="shared" si="17"/>
        <v>3935</v>
      </c>
      <c r="Y352" s="78">
        <f t="shared" si="15"/>
        <v>38.473100000000002</v>
      </c>
      <c r="Z352" s="78">
        <f t="shared" si="16"/>
        <v>-81.823300000000003</v>
      </c>
      <c r="AA352" s="15" t="s">
        <v>937</v>
      </c>
      <c r="AB352" s="15" t="s">
        <v>25</v>
      </c>
      <c r="AC352" s="15" t="s">
        <v>80</v>
      </c>
      <c r="AD352" s="15" t="s">
        <v>48</v>
      </c>
      <c r="AE352" s="15" t="s">
        <v>752</v>
      </c>
      <c r="AF352" s="15"/>
      <c r="AG352" s="15"/>
      <c r="AH352" s="15"/>
      <c r="AI352" s="15"/>
      <c r="AJ352" s="15"/>
    </row>
    <row r="353" spans="1:36" x14ac:dyDescent="0.25">
      <c r="A353" s="15" t="s">
        <v>904</v>
      </c>
      <c r="B353" s="15" t="s">
        <v>936</v>
      </c>
      <c r="C353" s="15">
        <v>3935</v>
      </c>
      <c r="D353" s="15">
        <v>2</v>
      </c>
      <c r="E353" s="15"/>
      <c r="F353" s="15">
        <v>2019</v>
      </c>
      <c r="G353" s="15" t="s">
        <v>686</v>
      </c>
      <c r="H353" s="15">
        <v>2694.43</v>
      </c>
      <c r="I353" s="15">
        <v>5</v>
      </c>
      <c r="J353" s="19">
        <v>1497118.79</v>
      </c>
      <c r="K353" s="15">
        <v>7.51E-2</v>
      </c>
      <c r="L353" s="15">
        <v>506.66</v>
      </c>
      <c r="M353" s="80">
        <v>14414883.026000001</v>
      </c>
      <c r="N353" s="15" t="s">
        <v>937</v>
      </c>
      <c r="O353" s="15" t="s">
        <v>25</v>
      </c>
      <c r="P353" s="15" t="s">
        <v>80</v>
      </c>
      <c r="Q353" s="15" t="s">
        <v>48</v>
      </c>
      <c r="R353" s="15" t="s">
        <v>752</v>
      </c>
      <c r="S353" s="15">
        <v>38.473100000000002</v>
      </c>
      <c r="T353" s="15">
        <v>-81.823300000000003</v>
      </c>
      <c r="U353" s="15"/>
      <c r="V353" s="78" t="s">
        <v>904</v>
      </c>
      <c r="W353" s="78" t="s">
        <v>936</v>
      </c>
      <c r="X353" s="78">
        <f t="shared" si="17"/>
        <v>0</v>
      </c>
      <c r="Y353" s="78">
        <f t="shared" si="15"/>
        <v>0</v>
      </c>
      <c r="Z353" s="78">
        <f t="shared" si="16"/>
        <v>0</v>
      </c>
      <c r="AA353" s="15" t="s">
        <v>937</v>
      </c>
      <c r="AB353" s="15" t="s">
        <v>25</v>
      </c>
      <c r="AC353" s="15" t="s">
        <v>80</v>
      </c>
      <c r="AD353" s="15" t="s">
        <v>48</v>
      </c>
      <c r="AE353" s="15" t="s">
        <v>752</v>
      </c>
      <c r="AF353" s="15"/>
      <c r="AG353" s="15"/>
      <c r="AH353" s="15"/>
      <c r="AI353" s="15"/>
      <c r="AJ353" s="15"/>
    </row>
    <row r="354" spans="1:36" x14ac:dyDescent="0.25">
      <c r="A354" s="15" t="s">
        <v>904</v>
      </c>
      <c r="B354" s="15" t="s">
        <v>936</v>
      </c>
      <c r="C354" s="15">
        <v>3935</v>
      </c>
      <c r="D354" s="15">
        <v>3</v>
      </c>
      <c r="E354" s="15"/>
      <c r="F354" s="15">
        <v>2019</v>
      </c>
      <c r="G354" s="15" t="s">
        <v>686</v>
      </c>
      <c r="H354" s="15">
        <v>2416.36</v>
      </c>
      <c r="I354" s="15">
        <v>5</v>
      </c>
      <c r="J354" s="19">
        <v>2339338.2000000002</v>
      </c>
      <c r="K354" s="15">
        <v>0.1255</v>
      </c>
      <c r="L354" s="15">
        <v>1257.7349999999999</v>
      </c>
      <c r="M354" s="80">
        <v>22453963.261</v>
      </c>
      <c r="N354" s="15" t="s">
        <v>937</v>
      </c>
      <c r="O354" s="15" t="s">
        <v>25</v>
      </c>
      <c r="P354" s="15" t="s">
        <v>929</v>
      </c>
      <c r="Q354" s="15" t="s">
        <v>48</v>
      </c>
      <c r="R354" s="15" t="s">
        <v>938</v>
      </c>
      <c r="S354" s="15">
        <v>38.473100000000002</v>
      </c>
      <c r="T354" s="15">
        <v>-81.823300000000003</v>
      </c>
      <c r="U354" s="15"/>
      <c r="V354" s="78" t="s">
        <v>904</v>
      </c>
      <c r="W354" s="78" t="s">
        <v>936</v>
      </c>
      <c r="X354" s="78">
        <f t="shared" si="17"/>
        <v>0</v>
      </c>
      <c r="Y354" s="78">
        <f t="shared" si="15"/>
        <v>0</v>
      </c>
      <c r="Z354" s="78">
        <f t="shared" si="16"/>
        <v>0</v>
      </c>
      <c r="AA354" s="15" t="s">
        <v>937</v>
      </c>
      <c r="AB354" s="15" t="s">
        <v>25</v>
      </c>
      <c r="AC354" s="15" t="s">
        <v>929</v>
      </c>
      <c r="AD354" s="15" t="s">
        <v>48</v>
      </c>
      <c r="AE354" s="15" t="s">
        <v>938</v>
      </c>
      <c r="AF354" s="15"/>
      <c r="AG354" s="15"/>
      <c r="AH354" s="15"/>
      <c r="AI354" s="15"/>
      <c r="AJ354" s="15"/>
    </row>
    <row r="355" spans="1:36" x14ac:dyDescent="0.25">
      <c r="A355" s="15" t="s">
        <v>904</v>
      </c>
      <c r="B355" s="15" t="s">
        <v>936</v>
      </c>
      <c r="C355" s="15">
        <v>3935</v>
      </c>
      <c r="D355" s="15" t="s">
        <v>939</v>
      </c>
      <c r="E355" s="15"/>
      <c r="F355" s="15">
        <v>2019</v>
      </c>
      <c r="G355" s="15" t="s">
        <v>36</v>
      </c>
      <c r="H355" s="15">
        <v>30.33</v>
      </c>
      <c r="I355" s="15">
        <v>5</v>
      </c>
      <c r="J355" s="19"/>
      <c r="K355" s="15">
        <v>0.13300000000000001</v>
      </c>
      <c r="L355" s="15">
        <v>1.2949999999999999</v>
      </c>
      <c r="M355" s="15">
        <v>19471.900000000001</v>
      </c>
      <c r="N355" s="15" t="s">
        <v>937</v>
      </c>
      <c r="O355" s="15" t="s">
        <v>25</v>
      </c>
      <c r="P355" s="15" t="s">
        <v>166</v>
      </c>
      <c r="Q355" s="15" t="s">
        <v>58</v>
      </c>
      <c r="R355" s="15"/>
      <c r="S355" s="15">
        <v>38.473100000000002</v>
      </c>
      <c r="T355" s="15">
        <v>-81.823300000000003</v>
      </c>
      <c r="U355" s="15"/>
      <c r="V355" s="78" t="s">
        <v>904</v>
      </c>
      <c r="W355" s="78" t="s">
        <v>936</v>
      </c>
      <c r="X355" s="78">
        <f t="shared" si="17"/>
        <v>0</v>
      </c>
      <c r="Y355" s="78">
        <f t="shared" si="15"/>
        <v>0</v>
      </c>
      <c r="Z355" s="78">
        <f t="shared" si="16"/>
        <v>0</v>
      </c>
      <c r="AA355" s="15" t="s">
        <v>937</v>
      </c>
      <c r="AB355" s="15" t="s">
        <v>25</v>
      </c>
      <c r="AC355" s="15" t="s">
        <v>166</v>
      </c>
      <c r="AD355" s="15" t="s">
        <v>58</v>
      </c>
      <c r="AE355" s="15"/>
      <c r="AF355" s="15"/>
      <c r="AG355" s="15"/>
      <c r="AH355" s="15"/>
      <c r="AI355" s="15"/>
      <c r="AJ355" s="15"/>
    </row>
    <row r="356" spans="1:36" x14ac:dyDescent="0.25">
      <c r="A356" s="15" t="s">
        <v>904</v>
      </c>
      <c r="B356" s="15" t="s">
        <v>936</v>
      </c>
      <c r="C356" s="15">
        <v>3935</v>
      </c>
      <c r="D356" s="15" t="s">
        <v>940</v>
      </c>
      <c r="E356" s="15"/>
      <c r="F356" s="15">
        <v>2019</v>
      </c>
      <c r="G356" s="15" t="s">
        <v>36</v>
      </c>
      <c r="H356" s="15">
        <v>0</v>
      </c>
      <c r="I356" s="15">
        <v>5</v>
      </c>
      <c r="J356" s="19"/>
      <c r="K356" s="15"/>
      <c r="L356" s="15"/>
      <c r="M356" s="15"/>
      <c r="N356" s="15" t="s">
        <v>937</v>
      </c>
      <c r="O356" s="15" t="s">
        <v>25</v>
      </c>
      <c r="P356" s="15" t="s">
        <v>166</v>
      </c>
      <c r="Q356" s="15" t="s">
        <v>58</v>
      </c>
      <c r="R356" s="15"/>
      <c r="S356" s="15">
        <v>38.473100000000002</v>
      </c>
      <c r="T356" s="15">
        <v>-81.823300000000003</v>
      </c>
      <c r="U356" s="15"/>
      <c r="V356" s="78" t="s">
        <v>904</v>
      </c>
      <c r="W356" s="78" t="s">
        <v>936</v>
      </c>
      <c r="X356" s="78">
        <f t="shared" si="17"/>
        <v>0</v>
      </c>
      <c r="Y356" s="78">
        <f t="shared" si="15"/>
        <v>0</v>
      </c>
      <c r="Z356" s="78">
        <f t="shared" si="16"/>
        <v>0</v>
      </c>
      <c r="AA356" s="15" t="s">
        <v>937</v>
      </c>
      <c r="AB356" s="15" t="s">
        <v>25</v>
      </c>
      <c r="AC356" s="15" t="s">
        <v>166</v>
      </c>
      <c r="AD356" s="15" t="s">
        <v>58</v>
      </c>
      <c r="AE356" s="15"/>
      <c r="AF356" s="15"/>
      <c r="AG356" s="15"/>
      <c r="AH356" s="15"/>
      <c r="AI356" s="15"/>
      <c r="AJ356" s="15"/>
    </row>
    <row r="357" spans="1:36" x14ac:dyDescent="0.25">
      <c r="A357" s="15" t="s">
        <v>904</v>
      </c>
      <c r="B357" s="15" t="s">
        <v>927</v>
      </c>
      <c r="C357" s="15">
        <v>3943</v>
      </c>
      <c r="D357" s="15">
        <v>1</v>
      </c>
      <c r="E357" s="15"/>
      <c r="F357" s="15">
        <v>2019</v>
      </c>
      <c r="G357" s="15" t="s">
        <v>686</v>
      </c>
      <c r="H357" s="15">
        <v>3389.04</v>
      </c>
      <c r="I357" s="15">
        <v>5</v>
      </c>
      <c r="J357" s="19">
        <v>1422362.85</v>
      </c>
      <c r="K357" s="15">
        <v>0.25990000000000002</v>
      </c>
      <c r="L357" s="15">
        <v>1778.924</v>
      </c>
      <c r="M357" s="80">
        <v>13038936.981000001</v>
      </c>
      <c r="N357" s="15" t="s">
        <v>928</v>
      </c>
      <c r="O357" s="15" t="s">
        <v>25</v>
      </c>
      <c r="P357" s="15" t="s">
        <v>47</v>
      </c>
      <c r="Q357" s="15" t="s">
        <v>48</v>
      </c>
      <c r="R357" s="15" t="s">
        <v>482</v>
      </c>
      <c r="S357" s="15">
        <v>39.710700000000003</v>
      </c>
      <c r="T357" s="15">
        <v>-79.927499999999995</v>
      </c>
      <c r="U357" s="15"/>
      <c r="V357" s="78" t="s">
        <v>904</v>
      </c>
      <c r="W357" s="78" t="s">
        <v>927</v>
      </c>
      <c r="X357" s="78">
        <f t="shared" si="17"/>
        <v>3943</v>
      </c>
      <c r="Y357" s="78">
        <f t="shared" si="15"/>
        <v>39.710700000000003</v>
      </c>
      <c r="Z357" s="78">
        <f t="shared" si="16"/>
        <v>-79.927499999999995</v>
      </c>
      <c r="AA357" s="15" t="s">
        <v>928</v>
      </c>
      <c r="AB357" s="15" t="s">
        <v>25</v>
      </c>
      <c r="AC357" s="15" t="s">
        <v>47</v>
      </c>
      <c r="AD357" s="15" t="s">
        <v>48</v>
      </c>
      <c r="AE357" s="15" t="s">
        <v>482</v>
      </c>
      <c r="AF357" s="15"/>
      <c r="AG357" s="15"/>
      <c r="AH357" s="15"/>
      <c r="AI357" s="15"/>
      <c r="AJ357" s="15"/>
    </row>
    <row r="358" spans="1:36" x14ac:dyDescent="0.25">
      <c r="A358" s="15" t="s">
        <v>904</v>
      </c>
      <c r="B358" s="15" t="s">
        <v>927</v>
      </c>
      <c r="C358" s="15">
        <v>3943</v>
      </c>
      <c r="D358" s="15">
        <v>2</v>
      </c>
      <c r="E358" s="15"/>
      <c r="F358" s="15">
        <v>2019</v>
      </c>
      <c r="G358" s="15" t="s">
        <v>686</v>
      </c>
      <c r="H358" s="15">
        <v>3535.5</v>
      </c>
      <c r="I358" s="15">
        <v>5</v>
      </c>
      <c r="J358" s="19">
        <v>1500886.5</v>
      </c>
      <c r="K358" s="15">
        <v>0.26829999999999998</v>
      </c>
      <c r="L358" s="15">
        <v>1955.6949999999999</v>
      </c>
      <c r="M358" s="80">
        <v>13904246.274</v>
      </c>
      <c r="N358" s="15" t="s">
        <v>928</v>
      </c>
      <c r="O358" s="15" t="s">
        <v>25</v>
      </c>
      <c r="P358" s="15" t="s">
        <v>929</v>
      </c>
      <c r="Q358" s="15" t="s">
        <v>48</v>
      </c>
      <c r="R358" s="15" t="s">
        <v>930</v>
      </c>
      <c r="S358" s="15">
        <v>39.710700000000003</v>
      </c>
      <c r="T358" s="15">
        <v>-79.927499999999995</v>
      </c>
      <c r="U358" s="15"/>
      <c r="V358" s="78" t="s">
        <v>904</v>
      </c>
      <c r="W358" s="78" t="s">
        <v>927</v>
      </c>
      <c r="X358" s="78">
        <f t="shared" si="17"/>
        <v>0</v>
      </c>
      <c r="Y358" s="78">
        <f t="shared" si="15"/>
        <v>0</v>
      </c>
      <c r="Z358" s="78">
        <f t="shared" si="16"/>
        <v>0</v>
      </c>
      <c r="AA358" s="15" t="s">
        <v>928</v>
      </c>
      <c r="AB358" s="15" t="s">
        <v>25</v>
      </c>
      <c r="AC358" s="15" t="s">
        <v>929</v>
      </c>
      <c r="AD358" s="15" t="s">
        <v>48</v>
      </c>
      <c r="AE358" s="15" t="s">
        <v>930</v>
      </c>
      <c r="AF358" s="15"/>
      <c r="AG358" s="15"/>
      <c r="AH358" s="15"/>
      <c r="AI358" s="15"/>
      <c r="AJ358" s="15"/>
    </row>
    <row r="359" spans="1:36" x14ac:dyDescent="0.25">
      <c r="A359" s="15" t="s">
        <v>904</v>
      </c>
      <c r="B359" s="15" t="s">
        <v>934</v>
      </c>
      <c r="C359" s="15">
        <v>3944</v>
      </c>
      <c r="D359" s="15">
        <v>1</v>
      </c>
      <c r="E359" s="15"/>
      <c r="F359" s="15">
        <v>2019</v>
      </c>
      <c r="G359" s="15" t="s">
        <v>686</v>
      </c>
      <c r="H359" s="15">
        <v>3453.69</v>
      </c>
      <c r="I359" s="15">
        <v>5</v>
      </c>
      <c r="J359" s="19">
        <v>2138404.16</v>
      </c>
      <c r="K359" s="15">
        <v>8.9700000000000002E-2</v>
      </c>
      <c r="L359" s="15">
        <v>804.779</v>
      </c>
      <c r="M359" s="80">
        <v>18721591.408</v>
      </c>
      <c r="N359" s="15" t="s">
        <v>935</v>
      </c>
      <c r="O359" s="15" t="s">
        <v>25</v>
      </c>
      <c r="P359" s="15" t="s">
        <v>80</v>
      </c>
      <c r="Q359" s="15" t="s">
        <v>48</v>
      </c>
      <c r="R359" s="15" t="s">
        <v>752</v>
      </c>
      <c r="S359" s="15">
        <v>39.384399999999999</v>
      </c>
      <c r="T359" s="15">
        <v>-80.332499999999996</v>
      </c>
      <c r="U359" s="15"/>
      <c r="V359" s="78" t="s">
        <v>904</v>
      </c>
      <c r="W359" s="78" t="s">
        <v>934</v>
      </c>
      <c r="X359" s="78">
        <f t="shared" si="17"/>
        <v>3944</v>
      </c>
      <c r="Y359" s="78">
        <f t="shared" si="15"/>
        <v>39.384399999999999</v>
      </c>
      <c r="Z359" s="78">
        <f t="shared" si="16"/>
        <v>-80.332499999999996</v>
      </c>
      <c r="AA359" s="15" t="s">
        <v>935</v>
      </c>
      <c r="AB359" s="15" t="s">
        <v>25</v>
      </c>
      <c r="AC359" s="15" t="s">
        <v>80</v>
      </c>
      <c r="AD359" s="15" t="s">
        <v>48</v>
      </c>
      <c r="AE359" s="15" t="s">
        <v>752</v>
      </c>
      <c r="AF359" s="15"/>
      <c r="AG359" s="15"/>
      <c r="AH359" s="15"/>
      <c r="AI359" s="15"/>
      <c r="AJ359" s="15"/>
    </row>
    <row r="360" spans="1:36" x14ac:dyDescent="0.25">
      <c r="A360" s="15" t="s">
        <v>904</v>
      </c>
      <c r="B360" s="15" t="s">
        <v>934</v>
      </c>
      <c r="C360" s="15">
        <v>3944</v>
      </c>
      <c r="D360" s="15">
        <v>2</v>
      </c>
      <c r="E360" s="15"/>
      <c r="F360" s="15">
        <v>2019</v>
      </c>
      <c r="G360" s="15" t="s">
        <v>686</v>
      </c>
      <c r="H360" s="15">
        <v>3289.1</v>
      </c>
      <c r="I360" s="15">
        <v>5</v>
      </c>
      <c r="J360" s="19">
        <v>1973892.96</v>
      </c>
      <c r="K360" s="15">
        <v>7.5300000000000006E-2</v>
      </c>
      <c r="L360" s="15">
        <v>659.30499999999995</v>
      </c>
      <c r="M360" s="80">
        <v>18337884.107000001</v>
      </c>
      <c r="N360" s="15" t="s">
        <v>935</v>
      </c>
      <c r="O360" s="15" t="s">
        <v>25</v>
      </c>
      <c r="P360" s="15" t="s">
        <v>80</v>
      </c>
      <c r="Q360" s="15" t="s">
        <v>48</v>
      </c>
      <c r="R360" s="15" t="s">
        <v>752</v>
      </c>
      <c r="S360" s="15">
        <v>39.384399999999999</v>
      </c>
      <c r="T360" s="15">
        <v>-80.332499999999996</v>
      </c>
      <c r="U360" s="15"/>
      <c r="V360" s="78" t="s">
        <v>904</v>
      </c>
      <c r="W360" s="78" t="s">
        <v>934</v>
      </c>
      <c r="X360" s="78">
        <f t="shared" si="17"/>
        <v>0</v>
      </c>
      <c r="Y360" s="78">
        <f t="shared" si="15"/>
        <v>0</v>
      </c>
      <c r="Z360" s="78">
        <f t="shared" si="16"/>
        <v>0</v>
      </c>
      <c r="AA360" s="15" t="s">
        <v>935</v>
      </c>
      <c r="AB360" s="15" t="s">
        <v>25</v>
      </c>
      <c r="AC360" s="15" t="s">
        <v>80</v>
      </c>
      <c r="AD360" s="15" t="s">
        <v>48</v>
      </c>
      <c r="AE360" s="15" t="s">
        <v>752</v>
      </c>
      <c r="AF360" s="15"/>
      <c r="AG360" s="15"/>
      <c r="AH360" s="15"/>
      <c r="AI360" s="15"/>
      <c r="AJ360" s="15"/>
    </row>
    <row r="361" spans="1:36" x14ac:dyDescent="0.25">
      <c r="A361" s="15" t="s">
        <v>904</v>
      </c>
      <c r="B361" s="15" t="s">
        <v>934</v>
      </c>
      <c r="C361" s="15">
        <v>3944</v>
      </c>
      <c r="D361" s="15">
        <v>3</v>
      </c>
      <c r="E361" s="15"/>
      <c r="F361" s="15">
        <v>2019</v>
      </c>
      <c r="G361" s="15" t="s">
        <v>686</v>
      </c>
      <c r="H361" s="15">
        <v>3471.92</v>
      </c>
      <c r="I361" s="15">
        <v>5</v>
      </c>
      <c r="J361" s="19">
        <v>2138304.8199999998</v>
      </c>
      <c r="K361" s="15">
        <v>6.4500000000000002E-2</v>
      </c>
      <c r="L361" s="15">
        <v>642.22199999999998</v>
      </c>
      <c r="M361" s="80">
        <v>20444784.905999999</v>
      </c>
      <c r="N361" s="15" t="s">
        <v>935</v>
      </c>
      <c r="O361" s="15" t="s">
        <v>25</v>
      </c>
      <c r="P361" s="15" t="s">
        <v>80</v>
      </c>
      <c r="Q361" s="15" t="s">
        <v>48</v>
      </c>
      <c r="R361" s="15" t="s">
        <v>752</v>
      </c>
      <c r="S361" s="15">
        <v>39.384399999999999</v>
      </c>
      <c r="T361" s="15">
        <v>-80.332499999999996</v>
      </c>
      <c r="U361" s="15"/>
      <c r="V361" s="78" t="s">
        <v>904</v>
      </c>
      <c r="W361" s="78" t="s">
        <v>934</v>
      </c>
      <c r="X361" s="78">
        <f t="shared" si="17"/>
        <v>0</v>
      </c>
      <c r="Y361" s="78">
        <f t="shared" si="15"/>
        <v>0</v>
      </c>
      <c r="Z361" s="78">
        <f t="shared" si="16"/>
        <v>0</v>
      </c>
      <c r="AA361" s="15" t="s">
        <v>935</v>
      </c>
      <c r="AB361" s="15" t="s">
        <v>25</v>
      </c>
      <c r="AC361" s="15" t="s">
        <v>80</v>
      </c>
      <c r="AD361" s="15" t="s">
        <v>48</v>
      </c>
      <c r="AE361" s="15" t="s">
        <v>752</v>
      </c>
      <c r="AF361" s="15"/>
      <c r="AG361" s="15"/>
      <c r="AH361" s="15"/>
      <c r="AI361" s="15"/>
      <c r="AJ361" s="15"/>
    </row>
    <row r="362" spans="1:36" x14ac:dyDescent="0.25">
      <c r="A362" s="15" t="s">
        <v>904</v>
      </c>
      <c r="B362" s="15" t="s">
        <v>942</v>
      </c>
      <c r="C362" s="15">
        <v>3948</v>
      </c>
      <c r="D362" s="15">
        <v>1</v>
      </c>
      <c r="E362" s="15"/>
      <c r="F362" s="15">
        <v>2019</v>
      </c>
      <c r="G362" s="15" t="s">
        <v>686</v>
      </c>
      <c r="H362" s="15">
        <v>1851.34</v>
      </c>
      <c r="I362" s="15">
        <v>5</v>
      </c>
      <c r="J362" s="19">
        <v>1000506.66</v>
      </c>
      <c r="K362" s="15">
        <v>0.10349999999999999</v>
      </c>
      <c r="L362" s="15">
        <v>462.64699999999999</v>
      </c>
      <c r="M362" s="80">
        <v>10297419.048</v>
      </c>
      <c r="N362" s="15" t="s">
        <v>910</v>
      </c>
      <c r="O362" s="15" t="s">
        <v>25</v>
      </c>
      <c r="P362" s="15" t="s">
        <v>80</v>
      </c>
      <c r="Q362" s="15" t="s">
        <v>48</v>
      </c>
      <c r="R362" s="15" t="s">
        <v>752</v>
      </c>
      <c r="S362" s="15">
        <v>39.829700000000003</v>
      </c>
      <c r="T362" s="15">
        <v>-80.815299999999993</v>
      </c>
      <c r="U362" s="15"/>
      <c r="V362" s="78" t="s">
        <v>904</v>
      </c>
      <c r="W362" s="78" t="s">
        <v>942</v>
      </c>
      <c r="X362" s="78">
        <f t="shared" si="17"/>
        <v>3948</v>
      </c>
      <c r="Y362" s="78">
        <f t="shared" si="15"/>
        <v>39.829700000000003</v>
      </c>
      <c r="Z362" s="78">
        <f t="shared" si="16"/>
        <v>-80.815299999999993</v>
      </c>
      <c r="AA362" s="15" t="s">
        <v>910</v>
      </c>
      <c r="AB362" s="15" t="s">
        <v>25</v>
      </c>
      <c r="AC362" s="15" t="s">
        <v>80</v>
      </c>
      <c r="AD362" s="15" t="s">
        <v>48</v>
      </c>
      <c r="AE362" s="15" t="s">
        <v>752</v>
      </c>
      <c r="AF362" s="15"/>
      <c r="AG362" s="15"/>
      <c r="AH362" s="15"/>
      <c r="AI362" s="15"/>
      <c r="AJ362" s="15"/>
    </row>
    <row r="363" spans="1:36" x14ac:dyDescent="0.25">
      <c r="A363" s="15" t="s">
        <v>904</v>
      </c>
      <c r="B363" s="15" t="s">
        <v>942</v>
      </c>
      <c r="C363" s="15">
        <v>3948</v>
      </c>
      <c r="D363" s="15">
        <v>2</v>
      </c>
      <c r="E363" s="15"/>
      <c r="F363" s="15">
        <v>2019</v>
      </c>
      <c r="G363" s="15" t="s">
        <v>686</v>
      </c>
      <c r="H363" s="15">
        <v>3040.63</v>
      </c>
      <c r="I363" s="15">
        <v>5</v>
      </c>
      <c r="J363" s="19">
        <v>1623981.57</v>
      </c>
      <c r="K363" s="15">
        <v>8.2100000000000006E-2</v>
      </c>
      <c r="L363" s="15">
        <v>630.38099999999997</v>
      </c>
      <c r="M363" s="80">
        <v>16069226.145</v>
      </c>
      <c r="N363" s="15" t="s">
        <v>910</v>
      </c>
      <c r="O363" s="15" t="s">
        <v>25</v>
      </c>
      <c r="P363" s="15" t="s">
        <v>80</v>
      </c>
      <c r="Q363" s="15" t="s">
        <v>48</v>
      </c>
      <c r="R363" s="15" t="s">
        <v>752</v>
      </c>
      <c r="S363" s="15">
        <v>39.829700000000003</v>
      </c>
      <c r="T363" s="15">
        <v>-80.815299999999993</v>
      </c>
      <c r="U363" s="15"/>
      <c r="V363" s="78" t="s">
        <v>904</v>
      </c>
      <c r="W363" s="78" t="s">
        <v>942</v>
      </c>
      <c r="X363" s="78">
        <f t="shared" si="17"/>
        <v>0</v>
      </c>
      <c r="Y363" s="78">
        <f t="shared" si="15"/>
        <v>0</v>
      </c>
      <c r="Z363" s="78">
        <f t="shared" si="16"/>
        <v>0</v>
      </c>
      <c r="AA363" s="15" t="s">
        <v>910</v>
      </c>
      <c r="AB363" s="15" t="s">
        <v>25</v>
      </c>
      <c r="AC363" s="15" t="s">
        <v>80</v>
      </c>
      <c r="AD363" s="15" t="s">
        <v>48</v>
      </c>
      <c r="AE363" s="15" t="s">
        <v>752</v>
      </c>
      <c r="AF363" s="15"/>
      <c r="AG363" s="15"/>
      <c r="AH363" s="15"/>
      <c r="AI363" s="15"/>
      <c r="AJ363" s="15"/>
    </row>
    <row r="364" spans="1:36" x14ac:dyDescent="0.25">
      <c r="A364" s="15" t="s">
        <v>904</v>
      </c>
      <c r="B364" s="15" t="s">
        <v>942</v>
      </c>
      <c r="C364" s="15">
        <v>3948</v>
      </c>
      <c r="D364" s="15" t="s">
        <v>939</v>
      </c>
      <c r="E364" s="15"/>
      <c r="F364" s="15">
        <v>2019</v>
      </c>
      <c r="G364" s="15" t="s">
        <v>36</v>
      </c>
      <c r="H364" s="15">
        <v>160.53</v>
      </c>
      <c r="I364" s="15">
        <v>5</v>
      </c>
      <c r="J364" s="19"/>
      <c r="K364" s="15">
        <v>0.104</v>
      </c>
      <c r="L364" s="15">
        <v>5.5380000000000003</v>
      </c>
      <c r="M364" s="15">
        <v>106431.6</v>
      </c>
      <c r="N364" s="15" t="s">
        <v>910</v>
      </c>
      <c r="O364" s="15" t="s">
        <v>25</v>
      </c>
      <c r="P364" s="15" t="s">
        <v>166</v>
      </c>
      <c r="Q364" s="15" t="s">
        <v>58</v>
      </c>
      <c r="R364" s="15"/>
      <c r="S364" s="15">
        <v>39.829700000000003</v>
      </c>
      <c r="T364" s="15">
        <v>-80.815299999999993</v>
      </c>
      <c r="U364" s="15"/>
      <c r="V364" s="78" t="s">
        <v>904</v>
      </c>
      <c r="W364" s="78" t="s">
        <v>942</v>
      </c>
      <c r="X364" s="78">
        <f t="shared" si="17"/>
        <v>0</v>
      </c>
      <c r="Y364" s="78">
        <f t="shared" si="15"/>
        <v>0</v>
      </c>
      <c r="Z364" s="78">
        <f t="shared" si="16"/>
        <v>0</v>
      </c>
      <c r="AA364" s="15" t="s">
        <v>910</v>
      </c>
      <c r="AB364" s="15" t="s">
        <v>25</v>
      </c>
      <c r="AC364" s="15" t="s">
        <v>166</v>
      </c>
      <c r="AD364" s="15" t="s">
        <v>58</v>
      </c>
      <c r="AE364" s="15"/>
      <c r="AF364" s="15"/>
      <c r="AG364" s="15"/>
      <c r="AH364" s="15"/>
      <c r="AI364" s="15"/>
      <c r="AJ364" s="15"/>
    </row>
    <row r="365" spans="1:36" x14ac:dyDescent="0.25">
      <c r="A365" s="15" t="s">
        <v>904</v>
      </c>
      <c r="B365" s="15" t="s">
        <v>946</v>
      </c>
      <c r="C365" s="15">
        <v>3954</v>
      </c>
      <c r="D365" s="15">
        <v>1</v>
      </c>
      <c r="E365" s="15" t="s">
        <v>776</v>
      </c>
      <c r="F365" s="15">
        <v>2019</v>
      </c>
      <c r="G365" s="15" t="s">
        <v>686</v>
      </c>
      <c r="H365" s="15">
        <v>2407.09</v>
      </c>
      <c r="I365" s="15">
        <v>5</v>
      </c>
      <c r="J365" s="19">
        <v>1056066.3899999999</v>
      </c>
      <c r="K365" s="15">
        <v>7.4999999999999997E-2</v>
      </c>
      <c r="L365" s="15">
        <v>387.61200000000002</v>
      </c>
      <c r="M365" s="80">
        <v>10236185.498</v>
      </c>
      <c r="N365" s="15" t="s">
        <v>947</v>
      </c>
      <c r="O365" s="15" t="s">
        <v>25</v>
      </c>
      <c r="P365" s="15" t="s">
        <v>47</v>
      </c>
      <c r="Q365" s="15" t="s">
        <v>48</v>
      </c>
      <c r="R365" s="15" t="s">
        <v>579</v>
      </c>
      <c r="S365" s="15">
        <v>39.2014</v>
      </c>
      <c r="T365" s="15">
        <v>-79.2667</v>
      </c>
      <c r="U365" s="15"/>
      <c r="V365" s="78" t="s">
        <v>904</v>
      </c>
      <c r="W365" s="78" t="s">
        <v>946</v>
      </c>
      <c r="X365" s="78">
        <f t="shared" si="17"/>
        <v>3954</v>
      </c>
      <c r="Y365" s="78">
        <f t="shared" si="15"/>
        <v>39.2014</v>
      </c>
      <c r="Z365" s="78">
        <f t="shared" si="16"/>
        <v>-79.2667</v>
      </c>
      <c r="AA365" s="15" t="s">
        <v>947</v>
      </c>
      <c r="AB365" s="15" t="s">
        <v>25</v>
      </c>
      <c r="AC365" s="15" t="s">
        <v>47</v>
      </c>
      <c r="AD365" s="15" t="s">
        <v>48</v>
      </c>
      <c r="AE365" s="15" t="s">
        <v>579</v>
      </c>
      <c r="AF365" s="15"/>
      <c r="AG365" s="15"/>
      <c r="AH365" s="15"/>
      <c r="AI365" s="15"/>
      <c r="AJ365" s="15"/>
    </row>
    <row r="366" spans="1:36" x14ac:dyDescent="0.25">
      <c r="A366" s="15" t="s">
        <v>904</v>
      </c>
      <c r="B366" s="15" t="s">
        <v>946</v>
      </c>
      <c r="C366" s="15">
        <v>3954</v>
      </c>
      <c r="D366" s="15">
        <v>2</v>
      </c>
      <c r="E366" s="15" t="s">
        <v>776</v>
      </c>
      <c r="F366" s="15">
        <v>2019</v>
      </c>
      <c r="G366" s="15" t="s">
        <v>686</v>
      </c>
      <c r="H366" s="15">
        <v>2264.6999999999998</v>
      </c>
      <c r="I366" s="15">
        <v>5</v>
      </c>
      <c r="J366" s="19">
        <v>1051764.54</v>
      </c>
      <c r="K366" s="15">
        <v>7.8600000000000003E-2</v>
      </c>
      <c r="L366" s="15">
        <v>399.32400000000001</v>
      </c>
      <c r="M366" s="80">
        <v>10334466.059</v>
      </c>
      <c r="N366" s="15" t="s">
        <v>947</v>
      </c>
      <c r="O366" s="15" t="s">
        <v>25</v>
      </c>
      <c r="P366" s="15" t="s">
        <v>47</v>
      </c>
      <c r="Q366" s="15" t="s">
        <v>48</v>
      </c>
      <c r="R366" s="15" t="s">
        <v>579</v>
      </c>
      <c r="S366" s="15">
        <v>39.2014</v>
      </c>
      <c r="T366" s="15">
        <v>-79.2667</v>
      </c>
      <c r="U366" s="15"/>
      <c r="V366" s="78" t="s">
        <v>904</v>
      </c>
      <c r="W366" s="78" t="s">
        <v>946</v>
      </c>
      <c r="X366" s="78">
        <f t="shared" si="17"/>
        <v>0</v>
      </c>
      <c r="Y366" s="78">
        <f t="shared" si="15"/>
        <v>0</v>
      </c>
      <c r="Z366" s="78">
        <f t="shared" si="16"/>
        <v>0</v>
      </c>
      <c r="AA366" s="15" t="s">
        <v>947</v>
      </c>
      <c r="AB366" s="15" t="s">
        <v>25</v>
      </c>
      <c r="AC366" s="15" t="s">
        <v>47</v>
      </c>
      <c r="AD366" s="15" t="s">
        <v>48</v>
      </c>
      <c r="AE366" s="15" t="s">
        <v>579</v>
      </c>
      <c r="AF366" s="15"/>
      <c r="AG366" s="15"/>
      <c r="AH366" s="15"/>
      <c r="AI366" s="15"/>
      <c r="AJ366" s="15"/>
    </row>
    <row r="367" spans="1:36" x14ac:dyDescent="0.25">
      <c r="A367" s="15" t="s">
        <v>904</v>
      </c>
      <c r="B367" s="15" t="s">
        <v>946</v>
      </c>
      <c r="C367" s="15">
        <v>3954</v>
      </c>
      <c r="D367" s="15">
        <v>3</v>
      </c>
      <c r="E367" s="15"/>
      <c r="F367" s="15">
        <v>2019</v>
      </c>
      <c r="G367" s="15" t="s">
        <v>686</v>
      </c>
      <c r="H367" s="15">
        <v>1218.9000000000001</v>
      </c>
      <c r="I367" s="15">
        <v>5</v>
      </c>
      <c r="J367" s="19">
        <v>537331.81000000006</v>
      </c>
      <c r="K367" s="15">
        <v>6.4699999999999994E-2</v>
      </c>
      <c r="L367" s="15">
        <v>165.43</v>
      </c>
      <c r="M367" s="15">
        <v>5232780.0769999996</v>
      </c>
      <c r="N367" s="15" t="s">
        <v>947</v>
      </c>
      <c r="O367" s="15" t="s">
        <v>25</v>
      </c>
      <c r="P367" s="15" t="s">
        <v>47</v>
      </c>
      <c r="Q367" s="15" t="s">
        <v>48</v>
      </c>
      <c r="R367" s="15" t="s">
        <v>579</v>
      </c>
      <c r="S367" s="15">
        <v>39.2014</v>
      </c>
      <c r="T367" s="15">
        <v>-79.2667</v>
      </c>
      <c r="U367" s="15"/>
      <c r="V367" s="78" t="s">
        <v>904</v>
      </c>
      <c r="W367" s="78" t="s">
        <v>946</v>
      </c>
      <c r="X367" s="78">
        <f t="shared" si="17"/>
        <v>0</v>
      </c>
      <c r="Y367" s="78">
        <f t="shared" si="15"/>
        <v>0</v>
      </c>
      <c r="Z367" s="78">
        <f t="shared" si="16"/>
        <v>0</v>
      </c>
      <c r="AA367" s="15" t="s">
        <v>947</v>
      </c>
      <c r="AB367" s="15" t="s">
        <v>25</v>
      </c>
      <c r="AC367" s="15" t="s">
        <v>47</v>
      </c>
      <c r="AD367" s="15" t="s">
        <v>48</v>
      </c>
      <c r="AE367" s="15" t="s">
        <v>579</v>
      </c>
      <c r="AF367" s="15"/>
      <c r="AG367" s="15"/>
      <c r="AH367" s="15"/>
      <c r="AI367" s="15"/>
      <c r="AJ367" s="15"/>
    </row>
    <row r="368" spans="1:36" x14ac:dyDescent="0.25">
      <c r="A368" s="15" t="s">
        <v>327</v>
      </c>
      <c r="B368" s="15" t="s">
        <v>354</v>
      </c>
      <c r="C368" s="15">
        <v>5083</v>
      </c>
      <c r="D368" s="15">
        <v>5001</v>
      </c>
      <c r="E368" s="15"/>
      <c r="F368" s="15">
        <v>2019</v>
      </c>
      <c r="G368" s="15" t="s">
        <v>334</v>
      </c>
      <c r="H368" s="15">
        <v>494.65</v>
      </c>
      <c r="I368" s="15">
        <v>5</v>
      </c>
      <c r="J368" s="19">
        <v>42645.51</v>
      </c>
      <c r="K368" s="15">
        <v>1.4200000000000001E-2</v>
      </c>
      <c r="L368" s="15">
        <v>1.5780000000000001</v>
      </c>
      <c r="M368" s="15">
        <v>357200.56099999999</v>
      </c>
      <c r="N368" s="15" t="s">
        <v>349</v>
      </c>
      <c r="O368" s="15" t="s">
        <v>25</v>
      </c>
      <c r="P368" s="15" t="s">
        <v>26</v>
      </c>
      <c r="Q368" s="15" t="s">
        <v>27</v>
      </c>
      <c r="R368" s="15" t="s">
        <v>59</v>
      </c>
      <c r="S368" s="15">
        <v>39.375700000000002</v>
      </c>
      <c r="T368" s="15">
        <v>-74.965400000000002</v>
      </c>
      <c r="U368" s="15"/>
      <c r="V368" s="78" t="s">
        <v>327</v>
      </c>
      <c r="W368" s="78" t="s">
        <v>354</v>
      </c>
      <c r="X368" s="78">
        <f t="shared" si="17"/>
        <v>5083</v>
      </c>
      <c r="Y368" s="78">
        <f t="shared" si="15"/>
        <v>39.375700000000002</v>
      </c>
      <c r="Z368" s="78">
        <f t="shared" si="16"/>
        <v>-74.965400000000002</v>
      </c>
      <c r="AA368" s="15" t="s">
        <v>349</v>
      </c>
      <c r="AB368" s="15" t="s">
        <v>25</v>
      </c>
      <c r="AC368" s="15" t="s">
        <v>26</v>
      </c>
      <c r="AD368" s="15" t="s">
        <v>27</v>
      </c>
      <c r="AE368" s="15" t="s">
        <v>59</v>
      </c>
      <c r="AF368" s="15"/>
      <c r="AG368" s="15"/>
      <c r="AH368" s="15"/>
      <c r="AI368" s="15"/>
      <c r="AJ368" s="15"/>
    </row>
    <row r="369" spans="1:36" x14ac:dyDescent="0.25">
      <c r="A369" s="15" t="s">
        <v>327</v>
      </c>
      <c r="B369" s="15" t="s">
        <v>354</v>
      </c>
      <c r="C369" s="15">
        <v>5083</v>
      </c>
      <c r="D369" s="15">
        <v>4001</v>
      </c>
      <c r="E369" s="15"/>
      <c r="F369" s="15">
        <v>2019</v>
      </c>
      <c r="G369" s="15" t="s">
        <v>348</v>
      </c>
      <c r="H369" s="15">
        <v>259.48</v>
      </c>
      <c r="I369" s="15">
        <v>5</v>
      </c>
      <c r="J369" s="19">
        <v>16925.16</v>
      </c>
      <c r="K369" s="15">
        <v>8.0100000000000005E-2</v>
      </c>
      <c r="L369" s="15">
        <v>6.6859999999999999</v>
      </c>
      <c r="M369" s="15">
        <v>165790.891</v>
      </c>
      <c r="N369" s="15" t="s">
        <v>349</v>
      </c>
      <c r="O369" s="15" t="s">
        <v>25</v>
      </c>
      <c r="P369" s="15" t="s">
        <v>26</v>
      </c>
      <c r="Q369" s="15" t="s">
        <v>27</v>
      </c>
      <c r="R369" s="15" t="s">
        <v>38</v>
      </c>
      <c r="S369" s="15">
        <v>39.375700000000002</v>
      </c>
      <c r="T369" s="15">
        <v>-74.965400000000002</v>
      </c>
      <c r="U369" s="15"/>
      <c r="V369" s="78" t="s">
        <v>327</v>
      </c>
      <c r="W369" s="78" t="s">
        <v>354</v>
      </c>
      <c r="X369" s="78">
        <f t="shared" si="17"/>
        <v>0</v>
      </c>
      <c r="Y369" s="78">
        <f t="shared" si="15"/>
        <v>0</v>
      </c>
      <c r="Z369" s="78">
        <f t="shared" si="16"/>
        <v>0</v>
      </c>
      <c r="AA369" s="15" t="s">
        <v>349</v>
      </c>
      <c r="AB369" s="15" t="s">
        <v>25</v>
      </c>
      <c r="AC369" s="15" t="s">
        <v>26</v>
      </c>
      <c r="AD369" s="15" t="s">
        <v>27</v>
      </c>
      <c r="AE369" s="15" t="s">
        <v>38</v>
      </c>
      <c r="AF369" s="15"/>
      <c r="AG369" s="15"/>
      <c r="AH369" s="15"/>
      <c r="AI369" s="15"/>
      <c r="AJ369" s="15"/>
    </row>
    <row r="370" spans="1:36" x14ac:dyDescent="0.25">
      <c r="A370" s="15" t="s">
        <v>904</v>
      </c>
      <c r="B370" s="15" t="s">
        <v>953</v>
      </c>
      <c r="C370" s="15">
        <v>6004</v>
      </c>
      <c r="D370" s="15">
        <v>1</v>
      </c>
      <c r="E370" s="15"/>
      <c r="F370" s="15">
        <v>2019</v>
      </c>
      <c r="G370" s="15" t="s">
        <v>686</v>
      </c>
      <c r="H370" s="15">
        <v>2578.0100000000002</v>
      </c>
      <c r="I370" s="15">
        <v>5</v>
      </c>
      <c r="J370" s="19">
        <v>1289351.43</v>
      </c>
      <c r="K370" s="15">
        <v>0.1343</v>
      </c>
      <c r="L370" s="15">
        <v>844.20500000000004</v>
      </c>
      <c r="M370" s="80">
        <v>12412650.744000001</v>
      </c>
      <c r="N370" s="15" t="s">
        <v>952</v>
      </c>
      <c r="O370" s="15" t="s">
        <v>25</v>
      </c>
      <c r="P370" s="15" t="s">
        <v>80</v>
      </c>
      <c r="Q370" s="15" t="s">
        <v>48</v>
      </c>
      <c r="R370" s="15" t="s">
        <v>752</v>
      </c>
      <c r="S370" s="15">
        <v>39.366799999999998</v>
      </c>
      <c r="T370" s="15">
        <v>-81.294399999999996</v>
      </c>
      <c r="U370" s="15"/>
      <c r="V370" s="78" t="s">
        <v>904</v>
      </c>
      <c r="W370" s="78" t="s">
        <v>953</v>
      </c>
      <c r="X370" s="78">
        <f t="shared" si="17"/>
        <v>6004</v>
      </c>
      <c r="Y370" s="78">
        <f t="shared" si="15"/>
        <v>39.366799999999998</v>
      </c>
      <c r="Z370" s="78">
        <f t="shared" si="16"/>
        <v>-81.294399999999996</v>
      </c>
      <c r="AA370" s="15" t="s">
        <v>952</v>
      </c>
      <c r="AB370" s="15" t="s">
        <v>25</v>
      </c>
      <c r="AC370" s="15" t="s">
        <v>80</v>
      </c>
      <c r="AD370" s="15" t="s">
        <v>48</v>
      </c>
      <c r="AE370" s="15" t="s">
        <v>752</v>
      </c>
      <c r="AF370" s="15"/>
      <c r="AG370" s="15"/>
      <c r="AH370" s="15"/>
      <c r="AI370" s="15"/>
      <c r="AJ370" s="15"/>
    </row>
    <row r="371" spans="1:36" x14ac:dyDescent="0.25">
      <c r="A371" s="15" t="s">
        <v>904</v>
      </c>
      <c r="B371" s="15" t="s">
        <v>953</v>
      </c>
      <c r="C371" s="15">
        <v>6004</v>
      </c>
      <c r="D371" s="15">
        <v>2</v>
      </c>
      <c r="E371" s="15"/>
      <c r="F371" s="15">
        <v>2019</v>
      </c>
      <c r="G371" s="15" t="s">
        <v>686</v>
      </c>
      <c r="H371" s="15">
        <v>2690.41</v>
      </c>
      <c r="I371" s="15">
        <v>5</v>
      </c>
      <c r="J371" s="19">
        <v>1374300.22</v>
      </c>
      <c r="K371" s="15">
        <v>0.1411</v>
      </c>
      <c r="L371" s="15">
        <v>914.18299999999999</v>
      </c>
      <c r="M371" s="80">
        <v>12899496.789999999</v>
      </c>
      <c r="N371" s="15" t="s">
        <v>952</v>
      </c>
      <c r="O371" s="15" t="s">
        <v>25</v>
      </c>
      <c r="P371" s="15" t="s">
        <v>80</v>
      </c>
      <c r="Q371" s="15" t="s">
        <v>48</v>
      </c>
      <c r="R371" s="15" t="s">
        <v>752</v>
      </c>
      <c r="S371" s="15">
        <v>39.366799999999998</v>
      </c>
      <c r="T371" s="15">
        <v>-81.294399999999996</v>
      </c>
      <c r="U371" s="15"/>
      <c r="V371" s="78" t="s">
        <v>904</v>
      </c>
      <c r="W371" s="78" t="s">
        <v>953</v>
      </c>
      <c r="X371" s="78">
        <f t="shared" si="17"/>
        <v>0</v>
      </c>
      <c r="Y371" s="78">
        <f t="shared" si="15"/>
        <v>0</v>
      </c>
      <c r="Z371" s="78">
        <f t="shared" si="16"/>
        <v>0</v>
      </c>
      <c r="AA371" s="15" t="s">
        <v>952</v>
      </c>
      <c r="AB371" s="15" t="s">
        <v>25</v>
      </c>
      <c r="AC371" s="15" t="s">
        <v>80</v>
      </c>
      <c r="AD371" s="15" t="s">
        <v>48</v>
      </c>
      <c r="AE371" s="15" t="s">
        <v>752</v>
      </c>
      <c r="AF371" s="15"/>
      <c r="AG371" s="15"/>
      <c r="AH371" s="15"/>
      <c r="AI371" s="15"/>
      <c r="AJ371" s="15"/>
    </row>
    <row r="372" spans="1:36" x14ac:dyDescent="0.25">
      <c r="A372" s="15" t="s">
        <v>145</v>
      </c>
      <c r="B372" s="15" t="s">
        <v>221</v>
      </c>
      <c r="C372" s="15">
        <v>6081</v>
      </c>
      <c r="D372" s="15">
        <v>1</v>
      </c>
      <c r="E372" s="15"/>
      <c r="F372" s="15">
        <v>2019</v>
      </c>
      <c r="G372" s="15" t="s">
        <v>31</v>
      </c>
      <c r="H372" s="15">
        <v>258</v>
      </c>
      <c r="I372" s="15">
        <v>5</v>
      </c>
      <c r="J372" s="19">
        <v>16039.75</v>
      </c>
      <c r="K372" s="15">
        <v>0.2908</v>
      </c>
      <c r="L372" s="15">
        <v>27.474</v>
      </c>
      <c r="M372" s="15">
        <v>196674.42499999999</v>
      </c>
      <c r="N372" s="15" t="s">
        <v>153</v>
      </c>
      <c r="O372" s="15" t="s">
        <v>25</v>
      </c>
      <c r="P372" s="15" t="s">
        <v>33</v>
      </c>
      <c r="Q372" s="15" t="s">
        <v>58</v>
      </c>
      <c r="R372" s="15" t="s">
        <v>34</v>
      </c>
      <c r="S372" s="15">
        <v>42.197699999999998</v>
      </c>
      <c r="T372" s="15">
        <v>-72.510300000000001</v>
      </c>
      <c r="U372" s="15"/>
      <c r="V372" s="78" t="s">
        <v>145</v>
      </c>
      <c r="W372" s="78" t="s">
        <v>221</v>
      </c>
      <c r="X372" s="78">
        <f t="shared" si="17"/>
        <v>6081</v>
      </c>
      <c r="Y372" s="78">
        <f t="shared" si="15"/>
        <v>42.197699999999998</v>
      </c>
      <c r="Z372" s="78">
        <f t="shared" si="16"/>
        <v>-72.510300000000001</v>
      </c>
      <c r="AA372" s="15" t="s">
        <v>153</v>
      </c>
      <c r="AB372" s="15" t="s">
        <v>25</v>
      </c>
      <c r="AC372" s="15" t="s">
        <v>33</v>
      </c>
      <c r="AD372" s="15" t="s">
        <v>58</v>
      </c>
      <c r="AE372" s="15" t="s">
        <v>34</v>
      </c>
      <c r="AF372" s="15"/>
      <c r="AG372" s="15"/>
      <c r="AH372" s="15"/>
      <c r="AI372" s="15"/>
      <c r="AJ372" s="15"/>
    </row>
    <row r="373" spans="1:36" x14ac:dyDescent="0.25">
      <c r="A373" s="15" t="s">
        <v>145</v>
      </c>
      <c r="B373" s="15" t="s">
        <v>221</v>
      </c>
      <c r="C373" s="15">
        <v>6081</v>
      </c>
      <c r="D373" s="15">
        <v>2</v>
      </c>
      <c r="E373" s="15"/>
      <c r="F373" s="15">
        <v>2019</v>
      </c>
      <c r="G373" s="15" t="s">
        <v>31</v>
      </c>
      <c r="H373" s="15">
        <v>27.25</v>
      </c>
      <c r="I373" s="15">
        <v>5</v>
      </c>
      <c r="J373" s="19">
        <v>1735.25</v>
      </c>
      <c r="K373" s="15">
        <v>0.16220000000000001</v>
      </c>
      <c r="L373" s="15">
        <v>1.44</v>
      </c>
      <c r="M373" s="15">
        <v>21462.6</v>
      </c>
      <c r="N373" s="15" t="s">
        <v>153</v>
      </c>
      <c r="O373" s="15" t="s">
        <v>25</v>
      </c>
      <c r="P373" s="15" t="s">
        <v>33</v>
      </c>
      <c r="Q373" s="15" t="s">
        <v>58</v>
      </c>
      <c r="R373" s="15" t="s">
        <v>222</v>
      </c>
      <c r="S373" s="15">
        <v>42.197699999999998</v>
      </c>
      <c r="T373" s="15">
        <v>-72.510300000000001</v>
      </c>
      <c r="U373" s="15"/>
      <c r="V373" s="78" t="s">
        <v>145</v>
      </c>
      <c r="W373" s="78" t="s">
        <v>221</v>
      </c>
      <c r="X373" s="78">
        <f t="shared" si="17"/>
        <v>0</v>
      </c>
      <c r="Y373" s="78">
        <f t="shared" si="15"/>
        <v>0</v>
      </c>
      <c r="Z373" s="78">
        <f t="shared" si="16"/>
        <v>0</v>
      </c>
      <c r="AA373" s="15" t="s">
        <v>153</v>
      </c>
      <c r="AB373" s="15" t="s">
        <v>25</v>
      </c>
      <c r="AC373" s="15" t="s">
        <v>33</v>
      </c>
      <c r="AD373" s="15" t="s">
        <v>58</v>
      </c>
      <c r="AE373" s="15" t="s">
        <v>222</v>
      </c>
      <c r="AF373" s="15"/>
      <c r="AG373" s="15"/>
      <c r="AH373" s="15"/>
      <c r="AI373" s="15"/>
      <c r="AJ373" s="15"/>
    </row>
    <row r="374" spans="1:36" x14ac:dyDescent="0.25">
      <c r="A374" s="15" t="s">
        <v>145</v>
      </c>
      <c r="B374" s="15" t="s">
        <v>221</v>
      </c>
      <c r="C374" s="15">
        <v>6081</v>
      </c>
      <c r="D374" s="15">
        <v>3</v>
      </c>
      <c r="E374" s="15"/>
      <c r="F374" s="15">
        <v>2019</v>
      </c>
      <c r="G374" s="15" t="s">
        <v>31</v>
      </c>
      <c r="H374" s="15">
        <v>229.75</v>
      </c>
      <c r="I374" s="15">
        <v>5</v>
      </c>
      <c r="J374" s="19">
        <v>14076.25</v>
      </c>
      <c r="K374" s="15">
        <v>0.14050000000000001</v>
      </c>
      <c r="L374" s="15">
        <v>12.042</v>
      </c>
      <c r="M374" s="15">
        <v>172607.02499999999</v>
      </c>
      <c r="N374" s="15" t="s">
        <v>153</v>
      </c>
      <c r="O374" s="15" t="s">
        <v>25</v>
      </c>
      <c r="P374" s="15" t="s">
        <v>33</v>
      </c>
      <c r="Q374" s="15" t="s">
        <v>58</v>
      </c>
      <c r="R374" s="15" t="s">
        <v>34</v>
      </c>
      <c r="S374" s="15">
        <v>42.197699999999998</v>
      </c>
      <c r="T374" s="15">
        <v>-72.510300000000001</v>
      </c>
      <c r="U374" s="15"/>
      <c r="V374" s="78" t="s">
        <v>145</v>
      </c>
      <c r="W374" s="78" t="s">
        <v>221</v>
      </c>
      <c r="X374" s="78">
        <f t="shared" si="17"/>
        <v>0</v>
      </c>
      <c r="Y374" s="78">
        <f t="shared" si="15"/>
        <v>0</v>
      </c>
      <c r="Z374" s="78">
        <f t="shared" si="16"/>
        <v>0</v>
      </c>
      <c r="AA374" s="15" t="s">
        <v>153</v>
      </c>
      <c r="AB374" s="15" t="s">
        <v>25</v>
      </c>
      <c r="AC374" s="15" t="s">
        <v>33</v>
      </c>
      <c r="AD374" s="15" t="s">
        <v>58</v>
      </c>
      <c r="AE374" s="15" t="s">
        <v>34</v>
      </c>
      <c r="AF374" s="15"/>
      <c r="AG374" s="15"/>
      <c r="AH374" s="15"/>
      <c r="AI374" s="15"/>
      <c r="AJ374" s="15"/>
    </row>
    <row r="375" spans="1:36" x14ac:dyDescent="0.25">
      <c r="A375" s="15" t="s">
        <v>145</v>
      </c>
      <c r="B375" s="15" t="s">
        <v>221</v>
      </c>
      <c r="C375" s="15">
        <v>6081</v>
      </c>
      <c r="D375" s="15">
        <v>4</v>
      </c>
      <c r="E375" s="15"/>
      <c r="F375" s="15">
        <v>2019</v>
      </c>
      <c r="G375" s="15" t="s">
        <v>31</v>
      </c>
      <c r="H375" s="15">
        <v>8.75</v>
      </c>
      <c r="I375" s="15">
        <v>5</v>
      </c>
      <c r="J375" s="19">
        <v>232.75</v>
      </c>
      <c r="K375" s="15">
        <v>1.1997</v>
      </c>
      <c r="L375" s="15">
        <v>2.5489999999999999</v>
      </c>
      <c r="M375" s="15">
        <v>4249.1000000000004</v>
      </c>
      <c r="N375" s="15" t="s">
        <v>153</v>
      </c>
      <c r="O375" s="15" t="s">
        <v>25</v>
      </c>
      <c r="P375" s="15" t="s">
        <v>26</v>
      </c>
      <c r="Q375" s="15" t="s">
        <v>58</v>
      </c>
      <c r="R375" s="15" t="s">
        <v>38</v>
      </c>
      <c r="S375" s="15">
        <v>42.197699999999998</v>
      </c>
      <c r="T375" s="15">
        <v>-72.510300000000001</v>
      </c>
      <c r="U375" s="15"/>
      <c r="V375" s="78" t="s">
        <v>145</v>
      </c>
      <c r="W375" s="78" t="s">
        <v>221</v>
      </c>
      <c r="X375" s="78">
        <f t="shared" si="17"/>
        <v>0</v>
      </c>
      <c r="Y375" s="78">
        <f t="shared" si="15"/>
        <v>0</v>
      </c>
      <c r="Z375" s="78">
        <f t="shared" si="16"/>
        <v>0</v>
      </c>
      <c r="AA375" s="15" t="s">
        <v>153</v>
      </c>
      <c r="AB375" s="15" t="s">
        <v>25</v>
      </c>
      <c r="AC375" s="15" t="s">
        <v>26</v>
      </c>
      <c r="AD375" s="15" t="s">
        <v>58</v>
      </c>
      <c r="AE375" s="15" t="s">
        <v>38</v>
      </c>
      <c r="AF375" s="15"/>
      <c r="AG375" s="15"/>
      <c r="AH375" s="15"/>
      <c r="AI375" s="15"/>
      <c r="AJ375" s="15"/>
    </row>
    <row r="376" spans="1:36" x14ac:dyDescent="0.25">
      <c r="A376" s="15" t="s">
        <v>145</v>
      </c>
      <c r="B376" s="15" t="s">
        <v>221</v>
      </c>
      <c r="C376" s="15">
        <v>6081</v>
      </c>
      <c r="D376" s="15">
        <v>5</v>
      </c>
      <c r="E376" s="15"/>
      <c r="F376" s="15">
        <v>2019</v>
      </c>
      <c r="G376" s="15" t="s">
        <v>31</v>
      </c>
      <c r="H376" s="15">
        <v>9</v>
      </c>
      <c r="I376" s="15">
        <v>5</v>
      </c>
      <c r="J376" s="19">
        <v>236</v>
      </c>
      <c r="K376" s="15">
        <v>1.2</v>
      </c>
      <c r="L376" s="15">
        <v>2.024</v>
      </c>
      <c r="M376" s="15">
        <v>3374</v>
      </c>
      <c r="N376" s="15" t="s">
        <v>153</v>
      </c>
      <c r="O376" s="15" t="s">
        <v>25</v>
      </c>
      <c r="P376" s="15" t="s">
        <v>26</v>
      </c>
      <c r="Q376" s="15" t="s">
        <v>58</v>
      </c>
      <c r="R376" s="15" t="s">
        <v>38</v>
      </c>
      <c r="S376" s="15">
        <v>42.197699999999998</v>
      </c>
      <c r="T376" s="15">
        <v>-72.510300000000001</v>
      </c>
      <c r="U376" s="15"/>
      <c r="V376" s="78" t="s">
        <v>145</v>
      </c>
      <c r="W376" s="78" t="s">
        <v>221</v>
      </c>
      <c r="X376" s="78">
        <f t="shared" si="17"/>
        <v>0</v>
      </c>
      <c r="Y376" s="78">
        <f t="shared" si="15"/>
        <v>0</v>
      </c>
      <c r="Z376" s="78">
        <f t="shared" si="16"/>
        <v>0</v>
      </c>
      <c r="AA376" s="15" t="s">
        <v>153</v>
      </c>
      <c r="AB376" s="15" t="s">
        <v>25</v>
      </c>
      <c r="AC376" s="15" t="s">
        <v>26</v>
      </c>
      <c r="AD376" s="15" t="s">
        <v>58</v>
      </c>
      <c r="AE376" s="15" t="s">
        <v>38</v>
      </c>
      <c r="AF376" s="15"/>
      <c r="AG376" s="15"/>
      <c r="AH376" s="15"/>
      <c r="AI376" s="15"/>
      <c r="AJ376" s="15"/>
    </row>
    <row r="377" spans="1:36" x14ac:dyDescent="0.25">
      <c r="A377" s="15" t="s">
        <v>396</v>
      </c>
      <c r="B377" s="15" t="s">
        <v>659</v>
      </c>
      <c r="C377" s="15">
        <v>6082</v>
      </c>
      <c r="D377" s="15">
        <v>1</v>
      </c>
      <c r="E377" s="15"/>
      <c r="F377" s="15">
        <v>2019</v>
      </c>
      <c r="G377" s="15" t="s">
        <v>240</v>
      </c>
      <c r="H377" s="15">
        <v>101.58</v>
      </c>
      <c r="I377" s="15">
        <v>5</v>
      </c>
      <c r="J377" s="19">
        <v>26472.04</v>
      </c>
      <c r="K377" s="15">
        <v>0.23039999999999999</v>
      </c>
      <c r="L377" s="15">
        <v>32.518000000000001</v>
      </c>
      <c r="M377" s="15">
        <v>280253.28600000002</v>
      </c>
      <c r="N377" s="15" t="s">
        <v>501</v>
      </c>
      <c r="O377" s="15" t="s">
        <v>25</v>
      </c>
      <c r="P377" s="15" t="s">
        <v>80</v>
      </c>
      <c r="Q377" s="15" t="s">
        <v>48</v>
      </c>
      <c r="R377" s="15" t="s">
        <v>660</v>
      </c>
      <c r="S377" s="15">
        <v>43.356099999999998</v>
      </c>
      <c r="T377" s="15">
        <v>-78.603899999999996</v>
      </c>
      <c r="U377" s="15"/>
      <c r="V377" s="78" t="s">
        <v>396</v>
      </c>
      <c r="W377" s="78" t="s">
        <v>659</v>
      </c>
      <c r="X377" s="78">
        <f t="shared" si="17"/>
        <v>6082</v>
      </c>
      <c r="Y377" s="78">
        <f t="shared" si="15"/>
        <v>43.356099999999998</v>
      </c>
      <c r="Z377" s="78">
        <f t="shared" si="16"/>
        <v>-78.603899999999996</v>
      </c>
      <c r="AA377" s="15" t="s">
        <v>501</v>
      </c>
      <c r="AB377" s="15" t="s">
        <v>25</v>
      </c>
      <c r="AC377" s="15" t="s">
        <v>80</v>
      </c>
      <c r="AD377" s="15" t="s">
        <v>48</v>
      </c>
      <c r="AE377" s="15" t="s">
        <v>660</v>
      </c>
      <c r="AF377" s="15"/>
      <c r="AG377" s="15"/>
      <c r="AH377" s="15"/>
      <c r="AI377" s="15"/>
      <c r="AJ377" s="15"/>
    </row>
    <row r="378" spans="1:36" x14ac:dyDescent="0.25">
      <c r="A378" s="81" t="s">
        <v>676</v>
      </c>
      <c r="B378" s="81" t="s">
        <v>684</v>
      </c>
      <c r="C378" s="81">
        <v>6094</v>
      </c>
      <c r="D378" s="81">
        <v>1</v>
      </c>
      <c r="E378" s="81" t="s">
        <v>685</v>
      </c>
      <c r="F378" s="81">
        <v>2019</v>
      </c>
      <c r="G378" s="81" t="s">
        <v>686</v>
      </c>
      <c r="H378" s="81">
        <v>0</v>
      </c>
      <c r="I378" s="81">
        <v>5</v>
      </c>
      <c r="J378" s="19"/>
      <c r="K378" s="81"/>
      <c r="L378" s="81"/>
      <c r="M378" s="81"/>
      <c r="N378" s="81" t="s">
        <v>687</v>
      </c>
      <c r="O378" s="81" t="s">
        <v>25</v>
      </c>
      <c r="P378" s="81" t="s">
        <v>80</v>
      </c>
      <c r="Q378" s="81" t="s">
        <v>48</v>
      </c>
      <c r="R378" s="81" t="s">
        <v>242</v>
      </c>
      <c r="S378" s="81">
        <v>40.634399999999999</v>
      </c>
      <c r="T378" s="81">
        <v>-80.42</v>
      </c>
      <c r="U378" s="15"/>
      <c r="V378" s="83" t="s">
        <v>676</v>
      </c>
      <c r="W378" s="83" t="s">
        <v>684</v>
      </c>
      <c r="X378" s="78">
        <f t="shared" si="17"/>
        <v>6094</v>
      </c>
      <c r="Y378" s="78">
        <f t="shared" si="15"/>
        <v>40.634399999999999</v>
      </c>
      <c r="Z378" s="78">
        <f t="shared" si="16"/>
        <v>-80.42</v>
      </c>
      <c r="AA378" s="81" t="s">
        <v>687</v>
      </c>
      <c r="AB378" s="81" t="s">
        <v>25</v>
      </c>
      <c r="AC378" s="81" t="s">
        <v>80</v>
      </c>
      <c r="AD378" s="81" t="s">
        <v>48</v>
      </c>
      <c r="AE378" s="81" t="s">
        <v>242</v>
      </c>
      <c r="AF378" s="15"/>
      <c r="AG378" s="15"/>
      <c r="AH378" s="15"/>
      <c r="AI378" s="15"/>
      <c r="AJ378" s="15"/>
    </row>
    <row r="379" spans="1:36" x14ac:dyDescent="0.25">
      <c r="A379" s="81" t="s">
        <v>676</v>
      </c>
      <c r="B379" s="81" t="s">
        <v>684</v>
      </c>
      <c r="C379" s="81">
        <v>6094</v>
      </c>
      <c r="D379" s="81">
        <v>2</v>
      </c>
      <c r="E379" s="81" t="s">
        <v>688</v>
      </c>
      <c r="F379" s="81">
        <v>2019</v>
      </c>
      <c r="G379" s="81" t="s">
        <v>686</v>
      </c>
      <c r="H379" s="81">
        <v>0</v>
      </c>
      <c r="I379" s="81">
        <v>5</v>
      </c>
      <c r="J379" s="19"/>
      <c r="K379" s="81"/>
      <c r="L379" s="81"/>
      <c r="M379" s="81"/>
      <c r="N379" s="81" t="s">
        <v>687</v>
      </c>
      <c r="O379" s="81" t="s">
        <v>25</v>
      </c>
      <c r="P379" s="81" t="s">
        <v>80</v>
      </c>
      <c r="Q379" s="81" t="s">
        <v>48</v>
      </c>
      <c r="R379" s="81" t="s">
        <v>689</v>
      </c>
      <c r="S379" s="81">
        <v>40.634399999999999</v>
      </c>
      <c r="T379" s="81">
        <v>-80.42</v>
      </c>
      <c r="U379" s="15"/>
      <c r="V379" s="83" t="s">
        <v>676</v>
      </c>
      <c r="W379" s="83" t="s">
        <v>684</v>
      </c>
      <c r="X379" s="78">
        <f t="shared" si="17"/>
        <v>0</v>
      </c>
      <c r="Y379" s="78">
        <f t="shared" si="15"/>
        <v>0</v>
      </c>
      <c r="Z379" s="78">
        <f t="shared" si="16"/>
        <v>0</v>
      </c>
      <c r="AA379" s="81" t="s">
        <v>687</v>
      </c>
      <c r="AB379" s="81" t="s">
        <v>25</v>
      </c>
      <c r="AC379" s="81" t="s">
        <v>80</v>
      </c>
      <c r="AD379" s="81" t="s">
        <v>48</v>
      </c>
      <c r="AE379" s="81" t="s">
        <v>689</v>
      </c>
      <c r="AF379" s="15"/>
      <c r="AG379" s="15"/>
      <c r="AH379" s="15"/>
      <c r="AI379" s="15"/>
      <c r="AJ379" s="15"/>
    </row>
    <row r="380" spans="1:36" x14ac:dyDescent="0.25">
      <c r="A380" s="81" t="s">
        <v>676</v>
      </c>
      <c r="B380" s="81" t="s">
        <v>684</v>
      </c>
      <c r="C380" s="81">
        <v>6094</v>
      </c>
      <c r="D380" s="81">
        <v>3</v>
      </c>
      <c r="E380" s="81" t="s">
        <v>690</v>
      </c>
      <c r="F380" s="81">
        <v>2019</v>
      </c>
      <c r="G380" s="81" t="s">
        <v>686</v>
      </c>
      <c r="H380" s="81">
        <v>909.92</v>
      </c>
      <c r="I380" s="81">
        <v>5</v>
      </c>
      <c r="J380" s="19">
        <v>367668.59</v>
      </c>
      <c r="K380" s="81">
        <v>0.10539999999999999</v>
      </c>
      <c r="L380" s="81">
        <v>190.12</v>
      </c>
      <c r="M380" s="81">
        <v>3900590.7059999998</v>
      </c>
      <c r="N380" s="81" t="s">
        <v>687</v>
      </c>
      <c r="O380" s="81" t="s">
        <v>25</v>
      </c>
      <c r="P380" s="81" t="s">
        <v>80</v>
      </c>
      <c r="Q380" s="81" t="s">
        <v>48</v>
      </c>
      <c r="R380" s="81" t="s">
        <v>242</v>
      </c>
      <c r="S380" s="81">
        <v>40.634399999999999</v>
      </c>
      <c r="T380" s="81">
        <v>-80.42</v>
      </c>
      <c r="U380" s="15"/>
      <c r="V380" s="83" t="s">
        <v>676</v>
      </c>
      <c r="W380" s="83" t="s">
        <v>684</v>
      </c>
      <c r="X380" s="78">
        <f t="shared" si="17"/>
        <v>0</v>
      </c>
      <c r="Y380" s="78">
        <f t="shared" si="15"/>
        <v>0</v>
      </c>
      <c r="Z380" s="78">
        <f t="shared" si="16"/>
        <v>0</v>
      </c>
      <c r="AA380" s="81" t="s">
        <v>687</v>
      </c>
      <c r="AB380" s="81" t="s">
        <v>25</v>
      </c>
      <c r="AC380" s="81" t="s">
        <v>80</v>
      </c>
      <c r="AD380" s="81" t="s">
        <v>48</v>
      </c>
      <c r="AE380" s="81" t="s">
        <v>242</v>
      </c>
      <c r="AF380" s="15"/>
      <c r="AG380" s="15"/>
      <c r="AH380" s="15"/>
      <c r="AI380" s="15"/>
      <c r="AJ380" s="15"/>
    </row>
    <row r="381" spans="1:36" x14ac:dyDescent="0.25">
      <c r="A381" s="15" t="s">
        <v>20</v>
      </c>
      <c r="B381" s="15" t="s">
        <v>90</v>
      </c>
      <c r="C381" s="15">
        <v>6156</v>
      </c>
      <c r="D381" s="15" t="s">
        <v>92</v>
      </c>
      <c r="E381" s="15"/>
      <c r="F381" s="15">
        <v>2019</v>
      </c>
      <c r="G381" s="15" t="s">
        <v>23</v>
      </c>
      <c r="H381" s="15">
        <v>3.45</v>
      </c>
      <c r="I381" s="15">
        <v>5</v>
      </c>
      <c r="J381" s="19">
        <v>123.73</v>
      </c>
      <c r="K381" s="15">
        <v>6.5299999999999997E-2</v>
      </c>
      <c r="L381" s="15">
        <v>2.1000000000000001E-2</v>
      </c>
      <c r="M381" s="15">
        <v>1194.3530000000001</v>
      </c>
      <c r="N381" s="15" t="s">
        <v>24</v>
      </c>
      <c r="O381" s="15" t="s">
        <v>25</v>
      </c>
      <c r="P381" s="15" t="s">
        <v>26</v>
      </c>
      <c r="Q381" s="15" t="s">
        <v>58</v>
      </c>
      <c r="R381" s="15" t="s">
        <v>59</v>
      </c>
      <c r="S381" s="15">
        <v>41.2836</v>
      </c>
      <c r="T381" s="15">
        <v>-72.904200000000003</v>
      </c>
      <c r="U381" s="15"/>
      <c r="V381" s="78" t="s">
        <v>20</v>
      </c>
      <c r="W381" s="78" t="s">
        <v>90</v>
      </c>
      <c r="X381" s="78">
        <f t="shared" si="17"/>
        <v>6156</v>
      </c>
      <c r="Y381" s="78">
        <f t="shared" si="15"/>
        <v>41.2836</v>
      </c>
      <c r="Z381" s="78">
        <f t="shared" si="16"/>
        <v>-72.904200000000003</v>
      </c>
      <c r="AA381" s="15" t="s">
        <v>24</v>
      </c>
      <c r="AB381" s="15" t="s">
        <v>25</v>
      </c>
      <c r="AC381" s="15" t="s">
        <v>26</v>
      </c>
      <c r="AD381" s="15" t="s">
        <v>58</v>
      </c>
      <c r="AE381" s="15" t="s">
        <v>59</v>
      </c>
      <c r="AF381" s="15"/>
      <c r="AG381" s="15"/>
      <c r="AH381" s="15"/>
      <c r="AI381" s="15"/>
      <c r="AJ381" s="15"/>
    </row>
    <row r="382" spans="1:36" x14ac:dyDescent="0.25">
      <c r="A382" s="15" t="s">
        <v>20</v>
      </c>
      <c r="B382" s="15" t="s">
        <v>90</v>
      </c>
      <c r="C382" s="15">
        <v>6156</v>
      </c>
      <c r="D382" s="15" t="s">
        <v>93</v>
      </c>
      <c r="E382" s="15"/>
      <c r="F382" s="15">
        <v>2019</v>
      </c>
      <c r="G382" s="15" t="s">
        <v>23</v>
      </c>
      <c r="H382" s="15">
        <v>5.47</v>
      </c>
      <c r="I382" s="15">
        <v>5</v>
      </c>
      <c r="J382" s="19">
        <v>185.39</v>
      </c>
      <c r="K382" s="15">
        <v>0.14380000000000001</v>
      </c>
      <c r="L382" s="15">
        <v>3.6999999999999998E-2</v>
      </c>
      <c r="M382" s="15">
        <v>1790.8430000000001</v>
      </c>
      <c r="N382" s="15" t="s">
        <v>24</v>
      </c>
      <c r="O382" s="15" t="s">
        <v>25</v>
      </c>
      <c r="P382" s="15" t="s">
        <v>26</v>
      </c>
      <c r="Q382" s="15" t="s">
        <v>58</v>
      </c>
      <c r="R382" s="15" t="s">
        <v>59</v>
      </c>
      <c r="S382" s="15">
        <v>41.2836</v>
      </c>
      <c r="T382" s="15">
        <v>-72.904200000000003</v>
      </c>
      <c r="U382" s="15"/>
      <c r="V382" s="78" t="s">
        <v>20</v>
      </c>
      <c r="W382" s="78" t="s">
        <v>90</v>
      </c>
      <c r="X382" s="78">
        <f t="shared" si="17"/>
        <v>0</v>
      </c>
      <c r="Y382" s="78">
        <f t="shared" si="15"/>
        <v>0</v>
      </c>
      <c r="Z382" s="78">
        <f t="shared" si="16"/>
        <v>0</v>
      </c>
      <c r="AA382" s="15" t="s">
        <v>24</v>
      </c>
      <c r="AB382" s="15" t="s">
        <v>25</v>
      </c>
      <c r="AC382" s="15" t="s">
        <v>26</v>
      </c>
      <c r="AD382" s="15" t="s">
        <v>58</v>
      </c>
      <c r="AE382" s="15" t="s">
        <v>59</v>
      </c>
      <c r="AF382" s="15"/>
      <c r="AG382" s="15"/>
      <c r="AH382" s="15"/>
      <c r="AI382" s="15"/>
      <c r="AJ382" s="15"/>
    </row>
    <row r="383" spans="1:36" x14ac:dyDescent="0.25">
      <c r="A383" s="15" t="s">
        <v>20</v>
      </c>
      <c r="B383" s="15" t="s">
        <v>90</v>
      </c>
      <c r="C383" s="15">
        <v>6156</v>
      </c>
      <c r="D383" s="15" t="s">
        <v>94</v>
      </c>
      <c r="E383" s="15"/>
      <c r="F383" s="15">
        <v>2019</v>
      </c>
      <c r="G383" s="15" t="s">
        <v>23</v>
      </c>
      <c r="H383" s="15">
        <v>4.53</v>
      </c>
      <c r="I383" s="15">
        <v>5</v>
      </c>
      <c r="J383" s="19">
        <v>174.33</v>
      </c>
      <c r="K383" s="15">
        <v>7.0499999999999993E-2</v>
      </c>
      <c r="L383" s="15">
        <v>2.1000000000000001E-2</v>
      </c>
      <c r="M383" s="15">
        <v>1709.107</v>
      </c>
      <c r="N383" s="15" t="s">
        <v>24</v>
      </c>
      <c r="O383" s="15" t="s">
        <v>25</v>
      </c>
      <c r="P383" s="15" t="s">
        <v>26</v>
      </c>
      <c r="Q383" s="15" t="s">
        <v>58</v>
      </c>
      <c r="R383" s="15" t="s">
        <v>59</v>
      </c>
      <c r="S383" s="15">
        <v>41.2836</v>
      </c>
      <c r="T383" s="15">
        <v>-72.904200000000003</v>
      </c>
      <c r="U383" s="15"/>
      <c r="V383" s="78" t="s">
        <v>20</v>
      </c>
      <c r="W383" s="78" t="s">
        <v>90</v>
      </c>
      <c r="X383" s="78">
        <f t="shared" si="17"/>
        <v>0</v>
      </c>
      <c r="Y383" s="78">
        <f t="shared" si="15"/>
        <v>0</v>
      </c>
      <c r="Z383" s="78">
        <f t="shared" si="16"/>
        <v>0</v>
      </c>
      <c r="AA383" s="15" t="s">
        <v>24</v>
      </c>
      <c r="AB383" s="15" t="s">
        <v>25</v>
      </c>
      <c r="AC383" s="15" t="s">
        <v>26</v>
      </c>
      <c r="AD383" s="15" t="s">
        <v>58</v>
      </c>
      <c r="AE383" s="15" t="s">
        <v>59</v>
      </c>
      <c r="AF383" s="15"/>
      <c r="AG383" s="15"/>
      <c r="AH383" s="15"/>
      <c r="AI383" s="15"/>
      <c r="AJ383" s="15"/>
    </row>
    <row r="384" spans="1:36" x14ac:dyDescent="0.25">
      <c r="A384" s="15" t="s">
        <v>20</v>
      </c>
      <c r="B384" s="15" t="s">
        <v>90</v>
      </c>
      <c r="C384" s="15">
        <v>6156</v>
      </c>
      <c r="D384" s="15" t="s">
        <v>91</v>
      </c>
      <c r="E384" s="15"/>
      <c r="F384" s="15">
        <v>2019</v>
      </c>
      <c r="G384" s="15" t="s">
        <v>46</v>
      </c>
      <c r="H384" s="15">
        <v>157.78</v>
      </c>
      <c r="I384" s="15">
        <v>5</v>
      </c>
      <c r="J384" s="19">
        <v>15591.83</v>
      </c>
      <c r="K384" s="15">
        <v>4.3499999999999997E-2</v>
      </c>
      <c r="L384" s="15">
        <v>4.6950000000000003</v>
      </c>
      <c r="M384" s="15">
        <v>190219.274</v>
      </c>
      <c r="N384" s="15" t="s">
        <v>24</v>
      </c>
      <c r="O384" s="15" t="s">
        <v>25</v>
      </c>
      <c r="P384" s="15" t="s">
        <v>47</v>
      </c>
      <c r="Q384" s="15" t="s">
        <v>84</v>
      </c>
      <c r="R384" s="15"/>
      <c r="S384" s="15">
        <v>41.2836</v>
      </c>
      <c r="T384" s="15">
        <v>-72.904200000000003</v>
      </c>
      <c r="U384" s="15"/>
      <c r="V384" s="78" t="s">
        <v>20</v>
      </c>
      <c r="W384" s="78" t="s">
        <v>90</v>
      </c>
      <c r="X384" s="78">
        <f t="shared" si="17"/>
        <v>0</v>
      </c>
      <c r="Y384" s="78">
        <f t="shared" si="15"/>
        <v>0</v>
      </c>
      <c r="Z384" s="78">
        <f t="shared" si="16"/>
        <v>0</v>
      </c>
      <c r="AA384" s="15" t="s">
        <v>24</v>
      </c>
      <c r="AB384" s="15" t="s">
        <v>25</v>
      </c>
      <c r="AC384" s="15" t="s">
        <v>47</v>
      </c>
      <c r="AD384" s="15" t="s">
        <v>84</v>
      </c>
      <c r="AE384" s="15"/>
      <c r="AF384" s="15"/>
      <c r="AG384" s="15"/>
      <c r="AH384" s="15"/>
      <c r="AI384" s="15"/>
      <c r="AJ384" s="15"/>
    </row>
    <row r="385" spans="1:36" x14ac:dyDescent="0.25">
      <c r="A385" s="15" t="s">
        <v>904</v>
      </c>
      <c r="B385" s="15" t="s">
        <v>948</v>
      </c>
      <c r="C385" s="15">
        <v>6264</v>
      </c>
      <c r="D385" s="15">
        <v>1</v>
      </c>
      <c r="E385" s="15"/>
      <c r="F385" s="15">
        <v>2019</v>
      </c>
      <c r="G385" s="15" t="s">
        <v>686</v>
      </c>
      <c r="H385" s="15">
        <v>3596.18</v>
      </c>
      <c r="I385" s="15">
        <v>5</v>
      </c>
      <c r="J385" s="19">
        <v>4326943.9400000004</v>
      </c>
      <c r="K385" s="15">
        <v>8.9899999999999994E-2</v>
      </c>
      <c r="L385" s="15">
        <v>1774.2360000000001</v>
      </c>
      <c r="M385" s="80">
        <v>40301205.197999999</v>
      </c>
      <c r="N385" s="15" t="s">
        <v>949</v>
      </c>
      <c r="O385" s="15" t="s">
        <v>25</v>
      </c>
      <c r="P385" s="15" t="s">
        <v>80</v>
      </c>
      <c r="Q385" s="15" t="s">
        <v>48</v>
      </c>
      <c r="R385" s="15" t="s">
        <v>752</v>
      </c>
      <c r="S385" s="15">
        <v>38.979399999999998</v>
      </c>
      <c r="T385" s="15">
        <v>-81.934399999999997</v>
      </c>
      <c r="U385" s="15"/>
      <c r="V385" s="78" t="s">
        <v>904</v>
      </c>
      <c r="W385" s="78" t="s">
        <v>948</v>
      </c>
      <c r="X385" s="78">
        <f t="shared" si="17"/>
        <v>6264</v>
      </c>
      <c r="Y385" s="78">
        <f t="shared" si="15"/>
        <v>38.979399999999998</v>
      </c>
      <c r="Z385" s="78">
        <f t="shared" si="16"/>
        <v>-81.934399999999997</v>
      </c>
      <c r="AA385" s="15" t="s">
        <v>949</v>
      </c>
      <c r="AB385" s="15" t="s">
        <v>25</v>
      </c>
      <c r="AC385" s="15" t="s">
        <v>80</v>
      </c>
      <c r="AD385" s="15" t="s">
        <v>48</v>
      </c>
      <c r="AE385" s="15" t="s">
        <v>752</v>
      </c>
      <c r="AF385" s="15"/>
      <c r="AG385" s="15"/>
      <c r="AH385" s="15"/>
      <c r="AI385" s="15"/>
      <c r="AJ385" s="15"/>
    </row>
    <row r="386" spans="1:36" x14ac:dyDescent="0.25">
      <c r="A386" s="15" t="s">
        <v>904</v>
      </c>
      <c r="B386" s="15" t="s">
        <v>948</v>
      </c>
      <c r="C386" s="15">
        <v>6264</v>
      </c>
      <c r="D386" s="15" t="s">
        <v>939</v>
      </c>
      <c r="E386" s="15"/>
      <c r="F386" s="15">
        <v>2019</v>
      </c>
      <c r="G386" s="15" t="s">
        <v>36</v>
      </c>
      <c r="H386" s="15">
        <v>35.36</v>
      </c>
      <c r="I386" s="15">
        <v>5</v>
      </c>
      <c r="J386" s="19"/>
      <c r="K386" s="15">
        <v>0.107</v>
      </c>
      <c r="L386" s="15">
        <v>1.1319999999999999</v>
      </c>
      <c r="M386" s="15">
        <v>21145.4</v>
      </c>
      <c r="N386" s="15" t="s">
        <v>949</v>
      </c>
      <c r="O386" s="15" t="s">
        <v>25</v>
      </c>
      <c r="P386" s="15" t="s">
        <v>166</v>
      </c>
      <c r="Q386" s="15" t="s">
        <v>58</v>
      </c>
      <c r="R386" s="15"/>
      <c r="S386" s="15">
        <v>38.979399999999998</v>
      </c>
      <c r="T386" s="15">
        <v>-81.934399999999997</v>
      </c>
      <c r="U386" s="15"/>
      <c r="V386" s="78" t="s">
        <v>904</v>
      </c>
      <c r="W386" s="78" t="s">
        <v>948</v>
      </c>
      <c r="X386" s="78">
        <f t="shared" si="17"/>
        <v>0</v>
      </c>
      <c r="Y386" s="78">
        <f t="shared" si="15"/>
        <v>0</v>
      </c>
      <c r="Z386" s="78">
        <f t="shared" si="16"/>
        <v>0</v>
      </c>
      <c r="AA386" s="15" t="s">
        <v>949</v>
      </c>
      <c r="AB386" s="15" t="s">
        <v>25</v>
      </c>
      <c r="AC386" s="15" t="s">
        <v>166</v>
      </c>
      <c r="AD386" s="15" t="s">
        <v>58</v>
      </c>
      <c r="AE386" s="15"/>
      <c r="AF386" s="15"/>
      <c r="AG386" s="15"/>
      <c r="AH386" s="15"/>
      <c r="AI386" s="15"/>
      <c r="AJ386" s="15"/>
    </row>
    <row r="387" spans="1:36" x14ac:dyDescent="0.25">
      <c r="A387" s="15" t="s">
        <v>904</v>
      </c>
      <c r="B387" s="15" t="s">
        <v>948</v>
      </c>
      <c r="C387" s="15">
        <v>6264</v>
      </c>
      <c r="D387" s="15" t="s">
        <v>950</v>
      </c>
      <c r="E387" s="15"/>
      <c r="F387" s="15">
        <v>2019</v>
      </c>
      <c r="G387" s="15" t="s">
        <v>36</v>
      </c>
      <c r="H387" s="15">
        <v>39.32</v>
      </c>
      <c r="I387" s="15">
        <v>5</v>
      </c>
      <c r="J387" s="19"/>
      <c r="K387" s="15">
        <v>0.107</v>
      </c>
      <c r="L387" s="15">
        <v>1.258</v>
      </c>
      <c r="M387" s="15">
        <v>23513.200000000001</v>
      </c>
      <c r="N387" s="15" t="s">
        <v>949</v>
      </c>
      <c r="O387" s="15" t="s">
        <v>25</v>
      </c>
      <c r="P387" s="15" t="s">
        <v>166</v>
      </c>
      <c r="Q387" s="15" t="s">
        <v>58</v>
      </c>
      <c r="R387" s="15"/>
      <c r="S387" s="15">
        <v>38.979399999999998</v>
      </c>
      <c r="T387" s="15">
        <v>-81.934399999999997</v>
      </c>
      <c r="U387" s="15"/>
      <c r="V387" s="78" t="s">
        <v>904</v>
      </c>
      <c r="W387" s="78" t="s">
        <v>948</v>
      </c>
      <c r="X387" s="78">
        <f t="shared" si="17"/>
        <v>0</v>
      </c>
      <c r="Y387" s="78">
        <f t="shared" ref="Y387:Y450" si="18">IF(X387&gt;0,S387,0)</f>
        <v>0</v>
      </c>
      <c r="Z387" s="78">
        <f t="shared" ref="Z387:Z450" si="19">IF(X387&gt;0,T387,0)</f>
        <v>0</v>
      </c>
      <c r="AA387" s="15" t="s">
        <v>949</v>
      </c>
      <c r="AB387" s="15" t="s">
        <v>25</v>
      </c>
      <c r="AC387" s="15" t="s">
        <v>166</v>
      </c>
      <c r="AD387" s="15" t="s">
        <v>58</v>
      </c>
      <c r="AE387" s="15"/>
      <c r="AF387" s="15"/>
      <c r="AG387" s="15"/>
      <c r="AH387" s="15"/>
      <c r="AI387" s="15"/>
      <c r="AJ387" s="15"/>
    </row>
    <row r="388" spans="1:36" x14ac:dyDescent="0.25">
      <c r="A388" s="15" t="s">
        <v>20</v>
      </c>
      <c r="B388" s="15" t="s">
        <v>21</v>
      </c>
      <c r="C388" s="15">
        <v>6635</v>
      </c>
      <c r="D388" s="15" t="s">
        <v>22</v>
      </c>
      <c r="E388" s="15"/>
      <c r="F388" s="15">
        <v>2019</v>
      </c>
      <c r="G388" s="15" t="s">
        <v>23</v>
      </c>
      <c r="H388" s="15">
        <v>6.97</v>
      </c>
      <c r="I388" s="15">
        <v>5</v>
      </c>
      <c r="J388" s="19">
        <v>388.65</v>
      </c>
      <c r="K388" s="15">
        <v>4.8500000000000001E-2</v>
      </c>
      <c r="L388" s="15">
        <v>8.4000000000000005E-2</v>
      </c>
      <c r="M388" s="15">
        <v>4746.8950000000004</v>
      </c>
      <c r="N388" s="15" t="s">
        <v>24</v>
      </c>
      <c r="O388" s="15" t="s">
        <v>25</v>
      </c>
      <c r="P388" s="15" t="s">
        <v>26</v>
      </c>
      <c r="Q388" s="15" t="s">
        <v>27</v>
      </c>
      <c r="R388" s="15" t="s">
        <v>28</v>
      </c>
      <c r="S388" s="15">
        <v>41.448500000000003</v>
      </c>
      <c r="T388" s="15">
        <v>-72.834000000000003</v>
      </c>
      <c r="U388" s="15"/>
      <c r="V388" s="78" t="s">
        <v>20</v>
      </c>
      <c r="W388" s="78" t="s">
        <v>21</v>
      </c>
      <c r="X388" s="78">
        <f t="shared" ref="X388:X451" si="20">IF(C388=C387,0,C388)</f>
        <v>6635</v>
      </c>
      <c r="Y388" s="78">
        <f t="shared" si="18"/>
        <v>41.448500000000003</v>
      </c>
      <c r="Z388" s="78">
        <f t="shared" si="19"/>
        <v>-72.834000000000003</v>
      </c>
      <c r="AA388" s="15" t="s">
        <v>24</v>
      </c>
      <c r="AB388" s="15" t="s">
        <v>25</v>
      </c>
      <c r="AC388" s="15" t="s">
        <v>26</v>
      </c>
      <c r="AD388" s="15" t="s">
        <v>27</v>
      </c>
      <c r="AE388" s="15" t="s">
        <v>28</v>
      </c>
      <c r="AF388" s="15"/>
      <c r="AG388" s="15"/>
      <c r="AH388" s="15"/>
      <c r="AI388" s="15"/>
      <c r="AJ388" s="15"/>
    </row>
    <row r="389" spans="1:36" x14ac:dyDescent="0.25">
      <c r="A389" s="15" t="s">
        <v>327</v>
      </c>
      <c r="B389" s="15" t="s">
        <v>394</v>
      </c>
      <c r="C389" s="15">
        <v>6776</v>
      </c>
      <c r="D389" s="15">
        <v>2001</v>
      </c>
      <c r="E389" s="15"/>
      <c r="F389" s="15">
        <v>2019</v>
      </c>
      <c r="G389" s="15" t="s">
        <v>348</v>
      </c>
      <c r="H389" s="15">
        <v>0</v>
      </c>
      <c r="I389" s="15">
        <v>5</v>
      </c>
      <c r="J389" s="19"/>
      <c r="K389" s="15"/>
      <c r="L389" s="15"/>
      <c r="M389" s="15"/>
      <c r="N389" s="15" t="s">
        <v>349</v>
      </c>
      <c r="O389" s="15" t="s">
        <v>25</v>
      </c>
      <c r="P389" s="15" t="s">
        <v>26</v>
      </c>
      <c r="Q389" s="15" t="s">
        <v>58</v>
      </c>
      <c r="R389" s="15" t="s">
        <v>59</v>
      </c>
      <c r="S389" s="15">
        <v>39.490299999999998</v>
      </c>
      <c r="T389" s="15">
        <v>-75.048599999999993</v>
      </c>
      <c r="U389" s="15"/>
      <c r="V389" s="78" t="s">
        <v>327</v>
      </c>
      <c r="W389" s="78" t="s">
        <v>394</v>
      </c>
      <c r="X389" s="78">
        <f t="shared" si="20"/>
        <v>6776</v>
      </c>
      <c r="Y389" s="78">
        <f t="shared" si="18"/>
        <v>39.490299999999998</v>
      </c>
      <c r="Z389" s="78">
        <f t="shared" si="19"/>
        <v>-75.048599999999993</v>
      </c>
      <c r="AA389" s="15" t="s">
        <v>349</v>
      </c>
      <c r="AB389" s="15" t="s">
        <v>25</v>
      </c>
      <c r="AC389" s="15" t="s">
        <v>26</v>
      </c>
      <c r="AD389" s="15" t="s">
        <v>58</v>
      </c>
      <c r="AE389" s="15" t="s">
        <v>59</v>
      </c>
      <c r="AF389" s="15"/>
      <c r="AG389" s="15"/>
      <c r="AH389" s="15"/>
      <c r="AI389" s="15"/>
      <c r="AJ389" s="15"/>
    </row>
    <row r="390" spans="1:36" x14ac:dyDescent="0.25">
      <c r="A390" s="15" t="s">
        <v>770</v>
      </c>
      <c r="B390" s="15" t="s">
        <v>836</v>
      </c>
      <c r="C390" s="15">
        <v>7032</v>
      </c>
      <c r="D390" s="15">
        <v>3</v>
      </c>
      <c r="E390" s="15" t="s">
        <v>824</v>
      </c>
      <c r="F390" s="15">
        <v>2019</v>
      </c>
      <c r="G390" s="15" t="s">
        <v>348</v>
      </c>
      <c r="H390" s="15">
        <v>347.51</v>
      </c>
      <c r="I390" s="15">
        <v>5</v>
      </c>
      <c r="J390" s="19">
        <v>22658.6</v>
      </c>
      <c r="K390" s="15">
        <v>0.2044</v>
      </c>
      <c r="L390" s="15">
        <v>22.597000000000001</v>
      </c>
      <c r="M390" s="15">
        <v>298636.40000000002</v>
      </c>
      <c r="N390" s="15" t="s">
        <v>837</v>
      </c>
      <c r="O390" s="15" t="s">
        <v>25</v>
      </c>
      <c r="P390" s="15" t="s">
        <v>26</v>
      </c>
      <c r="Q390" s="15" t="s">
        <v>27</v>
      </c>
      <c r="R390" s="15" t="s">
        <v>38</v>
      </c>
      <c r="S390" s="15">
        <v>37.157499999999999</v>
      </c>
      <c r="T390" s="15">
        <v>-76.691100000000006</v>
      </c>
      <c r="U390" s="15"/>
      <c r="V390" s="78" t="s">
        <v>770</v>
      </c>
      <c r="W390" s="78" t="s">
        <v>836</v>
      </c>
      <c r="X390" s="78">
        <f t="shared" si="20"/>
        <v>7032</v>
      </c>
      <c r="Y390" s="78">
        <f t="shared" si="18"/>
        <v>37.157499999999999</v>
      </c>
      <c r="Z390" s="78">
        <f t="shared" si="19"/>
        <v>-76.691100000000006</v>
      </c>
      <c r="AA390" s="15" t="s">
        <v>837</v>
      </c>
      <c r="AB390" s="15" t="s">
        <v>25</v>
      </c>
      <c r="AC390" s="15" t="s">
        <v>26</v>
      </c>
      <c r="AD390" s="15" t="s">
        <v>27</v>
      </c>
      <c r="AE390" s="15" t="s">
        <v>38</v>
      </c>
      <c r="AF390" s="15"/>
      <c r="AG390" s="15"/>
      <c r="AH390" s="15"/>
      <c r="AI390" s="15"/>
      <c r="AJ390" s="15"/>
    </row>
    <row r="391" spans="1:36" x14ac:dyDescent="0.25">
      <c r="A391" s="15" t="s">
        <v>770</v>
      </c>
      <c r="B391" s="15" t="s">
        <v>836</v>
      </c>
      <c r="C391" s="15">
        <v>7032</v>
      </c>
      <c r="D391" s="15">
        <v>4</v>
      </c>
      <c r="E391" s="15" t="s">
        <v>824</v>
      </c>
      <c r="F391" s="15">
        <v>2019</v>
      </c>
      <c r="G391" s="15" t="s">
        <v>348</v>
      </c>
      <c r="H391" s="15">
        <v>3.47</v>
      </c>
      <c r="I391" s="15">
        <v>5</v>
      </c>
      <c r="J391" s="19">
        <v>232.19</v>
      </c>
      <c r="K391" s="15">
        <v>0.14899999999999999</v>
      </c>
      <c r="L391" s="15">
        <v>0.22700000000000001</v>
      </c>
      <c r="M391" s="15">
        <v>3050.8</v>
      </c>
      <c r="N391" s="15" t="s">
        <v>837</v>
      </c>
      <c r="O391" s="15" t="s">
        <v>25</v>
      </c>
      <c r="P391" s="15" t="s">
        <v>26</v>
      </c>
      <c r="Q391" s="15" t="s">
        <v>27</v>
      </c>
      <c r="R391" s="15" t="s">
        <v>38</v>
      </c>
      <c r="S391" s="15">
        <v>37.157499999999999</v>
      </c>
      <c r="T391" s="15">
        <v>-76.691100000000006</v>
      </c>
      <c r="U391" s="15"/>
      <c r="V391" s="78" t="s">
        <v>770</v>
      </c>
      <c r="W391" s="78" t="s">
        <v>836</v>
      </c>
      <c r="X391" s="78">
        <f t="shared" si="20"/>
        <v>0</v>
      </c>
      <c r="Y391" s="78">
        <f t="shared" si="18"/>
        <v>0</v>
      </c>
      <c r="Z391" s="78">
        <f t="shared" si="19"/>
        <v>0</v>
      </c>
      <c r="AA391" s="15" t="s">
        <v>837</v>
      </c>
      <c r="AB391" s="15" t="s">
        <v>25</v>
      </c>
      <c r="AC391" s="15" t="s">
        <v>26</v>
      </c>
      <c r="AD391" s="15" t="s">
        <v>27</v>
      </c>
      <c r="AE391" s="15" t="s">
        <v>38</v>
      </c>
      <c r="AF391" s="15"/>
      <c r="AG391" s="15"/>
      <c r="AH391" s="15"/>
      <c r="AI391" s="15"/>
      <c r="AJ391" s="15"/>
    </row>
    <row r="392" spans="1:36" x14ac:dyDescent="0.25">
      <c r="A392" s="15" t="s">
        <v>770</v>
      </c>
      <c r="B392" s="15" t="s">
        <v>836</v>
      </c>
      <c r="C392" s="15">
        <v>7032</v>
      </c>
      <c r="D392" s="15">
        <v>5</v>
      </c>
      <c r="E392" s="15" t="s">
        <v>824</v>
      </c>
      <c r="F392" s="15">
        <v>2019</v>
      </c>
      <c r="G392" s="15" t="s">
        <v>348</v>
      </c>
      <c r="H392" s="15">
        <v>327.24</v>
      </c>
      <c r="I392" s="15">
        <v>5</v>
      </c>
      <c r="J392" s="19">
        <v>20645.2</v>
      </c>
      <c r="K392" s="15">
        <v>0.2089</v>
      </c>
      <c r="L392" s="15">
        <v>20.632000000000001</v>
      </c>
      <c r="M392" s="15">
        <v>272124.09999999998</v>
      </c>
      <c r="N392" s="15" t="s">
        <v>837</v>
      </c>
      <c r="O392" s="15" t="s">
        <v>25</v>
      </c>
      <c r="P392" s="15" t="s">
        <v>26</v>
      </c>
      <c r="Q392" s="15" t="s">
        <v>27</v>
      </c>
      <c r="R392" s="15" t="s">
        <v>38</v>
      </c>
      <c r="S392" s="15">
        <v>37.157499999999999</v>
      </c>
      <c r="T392" s="15">
        <v>-76.691100000000006</v>
      </c>
      <c r="U392" s="15"/>
      <c r="V392" s="78" t="s">
        <v>770</v>
      </c>
      <c r="W392" s="78" t="s">
        <v>836</v>
      </c>
      <c r="X392" s="78">
        <f t="shared" si="20"/>
        <v>0</v>
      </c>
      <c r="Y392" s="78">
        <f t="shared" si="18"/>
        <v>0</v>
      </c>
      <c r="Z392" s="78">
        <f t="shared" si="19"/>
        <v>0</v>
      </c>
      <c r="AA392" s="15" t="s">
        <v>837</v>
      </c>
      <c r="AB392" s="15" t="s">
        <v>25</v>
      </c>
      <c r="AC392" s="15" t="s">
        <v>26</v>
      </c>
      <c r="AD392" s="15" t="s">
        <v>27</v>
      </c>
      <c r="AE392" s="15" t="s">
        <v>38</v>
      </c>
      <c r="AF392" s="15"/>
      <c r="AG392" s="15"/>
      <c r="AH392" s="15"/>
      <c r="AI392" s="15"/>
      <c r="AJ392" s="15"/>
    </row>
    <row r="393" spans="1:36" x14ac:dyDescent="0.25">
      <c r="A393" s="15" t="s">
        <v>770</v>
      </c>
      <c r="B393" s="15" t="s">
        <v>836</v>
      </c>
      <c r="C393" s="15">
        <v>7032</v>
      </c>
      <c r="D393" s="15">
        <v>6</v>
      </c>
      <c r="E393" s="15" t="s">
        <v>824</v>
      </c>
      <c r="F393" s="15">
        <v>2019</v>
      </c>
      <c r="G393" s="15" t="s">
        <v>348</v>
      </c>
      <c r="H393" s="15">
        <v>65.599999999999994</v>
      </c>
      <c r="I393" s="15">
        <v>5</v>
      </c>
      <c r="J393" s="19">
        <v>4448.08</v>
      </c>
      <c r="K393" s="15">
        <v>0.2016</v>
      </c>
      <c r="L393" s="15">
        <v>4.4370000000000003</v>
      </c>
      <c r="M393" s="15">
        <v>58638.3</v>
      </c>
      <c r="N393" s="15" t="s">
        <v>837</v>
      </c>
      <c r="O393" s="15" t="s">
        <v>25</v>
      </c>
      <c r="P393" s="15" t="s">
        <v>26</v>
      </c>
      <c r="Q393" s="15" t="s">
        <v>27</v>
      </c>
      <c r="R393" s="15" t="s">
        <v>38</v>
      </c>
      <c r="S393" s="15">
        <v>37.157499999999999</v>
      </c>
      <c r="T393" s="15">
        <v>-76.691100000000006</v>
      </c>
      <c r="U393" s="15"/>
      <c r="V393" s="78" t="s">
        <v>770</v>
      </c>
      <c r="W393" s="78" t="s">
        <v>836</v>
      </c>
      <c r="X393" s="78">
        <f t="shared" si="20"/>
        <v>0</v>
      </c>
      <c r="Y393" s="78">
        <f t="shared" si="18"/>
        <v>0</v>
      </c>
      <c r="Z393" s="78">
        <f t="shared" si="19"/>
        <v>0</v>
      </c>
      <c r="AA393" s="15" t="s">
        <v>837</v>
      </c>
      <c r="AB393" s="15" t="s">
        <v>25</v>
      </c>
      <c r="AC393" s="15" t="s">
        <v>26</v>
      </c>
      <c r="AD393" s="15" t="s">
        <v>27</v>
      </c>
      <c r="AE393" s="15" t="s">
        <v>38</v>
      </c>
      <c r="AF393" s="15"/>
      <c r="AG393" s="15"/>
      <c r="AH393" s="15"/>
      <c r="AI393" s="15"/>
      <c r="AJ393" s="15"/>
    </row>
    <row r="394" spans="1:36" x14ac:dyDescent="0.25">
      <c r="A394" s="15" t="s">
        <v>327</v>
      </c>
      <c r="B394" s="15" t="s">
        <v>362</v>
      </c>
      <c r="C394" s="15">
        <v>7138</v>
      </c>
      <c r="D394" s="15">
        <v>2001</v>
      </c>
      <c r="E394" s="15" t="s">
        <v>363</v>
      </c>
      <c r="F394" s="15">
        <v>2019</v>
      </c>
      <c r="G394" s="15" t="s">
        <v>348</v>
      </c>
      <c r="H394" s="15">
        <v>80.510000000000005</v>
      </c>
      <c r="I394" s="15">
        <v>5</v>
      </c>
      <c r="J394" s="19">
        <v>2419.16</v>
      </c>
      <c r="K394" s="15">
        <v>0.2616</v>
      </c>
      <c r="L394" s="15">
        <v>2.085</v>
      </c>
      <c r="M394" s="15">
        <v>31765.5</v>
      </c>
      <c r="N394" s="15" t="s">
        <v>364</v>
      </c>
      <c r="O394" s="15" t="s">
        <v>25</v>
      </c>
      <c r="P394" s="15" t="s">
        <v>26</v>
      </c>
      <c r="Q394" s="15" t="s">
        <v>58</v>
      </c>
      <c r="R394" s="15" t="s">
        <v>38</v>
      </c>
      <c r="S394" s="15">
        <v>39.815399999999997</v>
      </c>
      <c r="T394" s="15">
        <v>-74.209800000000001</v>
      </c>
      <c r="U394" s="15"/>
      <c r="V394" s="78" t="s">
        <v>327</v>
      </c>
      <c r="W394" s="78" t="s">
        <v>362</v>
      </c>
      <c r="X394" s="78">
        <f t="shared" si="20"/>
        <v>7138</v>
      </c>
      <c r="Y394" s="78">
        <f t="shared" si="18"/>
        <v>39.815399999999997</v>
      </c>
      <c r="Z394" s="78">
        <f t="shared" si="19"/>
        <v>-74.209800000000001</v>
      </c>
      <c r="AA394" s="15" t="s">
        <v>364</v>
      </c>
      <c r="AB394" s="15" t="s">
        <v>25</v>
      </c>
      <c r="AC394" s="15" t="s">
        <v>26</v>
      </c>
      <c r="AD394" s="15" t="s">
        <v>58</v>
      </c>
      <c r="AE394" s="15" t="s">
        <v>38</v>
      </c>
      <c r="AF394" s="15"/>
      <c r="AG394" s="15"/>
      <c r="AH394" s="15"/>
      <c r="AI394" s="15"/>
      <c r="AJ394" s="15"/>
    </row>
    <row r="395" spans="1:36" x14ac:dyDescent="0.25">
      <c r="A395" s="15" t="s">
        <v>327</v>
      </c>
      <c r="B395" s="15" t="s">
        <v>362</v>
      </c>
      <c r="C395" s="15">
        <v>7138</v>
      </c>
      <c r="D395" s="15">
        <v>3001</v>
      </c>
      <c r="E395" s="15" t="s">
        <v>363</v>
      </c>
      <c r="F395" s="15">
        <v>2019</v>
      </c>
      <c r="G395" s="15" t="s">
        <v>348</v>
      </c>
      <c r="H395" s="15">
        <v>31.03</v>
      </c>
      <c r="I395" s="15">
        <v>5</v>
      </c>
      <c r="J395" s="19">
        <v>917.99</v>
      </c>
      <c r="K395" s="15">
        <v>0.3553</v>
      </c>
      <c r="L395" s="15">
        <v>1.4319999999999999</v>
      </c>
      <c r="M395" s="15">
        <v>12052.1</v>
      </c>
      <c r="N395" s="15" t="s">
        <v>364</v>
      </c>
      <c r="O395" s="15" t="s">
        <v>25</v>
      </c>
      <c r="P395" s="15" t="s">
        <v>26</v>
      </c>
      <c r="Q395" s="15" t="s">
        <v>58</v>
      </c>
      <c r="R395" s="15" t="s">
        <v>28</v>
      </c>
      <c r="S395" s="15">
        <v>39.815399999999997</v>
      </c>
      <c r="T395" s="15">
        <v>-74.209800000000001</v>
      </c>
      <c r="U395" s="15"/>
      <c r="V395" s="78" t="s">
        <v>327</v>
      </c>
      <c r="W395" s="78" t="s">
        <v>362</v>
      </c>
      <c r="X395" s="78">
        <f t="shared" si="20"/>
        <v>0</v>
      </c>
      <c r="Y395" s="78">
        <f t="shared" si="18"/>
        <v>0</v>
      </c>
      <c r="Z395" s="78">
        <f t="shared" si="19"/>
        <v>0</v>
      </c>
      <c r="AA395" s="15" t="s">
        <v>364</v>
      </c>
      <c r="AB395" s="15" t="s">
        <v>25</v>
      </c>
      <c r="AC395" s="15" t="s">
        <v>26</v>
      </c>
      <c r="AD395" s="15" t="s">
        <v>58</v>
      </c>
      <c r="AE395" s="15" t="s">
        <v>28</v>
      </c>
      <c r="AF395" s="15"/>
      <c r="AG395" s="15"/>
      <c r="AH395" s="15"/>
      <c r="AI395" s="15"/>
      <c r="AJ395" s="15"/>
    </row>
    <row r="396" spans="1:36" x14ac:dyDescent="0.25">
      <c r="A396" s="15" t="s">
        <v>396</v>
      </c>
      <c r="B396" s="15" t="s">
        <v>669</v>
      </c>
      <c r="C396" s="15">
        <v>7146</v>
      </c>
      <c r="D396" s="15" t="s">
        <v>670</v>
      </c>
      <c r="E396" s="15"/>
      <c r="F396" s="15">
        <v>2019</v>
      </c>
      <c r="G396" s="15" t="s">
        <v>259</v>
      </c>
      <c r="H396" s="15">
        <v>41.25</v>
      </c>
      <c r="I396" s="15">
        <v>5</v>
      </c>
      <c r="J396" s="19">
        <v>2388.5</v>
      </c>
      <c r="K396" s="15">
        <v>0.2109</v>
      </c>
      <c r="L396" s="15">
        <v>3.3809999999999998</v>
      </c>
      <c r="M396" s="15">
        <v>33071.9</v>
      </c>
      <c r="N396" s="15" t="s">
        <v>170</v>
      </c>
      <c r="O396" s="15" t="s">
        <v>25</v>
      </c>
      <c r="P396" s="15" t="s">
        <v>26</v>
      </c>
      <c r="Q396" s="15" t="s">
        <v>58</v>
      </c>
      <c r="R396" s="15" t="s">
        <v>671</v>
      </c>
      <c r="S396" s="15">
        <v>40.956899999999997</v>
      </c>
      <c r="T396" s="15">
        <v>-72.877399999999994</v>
      </c>
      <c r="U396" s="15"/>
      <c r="V396" s="78" t="s">
        <v>396</v>
      </c>
      <c r="W396" s="78" t="s">
        <v>669</v>
      </c>
      <c r="X396" s="78">
        <f t="shared" si="20"/>
        <v>7146</v>
      </c>
      <c r="Y396" s="78">
        <f t="shared" si="18"/>
        <v>40.956899999999997</v>
      </c>
      <c r="Z396" s="78">
        <f t="shared" si="19"/>
        <v>-72.877399999999994</v>
      </c>
      <c r="AA396" s="15" t="s">
        <v>170</v>
      </c>
      <c r="AB396" s="15" t="s">
        <v>25</v>
      </c>
      <c r="AC396" s="15" t="s">
        <v>26</v>
      </c>
      <c r="AD396" s="15" t="s">
        <v>58</v>
      </c>
      <c r="AE396" s="15" t="s">
        <v>671</v>
      </c>
      <c r="AF396" s="15"/>
      <c r="AG396" s="15"/>
      <c r="AH396" s="15"/>
      <c r="AI396" s="15"/>
      <c r="AJ396" s="15"/>
    </row>
    <row r="397" spans="1:36" x14ac:dyDescent="0.25">
      <c r="A397" s="15" t="s">
        <v>396</v>
      </c>
      <c r="B397" s="15" t="s">
        <v>669</v>
      </c>
      <c r="C397" s="15">
        <v>7146</v>
      </c>
      <c r="D397" s="15" t="s">
        <v>672</v>
      </c>
      <c r="E397" s="15"/>
      <c r="F397" s="15">
        <v>2019</v>
      </c>
      <c r="G397" s="15" t="s">
        <v>259</v>
      </c>
      <c r="H397" s="15">
        <v>48</v>
      </c>
      <c r="I397" s="15">
        <v>5</v>
      </c>
      <c r="J397" s="19">
        <v>2639</v>
      </c>
      <c r="K397" s="15">
        <v>0.2029</v>
      </c>
      <c r="L397" s="15">
        <v>3.1160000000000001</v>
      </c>
      <c r="M397" s="15">
        <v>36306.025000000001</v>
      </c>
      <c r="N397" s="15" t="s">
        <v>170</v>
      </c>
      <c r="O397" s="15" t="s">
        <v>25</v>
      </c>
      <c r="P397" s="15" t="s">
        <v>26</v>
      </c>
      <c r="Q397" s="15" t="s">
        <v>58</v>
      </c>
      <c r="R397" s="15" t="s">
        <v>671</v>
      </c>
      <c r="S397" s="15">
        <v>40.956899999999997</v>
      </c>
      <c r="T397" s="15">
        <v>-72.877399999999994</v>
      </c>
      <c r="U397" s="15"/>
      <c r="V397" s="78" t="s">
        <v>396</v>
      </c>
      <c r="W397" s="78" t="s">
        <v>669</v>
      </c>
      <c r="X397" s="78">
        <f t="shared" si="20"/>
        <v>0</v>
      </c>
      <c r="Y397" s="78">
        <f t="shared" si="18"/>
        <v>0</v>
      </c>
      <c r="Z397" s="78">
        <f t="shared" si="19"/>
        <v>0</v>
      </c>
      <c r="AA397" s="15" t="s">
        <v>170</v>
      </c>
      <c r="AB397" s="15" t="s">
        <v>25</v>
      </c>
      <c r="AC397" s="15" t="s">
        <v>26</v>
      </c>
      <c r="AD397" s="15" t="s">
        <v>58</v>
      </c>
      <c r="AE397" s="15" t="s">
        <v>671</v>
      </c>
      <c r="AF397" s="15"/>
      <c r="AG397" s="15"/>
      <c r="AH397" s="15"/>
      <c r="AI397" s="15"/>
      <c r="AJ397" s="15"/>
    </row>
    <row r="398" spans="1:36" x14ac:dyDescent="0.25">
      <c r="A398" s="15" t="s">
        <v>396</v>
      </c>
      <c r="B398" s="15" t="s">
        <v>669</v>
      </c>
      <c r="C398" s="15">
        <v>7146</v>
      </c>
      <c r="D398" s="15" t="s">
        <v>673</v>
      </c>
      <c r="E398" s="15"/>
      <c r="F398" s="15">
        <v>2019</v>
      </c>
      <c r="G398" s="15" t="s">
        <v>259</v>
      </c>
      <c r="H398" s="15">
        <v>40.5</v>
      </c>
      <c r="I398" s="15">
        <v>5</v>
      </c>
      <c r="J398" s="19">
        <v>2366.75</v>
      </c>
      <c r="K398" s="15">
        <v>0.22700000000000001</v>
      </c>
      <c r="L398" s="15">
        <v>3.476</v>
      </c>
      <c r="M398" s="15">
        <v>31940.5</v>
      </c>
      <c r="N398" s="15" t="s">
        <v>170</v>
      </c>
      <c r="O398" s="15" t="s">
        <v>25</v>
      </c>
      <c r="P398" s="15" t="s">
        <v>26</v>
      </c>
      <c r="Q398" s="15" t="s">
        <v>58</v>
      </c>
      <c r="R398" s="15" t="s">
        <v>671</v>
      </c>
      <c r="S398" s="15">
        <v>40.956899999999997</v>
      </c>
      <c r="T398" s="15">
        <v>-72.877399999999994</v>
      </c>
      <c r="U398" s="15"/>
      <c r="V398" s="78" t="s">
        <v>396</v>
      </c>
      <c r="W398" s="78" t="s">
        <v>669</v>
      </c>
      <c r="X398" s="78">
        <f t="shared" si="20"/>
        <v>0</v>
      </c>
      <c r="Y398" s="78">
        <f t="shared" si="18"/>
        <v>0</v>
      </c>
      <c r="Z398" s="78">
        <f t="shared" si="19"/>
        <v>0</v>
      </c>
      <c r="AA398" s="15" t="s">
        <v>170</v>
      </c>
      <c r="AB398" s="15" t="s">
        <v>25</v>
      </c>
      <c r="AC398" s="15" t="s">
        <v>26</v>
      </c>
      <c r="AD398" s="15" t="s">
        <v>58</v>
      </c>
      <c r="AE398" s="15" t="s">
        <v>671</v>
      </c>
      <c r="AF398" s="15"/>
      <c r="AG398" s="15"/>
      <c r="AH398" s="15"/>
      <c r="AI398" s="15"/>
      <c r="AJ398" s="15"/>
    </row>
    <row r="399" spans="1:36" x14ac:dyDescent="0.25">
      <c r="A399" s="15" t="s">
        <v>396</v>
      </c>
      <c r="B399" s="15" t="s">
        <v>669</v>
      </c>
      <c r="C399" s="15">
        <v>7146</v>
      </c>
      <c r="D399" s="15" t="s">
        <v>542</v>
      </c>
      <c r="E399" s="15" t="s">
        <v>508</v>
      </c>
      <c r="F399" s="15">
        <v>2019</v>
      </c>
      <c r="G399" s="15" t="s">
        <v>259</v>
      </c>
      <c r="H399" s="15">
        <v>20</v>
      </c>
      <c r="I399" s="15">
        <v>5</v>
      </c>
      <c r="J399" s="19">
        <v>624</v>
      </c>
      <c r="K399" s="15">
        <v>0.58489999999999998</v>
      </c>
      <c r="L399" s="15">
        <v>2.5760000000000001</v>
      </c>
      <c r="M399" s="15">
        <v>8807.1</v>
      </c>
      <c r="N399" s="15" t="s">
        <v>170</v>
      </c>
      <c r="O399" s="15" t="s">
        <v>25</v>
      </c>
      <c r="P399" s="15" t="s">
        <v>26</v>
      </c>
      <c r="Q399" s="15" t="s">
        <v>58</v>
      </c>
      <c r="R399" s="15"/>
      <c r="S399" s="15">
        <v>40.956899999999997</v>
      </c>
      <c r="T399" s="15">
        <v>-72.877399999999994</v>
      </c>
      <c r="U399" s="15"/>
      <c r="V399" s="78" t="s">
        <v>396</v>
      </c>
      <c r="W399" s="78" t="s">
        <v>669</v>
      </c>
      <c r="X399" s="78">
        <f t="shared" si="20"/>
        <v>0</v>
      </c>
      <c r="Y399" s="78">
        <f t="shared" si="18"/>
        <v>0</v>
      </c>
      <c r="Z399" s="78">
        <f t="shared" si="19"/>
        <v>0</v>
      </c>
      <c r="AA399" s="15" t="s">
        <v>170</v>
      </c>
      <c r="AB399" s="15" t="s">
        <v>25</v>
      </c>
      <c r="AC399" s="15" t="s">
        <v>26</v>
      </c>
      <c r="AD399" s="15" t="s">
        <v>58</v>
      </c>
      <c r="AE399" s="15"/>
      <c r="AF399" s="15"/>
      <c r="AG399" s="15"/>
      <c r="AH399" s="15"/>
      <c r="AI399" s="15"/>
      <c r="AJ399" s="15"/>
    </row>
    <row r="400" spans="1:36" x14ac:dyDescent="0.25">
      <c r="A400" s="15" t="s">
        <v>396</v>
      </c>
      <c r="B400" s="15" t="s">
        <v>669</v>
      </c>
      <c r="C400" s="15">
        <v>7146</v>
      </c>
      <c r="D400" s="15" t="s">
        <v>674</v>
      </c>
      <c r="E400" s="15" t="s">
        <v>508</v>
      </c>
      <c r="F400" s="15">
        <v>2019</v>
      </c>
      <c r="G400" s="15" t="s">
        <v>36</v>
      </c>
      <c r="H400" s="15">
        <v>27</v>
      </c>
      <c r="I400" s="15">
        <v>5</v>
      </c>
      <c r="J400" s="19">
        <v>254</v>
      </c>
      <c r="K400" s="15">
        <v>0.78890000000000005</v>
      </c>
      <c r="L400" s="15">
        <v>1.494</v>
      </c>
      <c r="M400" s="15">
        <v>3786.4</v>
      </c>
      <c r="N400" s="15" t="s">
        <v>170</v>
      </c>
      <c r="O400" s="15" t="s">
        <v>25</v>
      </c>
      <c r="P400" s="15" t="s">
        <v>26</v>
      </c>
      <c r="Q400" s="15" t="s">
        <v>58</v>
      </c>
      <c r="R400" s="15"/>
      <c r="S400" s="15">
        <v>40.956899999999997</v>
      </c>
      <c r="T400" s="15">
        <v>-72.877399999999994</v>
      </c>
      <c r="U400" s="15"/>
      <c r="V400" s="78" t="s">
        <v>396</v>
      </c>
      <c r="W400" s="78" t="s">
        <v>669</v>
      </c>
      <c r="X400" s="78">
        <f t="shared" si="20"/>
        <v>0</v>
      </c>
      <c r="Y400" s="78">
        <f t="shared" si="18"/>
        <v>0</v>
      </c>
      <c r="Z400" s="78">
        <f t="shared" si="19"/>
        <v>0</v>
      </c>
      <c r="AA400" s="15" t="s">
        <v>170</v>
      </c>
      <c r="AB400" s="15" t="s">
        <v>25</v>
      </c>
      <c r="AC400" s="15" t="s">
        <v>26</v>
      </c>
      <c r="AD400" s="15" t="s">
        <v>58</v>
      </c>
      <c r="AE400" s="15"/>
      <c r="AF400" s="15"/>
      <c r="AG400" s="15"/>
      <c r="AH400" s="15"/>
      <c r="AI400" s="15"/>
      <c r="AJ400" s="15"/>
    </row>
    <row r="401" spans="1:36" x14ac:dyDescent="0.25">
      <c r="A401" s="15" t="s">
        <v>117</v>
      </c>
      <c r="B401" s="15" t="s">
        <v>132</v>
      </c>
      <c r="C401" s="15">
        <v>7153</v>
      </c>
      <c r="D401" s="15">
        <v>5</v>
      </c>
      <c r="E401" s="15"/>
      <c r="F401" s="15">
        <v>2019</v>
      </c>
      <c r="G401" s="15" t="s">
        <v>23</v>
      </c>
      <c r="H401" s="15">
        <v>1301.71</v>
      </c>
      <c r="I401" s="15">
        <v>5</v>
      </c>
      <c r="J401" s="19">
        <v>115378.4</v>
      </c>
      <c r="K401" s="15">
        <v>2.8899999999999999E-2</v>
      </c>
      <c r="L401" s="15">
        <v>13.161</v>
      </c>
      <c r="M401" s="15">
        <v>1432790.2919999999</v>
      </c>
      <c r="N401" s="15" t="s">
        <v>119</v>
      </c>
      <c r="O401" s="15" t="s">
        <v>25</v>
      </c>
      <c r="P401" s="15" t="s">
        <v>33</v>
      </c>
      <c r="Q401" s="15" t="s">
        <v>58</v>
      </c>
      <c r="R401" s="15" t="s">
        <v>135</v>
      </c>
      <c r="S401" s="15">
        <v>39.743600000000001</v>
      </c>
      <c r="T401" s="15">
        <v>-75.507199999999997</v>
      </c>
      <c r="U401" s="15"/>
      <c r="V401" s="78" t="s">
        <v>117</v>
      </c>
      <c r="W401" s="78" t="s">
        <v>132</v>
      </c>
      <c r="X401" s="78">
        <f t="shared" si="20"/>
        <v>7153</v>
      </c>
      <c r="Y401" s="78">
        <f t="shared" si="18"/>
        <v>39.743600000000001</v>
      </c>
      <c r="Z401" s="78">
        <f t="shared" si="19"/>
        <v>-75.507199999999997</v>
      </c>
      <c r="AA401" s="15" t="s">
        <v>119</v>
      </c>
      <c r="AB401" s="15" t="s">
        <v>25</v>
      </c>
      <c r="AC401" s="15" t="s">
        <v>33</v>
      </c>
      <c r="AD401" s="15" t="s">
        <v>58</v>
      </c>
      <c r="AE401" s="15" t="s">
        <v>135</v>
      </c>
      <c r="AF401" s="15"/>
      <c r="AG401" s="15"/>
      <c r="AH401" s="15"/>
      <c r="AI401" s="15"/>
      <c r="AJ401" s="15"/>
    </row>
    <row r="402" spans="1:36" x14ac:dyDescent="0.25">
      <c r="A402" s="15" t="s">
        <v>117</v>
      </c>
      <c r="B402" s="15" t="s">
        <v>132</v>
      </c>
      <c r="C402" s="15">
        <v>7153</v>
      </c>
      <c r="D402" s="15">
        <v>6</v>
      </c>
      <c r="E402" s="15"/>
      <c r="F402" s="15">
        <v>2019</v>
      </c>
      <c r="G402" s="15" t="s">
        <v>23</v>
      </c>
      <c r="H402" s="15">
        <v>1230.5899999999999</v>
      </c>
      <c r="I402" s="15">
        <v>5</v>
      </c>
      <c r="J402" s="19">
        <v>109468.28</v>
      </c>
      <c r="K402" s="15">
        <v>3.09E-2</v>
      </c>
      <c r="L402" s="15">
        <v>13.488</v>
      </c>
      <c r="M402" s="15">
        <v>1354474.007</v>
      </c>
      <c r="N402" s="15" t="s">
        <v>119</v>
      </c>
      <c r="O402" s="15" t="s">
        <v>25</v>
      </c>
      <c r="P402" s="15" t="s">
        <v>33</v>
      </c>
      <c r="Q402" s="15" t="s">
        <v>58</v>
      </c>
      <c r="R402" s="15" t="s">
        <v>135</v>
      </c>
      <c r="S402" s="15">
        <v>39.743600000000001</v>
      </c>
      <c r="T402" s="15">
        <v>-75.507199999999997</v>
      </c>
      <c r="U402" s="15"/>
      <c r="V402" s="78" t="s">
        <v>117</v>
      </c>
      <c r="W402" s="78" t="s">
        <v>132</v>
      </c>
      <c r="X402" s="78">
        <f t="shared" si="20"/>
        <v>0</v>
      </c>
      <c r="Y402" s="78">
        <f t="shared" si="18"/>
        <v>0</v>
      </c>
      <c r="Z402" s="78">
        <f t="shared" si="19"/>
        <v>0</v>
      </c>
      <c r="AA402" s="15" t="s">
        <v>119</v>
      </c>
      <c r="AB402" s="15" t="s">
        <v>25</v>
      </c>
      <c r="AC402" s="15" t="s">
        <v>33</v>
      </c>
      <c r="AD402" s="15" t="s">
        <v>58</v>
      </c>
      <c r="AE402" s="15" t="s">
        <v>135</v>
      </c>
      <c r="AF402" s="15"/>
      <c r="AG402" s="15"/>
      <c r="AH402" s="15"/>
      <c r="AI402" s="15"/>
      <c r="AJ402" s="15"/>
    </row>
    <row r="403" spans="1:36" x14ac:dyDescent="0.25">
      <c r="A403" s="15" t="s">
        <v>117</v>
      </c>
      <c r="B403" s="15" t="s">
        <v>132</v>
      </c>
      <c r="C403" s="15">
        <v>7153</v>
      </c>
      <c r="D403" s="15">
        <v>7</v>
      </c>
      <c r="E403" s="15"/>
      <c r="F403" s="15">
        <v>2019</v>
      </c>
      <c r="G403" s="15" t="s">
        <v>23</v>
      </c>
      <c r="H403" s="15">
        <v>1233.93</v>
      </c>
      <c r="I403" s="15">
        <v>5</v>
      </c>
      <c r="J403" s="19">
        <v>110811.6</v>
      </c>
      <c r="K403" s="15">
        <v>2.7E-2</v>
      </c>
      <c r="L403" s="15">
        <v>11.648999999999999</v>
      </c>
      <c r="M403" s="15">
        <v>1366825.8559999999</v>
      </c>
      <c r="N403" s="15" t="s">
        <v>119</v>
      </c>
      <c r="O403" s="15" t="s">
        <v>25</v>
      </c>
      <c r="P403" s="15" t="s">
        <v>33</v>
      </c>
      <c r="Q403" s="15" t="s">
        <v>58</v>
      </c>
      <c r="R403" s="15" t="s">
        <v>135</v>
      </c>
      <c r="S403" s="15">
        <v>39.743600000000001</v>
      </c>
      <c r="T403" s="15">
        <v>-75.507199999999997</v>
      </c>
      <c r="U403" s="15"/>
      <c r="V403" s="78" t="s">
        <v>117</v>
      </c>
      <c r="W403" s="78" t="s">
        <v>132</v>
      </c>
      <c r="X403" s="78">
        <f t="shared" si="20"/>
        <v>0</v>
      </c>
      <c r="Y403" s="78">
        <f t="shared" si="18"/>
        <v>0</v>
      </c>
      <c r="Z403" s="78">
        <f t="shared" si="19"/>
        <v>0</v>
      </c>
      <c r="AA403" s="15" t="s">
        <v>119</v>
      </c>
      <c r="AB403" s="15" t="s">
        <v>25</v>
      </c>
      <c r="AC403" s="15" t="s">
        <v>33</v>
      </c>
      <c r="AD403" s="15" t="s">
        <v>58</v>
      </c>
      <c r="AE403" s="15" t="s">
        <v>135</v>
      </c>
      <c r="AF403" s="15"/>
      <c r="AG403" s="15"/>
      <c r="AH403" s="15"/>
      <c r="AI403" s="15"/>
      <c r="AJ403" s="15"/>
    </row>
    <row r="404" spans="1:36" x14ac:dyDescent="0.25">
      <c r="A404" s="15" t="s">
        <v>117</v>
      </c>
      <c r="B404" s="15" t="s">
        <v>132</v>
      </c>
      <c r="C404" s="15">
        <v>7153</v>
      </c>
      <c r="D404" s="15" t="s">
        <v>133</v>
      </c>
      <c r="E404" s="15"/>
      <c r="F404" s="15">
        <v>2019</v>
      </c>
      <c r="G404" s="15" t="s">
        <v>23</v>
      </c>
      <c r="H404" s="15">
        <v>1289.97</v>
      </c>
      <c r="I404" s="15">
        <v>5</v>
      </c>
      <c r="J404" s="19">
        <v>113393.72</v>
      </c>
      <c r="K404" s="15">
        <v>5.1200000000000002E-2</v>
      </c>
      <c r="L404" s="15">
        <v>32.307000000000002</v>
      </c>
      <c r="M404" s="15">
        <v>1405406.4480000001</v>
      </c>
      <c r="N404" s="15" t="s">
        <v>119</v>
      </c>
      <c r="O404" s="15" t="s">
        <v>25</v>
      </c>
      <c r="P404" s="15" t="s">
        <v>33</v>
      </c>
      <c r="Q404" s="15" t="s">
        <v>27</v>
      </c>
      <c r="R404" s="15" t="s">
        <v>134</v>
      </c>
      <c r="S404" s="15">
        <v>39.743600000000001</v>
      </c>
      <c r="T404" s="15">
        <v>-75.507199999999997</v>
      </c>
      <c r="U404" s="15"/>
      <c r="V404" s="78" t="s">
        <v>117</v>
      </c>
      <c r="W404" s="78" t="s">
        <v>132</v>
      </c>
      <c r="X404" s="78">
        <f t="shared" si="20"/>
        <v>0</v>
      </c>
      <c r="Y404" s="78">
        <f t="shared" si="18"/>
        <v>0</v>
      </c>
      <c r="Z404" s="78">
        <f t="shared" si="19"/>
        <v>0</v>
      </c>
      <c r="AA404" s="15" t="s">
        <v>119</v>
      </c>
      <c r="AB404" s="15" t="s">
        <v>25</v>
      </c>
      <c r="AC404" s="15" t="s">
        <v>33</v>
      </c>
      <c r="AD404" s="15" t="s">
        <v>27</v>
      </c>
      <c r="AE404" s="15" t="s">
        <v>134</v>
      </c>
      <c r="AF404" s="15"/>
      <c r="AG404" s="15"/>
      <c r="AH404" s="15"/>
      <c r="AI404" s="15"/>
      <c r="AJ404" s="15"/>
    </row>
    <row r="405" spans="1:36" x14ac:dyDescent="0.25">
      <c r="A405" s="15" t="s">
        <v>117</v>
      </c>
      <c r="B405" s="15" t="s">
        <v>132</v>
      </c>
      <c r="C405" s="15">
        <v>7153</v>
      </c>
      <c r="D405" s="15">
        <v>1</v>
      </c>
      <c r="E405" s="15"/>
      <c r="F405" s="15">
        <v>2019</v>
      </c>
      <c r="G405" s="15" t="s">
        <v>31</v>
      </c>
      <c r="H405" s="15">
        <v>1386.58</v>
      </c>
      <c r="I405" s="15">
        <v>5</v>
      </c>
      <c r="J405" s="19">
        <v>117760.63</v>
      </c>
      <c r="K405" s="15">
        <v>5.2600000000000001E-2</v>
      </c>
      <c r="L405" s="15">
        <v>35.69</v>
      </c>
      <c r="M405" s="15">
        <v>1504679.429</v>
      </c>
      <c r="N405" s="15" t="s">
        <v>119</v>
      </c>
      <c r="O405" s="15" t="s">
        <v>25</v>
      </c>
      <c r="P405" s="15" t="s">
        <v>33</v>
      </c>
      <c r="Q405" s="15" t="s">
        <v>27</v>
      </c>
      <c r="R405" s="15" t="s">
        <v>134</v>
      </c>
      <c r="S405" s="15">
        <v>39.743600000000001</v>
      </c>
      <c r="T405" s="15">
        <v>-75.507199999999997</v>
      </c>
      <c r="U405" s="15"/>
      <c r="V405" s="78" t="s">
        <v>117</v>
      </c>
      <c r="W405" s="78" t="s">
        <v>132</v>
      </c>
      <c r="X405" s="78">
        <f t="shared" si="20"/>
        <v>0</v>
      </c>
      <c r="Y405" s="78">
        <f t="shared" si="18"/>
        <v>0</v>
      </c>
      <c r="Z405" s="78">
        <f t="shared" si="19"/>
        <v>0</v>
      </c>
      <c r="AA405" s="15" t="s">
        <v>119</v>
      </c>
      <c r="AB405" s="15" t="s">
        <v>25</v>
      </c>
      <c r="AC405" s="15" t="s">
        <v>33</v>
      </c>
      <c r="AD405" s="15" t="s">
        <v>27</v>
      </c>
      <c r="AE405" s="15" t="s">
        <v>134</v>
      </c>
      <c r="AF405" s="15"/>
      <c r="AG405" s="15"/>
      <c r="AH405" s="15"/>
      <c r="AI405" s="15"/>
      <c r="AJ405" s="15"/>
    </row>
    <row r="406" spans="1:36" x14ac:dyDescent="0.25">
      <c r="A406" s="15" t="s">
        <v>117</v>
      </c>
      <c r="B406" s="15" t="s">
        <v>132</v>
      </c>
      <c r="C406" s="15">
        <v>7153</v>
      </c>
      <c r="D406" s="15">
        <v>2</v>
      </c>
      <c r="E406" s="15"/>
      <c r="F406" s="15">
        <v>2019</v>
      </c>
      <c r="G406" s="15" t="s">
        <v>31</v>
      </c>
      <c r="H406" s="15">
        <v>1374.96</v>
      </c>
      <c r="I406" s="15">
        <v>5</v>
      </c>
      <c r="J406" s="19">
        <v>118991.08</v>
      </c>
      <c r="K406" s="15">
        <v>6.1899999999999997E-2</v>
      </c>
      <c r="L406" s="15">
        <v>42.887999999999998</v>
      </c>
      <c r="M406" s="15">
        <v>1537083.0120000001</v>
      </c>
      <c r="N406" s="15" t="s">
        <v>119</v>
      </c>
      <c r="O406" s="15" t="s">
        <v>25</v>
      </c>
      <c r="P406" s="15" t="s">
        <v>33</v>
      </c>
      <c r="Q406" s="15" t="s">
        <v>27</v>
      </c>
      <c r="R406" s="15" t="s">
        <v>134</v>
      </c>
      <c r="S406" s="15">
        <v>39.743600000000001</v>
      </c>
      <c r="T406" s="15">
        <v>-75.507199999999997</v>
      </c>
      <c r="U406" s="15"/>
      <c r="V406" s="78" t="s">
        <v>117</v>
      </c>
      <c r="W406" s="78" t="s">
        <v>132</v>
      </c>
      <c r="X406" s="78">
        <f t="shared" si="20"/>
        <v>0</v>
      </c>
      <c r="Y406" s="78">
        <f t="shared" si="18"/>
        <v>0</v>
      </c>
      <c r="Z406" s="78">
        <f t="shared" si="19"/>
        <v>0</v>
      </c>
      <c r="AA406" s="15" t="s">
        <v>119</v>
      </c>
      <c r="AB406" s="15" t="s">
        <v>25</v>
      </c>
      <c r="AC406" s="15" t="s">
        <v>33</v>
      </c>
      <c r="AD406" s="15" t="s">
        <v>27</v>
      </c>
      <c r="AE406" s="15" t="s">
        <v>134</v>
      </c>
      <c r="AF406" s="15"/>
      <c r="AG406" s="15"/>
      <c r="AH406" s="15"/>
      <c r="AI406" s="15"/>
      <c r="AJ406" s="15"/>
    </row>
    <row r="407" spans="1:36" x14ac:dyDescent="0.25">
      <c r="A407" s="15" t="s">
        <v>770</v>
      </c>
      <c r="B407" s="15" t="s">
        <v>823</v>
      </c>
      <c r="C407" s="15">
        <v>7212</v>
      </c>
      <c r="D407" s="15">
        <v>1</v>
      </c>
      <c r="E407" s="15" t="s">
        <v>824</v>
      </c>
      <c r="F407" s="15">
        <v>2019</v>
      </c>
      <c r="G407" s="15" t="s">
        <v>348</v>
      </c>
      <c r="H407" s="15">
        <v>9.2799999999999994</v>
      </c>
      <c r="I407" s="15">
        <v>5</v>
      </c>
      <c r="J407" s="19">
        <v>557.17999999999995</v>
      </c>
      <c r="K407" s="15">
        <v>0.30020000000000002</v>
      </c>
      <c r="L407" s="15">
        <v>0.626</v>
      </c>
      <c r="M407" s="15">
        <v>7353</v>
      </c>
      <c r="N407" s="15" t="s">
        <v>825</v>
      </c>
      <c r="O407" s="15" t="s">
        <v>25</v>
      </c>
      <c r="P407" s="15" t="s">
        <v>26</v>
      </c>
      <c r="Q407" s="15" t="s">
        <v>27</v>
      </c>
      <c r="R407" s="15" t="s">
        <v>38</v>
      </c>
      <c r="S407" s="15">
        <v>37.497799999999998</v>
      </c>
      <c r="T407" s="15">
        <v>-77.367999999999995</v>
      </c>
      <c r="U407" s="15"/>
      <c r="V407" s="78" t="s">
        <v>770</v>
      </c>
      <c r="W407" s="78" t="s">
        <v>823</v>
      </c>
      <c r="X407" s="78">
        <f t="shared" si="20"/>
        <v>7212</v>
      </c>
      <c r="Y407" s="78">
        <f t="shared" si="18"/>
        <v>37.497799999999998</v>
      </c>
      <c r="Z407" s="78">
        <f t="shared" si="19"/>
        <v>-77.367999999999995</v>
      </c>
      <c r="AA407" s="15" t="s">
        <v>825</v>
      </c>
      <c r="AB407" s="15" t="s">
        <v>25</v>
      </c>
      <c r="AC407" s="15" t="s">
        <v>26</v>
      </c>
      <c r="AD407" s="15" t="s">
        <v>27</v>
      </c>
      <c r="AE407" s="15" t="s">
        <v>38</v>
      </c>
      <c r="AF407" s="15"/>
      <c r="AG407" s="15"/>
      <c r="AH407" s="15"/>
      <c r="AI407" s="15"/>
      <c r="AJ407" s="15"/>
    </row>
    <row r="408" spans="1:36" x14ac:dyDescent="0.25">
      <c r="A408" s="15" t="s">
        <v>770</v>
      </c>
      <c r="B408" s="15" t="s">
        <v>823</v>
      </c>
      <c r="C408" s="15">
        <v>7212</v>
      </c>
      <c r="D408" s="15">
        <v>2</v>
      </c>
      <c r="E408" s="15" t="s">
        <v>824</v>
      </c>
      <c r="F408" s="15">
        <v>2019</v>
      </c>
      <c r="G408" s="15" t="s">
        <v>348</v>
      </c>
      <c r="H408" s="15">
        <v>20.48</v>
      </c>
      <c r="I408" s="15">
        <v>5</v>
      </c>
      <c r="J408" s="19">
        <v>1373.94</v>
      </c>
      <c r="K408" s="15">
        <v>0.20530000000000001</v>
      </c>
      <c r="L408" s="15">
        <v>1.411</v>
      </c>
      <c r="M408" s="15">
        <v>17933.2</v>
      </c>
      <c r="N408" s="15" t="s">
        <v>825</v>
      </c>
      <c r="O408" s="15" t="s">
        <v>25</v>
      </c>
      <c r="P408" s="15" t="s">
        <v>26</v>
      </c>
      <c r="Q408" s="15" t="s">
        <v>27</v>
      </c>
      <c r="R408" s="15" t="s">
        <v>38</v>
      </c>
      <c r="S408" s="15">
        <v>37.497799999999998</v>
      </c>
      <c r="T408" s="15">
        <v>-77.367999999999995</v>
      </c>
      <c r="U408" s="15"/>
      <c r="V408" s="78" t="s">
        <v>770</v>
      </c>
      <c r="W408" s="78" t="s">
        <v>823</v>
      </c>
      <c r="X408" s="78">
        <f t="shared" si="20"/>
        <v>0</v>
      </c>
      <c r="Y408" s="78">
        <f t="shared" si="18"/>
        <v>0</v>
      </c>
      <c r="Z408" s="78">
        <f t="shared" si="19"/>
        <v>0</v>
      </c>
      <c r="AA408" s="15" t="s">
        <v>825</v>
      </c>
      <c r="AB408" s="15" t="s">
        <v>25</v>
      </c>
      <c r="AC408" s="15" t="s">
        <v>26</v>
      </c>
      <c r="AD408" s="15" t="s">
        <v>27</v>
      </c>
      <c r="AE408" s="15" t="s">
        <v>38</v>
      </c>
      <c r="AF408" s="15"/>
      <c r="AG408" s="15"/>
      <c r="AH408" s="15"/>
      <c r="AI408" s="15"/>
      <c r="AJ408" s="15"/>
    </row>
    <row r="409" spans="1:36" x14ac:dyDescent="0.25">
      <c r="A409" s="15" t="s">
        <v>770</v>
      </c>
      <c r="B409" s="15" t="s">
        <v>823</v>
      </c>
      <c r="C409" s="15">
        <v>7212</v>
      </c>
      <c r="D409" s="15">
        <v>3</v>
      </c>
      <c r="E409" s="15" t="s">
        <v>824</v>
      </c>
      <c r="F409" s="15">
        <v>2019</v>
      </c>
      <c r="G409" s="15" t="s">
        <v>348</v>
      </c>
      <c r="H409" s="15">
        <v>38.450000000000003</v>
      </c>
      <c r="I409" s="15">
        <v>5</v>
      </c>
      <c r="J409" s="19">
        <v>2738.59</v>
      </c>
      <c r="K409" s="15">
        <v>0.24079999999999999</v>
      </c>
      <c r="L409" s="15">
        <v>2.74</v>
      </c>
      <c r="M409" s="15">
        <v>35391.9</v>
      </c>
      <c r="N409" s="15" t="s">
        <v>825</v>
      </c>
      <c r="O409" s="15" t="s">
        <v>25</v>
      </c>
      <c r="P409" s="15" t="s">
        <v>26</v>
      </c>
      <c r="Q409" s="15" t="s">
        <v>27</v>
      </c>
      <c r="R409" s="15" t="s">
        <v>38</v>
      </c>
      <c r="S409" s="15">
        <v>37.497799999999998</v>
      </c>
      <c r="T409" s="15">
        <v>-77.367999999999995</v>
      </c>
      <c r="U409" s="15"/>
      <c r="V409" s="78" t="s">
        <v>770</v>
      </c>
      <c r="W409" s="78" t="s">
        <v>823</v>
      </c>
      <c r="X409" s="78">
        <f t="shared" si="20"/>
        <v>0</v>
      </c>
      <c r="Y409" s="78">
        <f t="shared" si="18"/>
        <v>0</v>
      </c>
      <c r="Z409" s="78">
        <f t="shared" si="19"/>
        <v>0</v>
      </c>
      <c r="AA409" s="15" t="s">
        <v>825</v>
      </c>
      <c r="AB409" s="15" t="s">
        <v>25</v>
      </c>
      <c r="AC409" s="15" t="s">
        <v>26</v>
      </c>
      <c r="AD409" s="15" t="s">
        <v>27</v>
      </c>
      <c r="AE409" s="15" t="s">
        <v>38</v>
      </c>
      <c r="AF409" s="15"/>
      <c r="AG409" s="15"/>
      <c r="AH409" s="15"/>
      <c r="AI409" s="15"/>
      <c r="AJ409" s="15"/>
    </row>
    <row r="410" spans="1:36" x14ac:dyDescent="0.25">
      <c r="A410" s="15" t="s">
        <v>770</v>
      </c>
      <c r="B410" s="15" t="s">
        <v>823</v>
      </c>
      <c r="C410" s="15">
        <v>7212</v>
      </c>
      <c r="D410" s="15">
        <v>4</v>
      </c>
      <c r="E410" s="15" t="s">
        <v>824</v>
      </c>
      <c r="F410" s="15">
        <v>2019</v>
      </c>
      <c r="G410" s="15" t="s">
        <v>348</v>
      </c>
      <c r="H410" s="15">
        <v>159.08000000000001</v>
      </c>
      <c r="I410" s="15">
        <v>5</v>
      </c>
      <c r="J410" s="19">
        <v>10499.84</v>
      </c>
      <c r="K410" s="15">
        <v>0.20810000000000001</v>
      </c>
      <c r="L410" s="15">
        <v>10.368</v>
      </c>
      <c r="M410" s="15">
        <v>136645.6</v>
      </c>
      <c r="N410" s="15" t="s">
        <v>825</v>
      </c>
      <c r="O410" s="15" t="s">
        <v>25</v>
      </c>
      <c r="P410" s="15" t="s">
        <v>26</v>
      </c>
      <c r="Q410" s="15" t="s">
        <v>27</v>
      </c>
      <c r="R410" s="15" t="s">
        <v>38</v>
      </c>
      <c r="S410" s="15">
        <v>37.497799999999998</v>
      </c>
      <c r="T410" s="15">
        <v>-77.367999999999995</v>
      </c>
      <c r="U410" s="15"/>
      <c r="V410" s="78" t="s">
        <v>770</v>
      </c>
      <c r="W410" s="78" t="s">
        <v>823</v>
      </c>
      <c r="X410" s="78">
        <f t="shared" si="20"/>
        <v>0</v>
      </c>
      <c r="Y410" s="78">
        <f t="shared" si="18"/>
        <v>0</v>
      </c>
      <c r="Z410" s="78">
        <f t="shared" si="19"/>
        <v>0</v>
      </c>
      <c r="AA410" s="15" t="s">
        <v>825</v>
      </c>
      <c r="AB410" s="15" t="s">
        <v>25</v>
      </c>
      <c r="AC410" s="15" t="s">
        <v>26</v>
      </c>
      <c r="AD410" s="15" t="s">
        <v>27</v>
      </c>
      <c r="AE410" s="15" t="s">
        <v>38</v>
      </c>
      <c r="AF410" s="15"/>
      <c r="AG410" s="15"/>
      <c r="AH410" s="15"/>
      <c r="AI410" s="15"/>
      <c r="AJ410" s="15"/>
    </row>
    <row r="411" spans="1:36" x14ac:dyDescent="0.25">
      <c r="A411" s="15" t="s">
        <v>770</v>
      </c>
      <c r="B411" s="15" t="s">
        <v>811</v>
      </c>
      <c r="C411" s="15">
        <v>7213</v>
      </c>
      <c r="D411" s="15">
        <v>1</v>
      </c>
      <c r="E411" s="15"/>
      <c r="F411" s="15">
        <v>2019</v>
      </c>
      <c r="G411" s="15" t="s">
        <v>686</v>
      </c>
      <c r="H411" s="15">
        <v>1141.72</v>
      </c>
      <c r="I411" s="15">
        <v>5</v>
      </c>
      <c r="J411" s="19">
        <v>311709.94</v>
      </c>
      <c r="K411" s="15">
        <v>0.25779999999999997</v>
      </c>
      <c r="L411" s="15">
        <v>461.96300000000002</v>
      </c>
      <c r="M411" s="15">
        <v>3211357.1669999999</v>
      </c>
      <c r="N411" s="15" t="s">
        <v>812</v>
      </c>
      <c r="O411" s="15" t="s">
        <v>25</v>
      </c>
      <c r="P411" s="15" t="s">
        <v>47</v>
      </c>
      <c r="Q411" s="15" t="s">
        <v>48</v>
      </c>
      <c r="R411" s="15" t="s">
        <v>813</v>
      </c>
      <c r="S411" s="15">
        <v>36.869199999999999</v>
      </c>
      <c r="T411" s="15">
        <v>-78.704599999999999</v>
      </c>
      <c r="U411" s="15"/>
      <c r="V411" s="78" t="s">
        <v>770</v>
      </c>
      <c r="W411" s="78" t="s">
        <v>811</v>
      </c>
      <c r="X411" s="78">
        <f t="shared" si="20"/>
        <v>7213</v>
      </c>
      <c r="Y411" s="78">
        <f t="shared" si="18"/>
        <v>36.869199999999999</v>
      </c>
      <c r="Z411" s="78">
        <f t="shared" si="19"/>
        <v>-78.704599999999999</v>
      </c>
      <c r="AA411" s="15" t="s">
        <v>812</v>
      </c>
      <c r="AB411" s="15" t="s">
        <v>25</v>
      </c>
      <c r="AC411" s="15" t="s">
        <v>47</v>
      </c>
      <c r="AD411" s="15" t="s">
        <v>48</v>
      </c>
      <c r="AE411" s="15" t="s">
        <v>813</v>
      </c>
      <c r="AF411" s="15"/>
      <c r="AG411" s="15"/>
      <c r="AH411" s="15"/>
      <c r="AI411" s="15"/>
      <c r="AJ411" s="15"/>
    </row>
    <row r="412" spans="1:36" x14ac:dyDescent="0.25">
      <c r="A412" s="15" t="s">
        <v>770</v>
      </c>
      <c r="B412" s="15" t="s">
        <v>811</v>
      </c>
      <c r="C412" s="15">
        <v>7213</v>
      </c>
      <c r="D412" s="15">
        <v>2</v>
      </c>
      <c r="E412" s="15"/>
      <c r="F412" s="15">
        <v>2019</v>
      </c>
      <c r="G412" s="15" t="s">
        <v>686</v>
      </c>
      <c r="H412" s="15">
        <v>1291.3800000000001</v>
      </c>
      <c r="I412" s="15">
        <v>5</v>
      </c>
      <c r="J412" s="19">
        <v>342161.07</v>
      </c>
      <c r="K412" s="15">
        <v>0.25519999999999998</v>
      </c>
      <c r="L412" s="15">
        <v>476.74200000000002</v>
      </c>
      <c r="M412" s="15">
        <v>3513181.1030000001</v>
      </c>
      <c r="N412" s="15" t="s">
        <v>812</v>
      </c>
      <c r="O412" s="15" t="s">
        <v>25</v>
      </c>
      <c r="P412" s="15" t="s">
        <v>47</v>
      </c>
      <c r="Q412" s="15" t="s">
        <v>48</v>
      </c>
      <c r="R412" s="15" t="s">
        <v>813</v>
      </c>
      <c r="S412" s="15">
        <v>36.869199999999999</v>
      </c>
      <c r="T412" s="15">
        <v>-78.704599999999999</v>
      </c>
      <c r="U412" s="15"/>
      <c r="V412" s="78" t="s">
        <v>770</v>
      </c>
      <c r="W412" s="78" t="s">
        <v>811</v>
      </c>
      <c r="X412" s="78">
        <f t="shared" si="20"/>
        <v>0</v>
      </c>
      <c r="Y412" s="78">
        <f t="shared" si="18"/>
        <v>0</v>
      </c>
      <c r="Z412" s="78">
        <f t="shared" si="19"/>
        <v>0</v>
      </c>
      <c r="AA412" s="15" t="s">
        <v>812</v>
      </c>
      <c r="AB412" s="15" t="s">
        <v>25</v>
      </c>
      <c r="AC412" s="15" t="s">
        <v>47</v>
      </c>
      <c r="AD412" s="15" t="s">
        <v>48</v>
      </c>
      <c r="AE412" s="15" t="s">
        <v>813</v>
      </c>
      <c r="AF412" s="15"/>
      <c r="AG412" s="15"/>
      <c r="AH412" s="15"/>
      <c r="AI412" s="15"/>
      <c r="AJ412" s="15"/>
    </row>
    <row r="413" spans="1:36" x14ac:dyDescent="0.25">
      <c r="A413" s="15" t="s">
        <v>327</v>
      </c>
      <c r="B413" s="15" t="s">
        <v>390</v>
      </c>
      <c r="C413" s="15">
        <v>7288</v>
      </c>
      <c r="D413" s="15">
        <v>1</v>
      </c>
      <c r="E413" s="15"/>
      <c r="F413" s="15">
        <v>2019</v>
      </c>
      <c r="G413" s="15" t="s">
        <v>334</v>
      </c>
      <c r="H413" s="15">
        <v>275.38</v>
      </c>
      <c r="I413" s="15">
        <v>5</v>
      </c>
      <c r="J413" s="19">
        <v>18237.849999999999</v>
      </c>
      <c r="K413" s="15">
        <v>7.5499999999999998E-2</v>
      </c>
      <c r="L413" s="15">
        <v>8.4939999999999998</v>
      </c>
      <c r="M413" s="15">
        <v>233131.935</v>
      </c>
      <c r="N413" s="15" t="s">
        <v>349</v>
      </c>
      <c r="O413" s="15" t="s">
        <v>25</v>
      </c>
      <c r="P413" s="15" t="s">
        <v>26</v>
      </c>
      <c r="Q413" s="15" t="s">
        <v>58</v>
      </c>
      <c r="R413" s="15" t="s">
        <v>38</v>
      </c>
      <c r="S413" s="15">
        <v>39.451000000000001</v>
      </c>
      <c r="T413" s="15">
        <v>-75.0578</v>
      </c>
      <c r="U413" s="15"/>
      <c r="V413" s="78" t="s">
        <v>327</v>
      </c>
      <c r="W413" s="78" t="s">
        <v>390</v>
      </c>
      <c r="X413" s="78">
        <f t="shared" si="20"/>
        <v>7288</v>
      </c>
      <c r="Y413" s="78">
        <f t="shared" si="18"/>
        <v>39.451000000000001</v>
      </c>
      <c r="Z413" s="78">
        <f t="shared" si="19"/>
        <v>-75.0578</v>
      </c>
      <c r="AA413" s="15" t="s">
        <v>349</v>
      </c>
      <c r="AB413" s="15" t="s">
        <v>25</v>
      </c>
      <c r="AC413" s="15" t="s">
        <v>26</v>
      </c>
      <c r="AD413" s="15" t="s">
        <v>58</v>
      </c>
      <c r="AE413" s="15" t="s">
        <v>38</v>
      </c>
      <c r="AF413" s="15"/>
      <c r="AG413" s="15"/>
      <c r="AH413" s="15"/>
      <c r="AI413" s="15"/>
      <c r="AJ413" s="15"/>
    </row>
    <row r="414" spans="1:36" x14ac:dyDescent="0.25">
      <c r="A414" s="15" t="s">
        <v>396</v>
      </c>
      <c r="B414" s="15" t="s">
        <v>645</v>
      </c>
      <c r="C414" s="15">
        <v>7314</v>
      </c>
      <c r="D414" s="15">
        <v>1</v>
      </c>
      <c r="E414" s="15"/>
      <c r="F414" s="15">
        <v>2019</v>
      </c>
      <c r="G414" s="15" t="s">
        <v>244</v>
      </c>
      <c r="H414" s="15">
        <v>1832.67</v>
      </c>
      <c r="I414" s="15">
        <v>5</v>
      </c>
      <c r="J414" s="19">
        <v>140184.26</v>
      </c>
      <c r="K414" s="15">
        <v>3.9800000000000002E-2</v>
      </c>
      <c r="L414" s="15">
        <v>29.812000000000001</v>
      </c>
      <c r="M414" s="15">
        <v>1801210.3829999999</v>
      </c>
      <c r="N414" s="15" t="s">
        <v>170</v>
      </c>
      <c r="O414" s="15" t="s">
        <v>25</v>
      </c>
      <c r="P414" s="15" t="s">
        <v>33</v>
      </c>
      <c r="Q414" s="15" t="s">
        <v>27</v>
      </c>
      <c r="R414" s="15"/>
      <c r="S414" s="15">
        <v>40.815300000000001</v>
      </c>
      <c r="T414" s="15">
        <v>-73.064400000000006</v>
      </c>
      <c r="U414" s="15"/>
      <c r="V414" s="78" t="s">
        <v>396</v>
      </c>
      <c r="W414" s="78" t="s">
        <v>645</v>
      </c>
      <c r="X414" s="78">
        <f t="shared" si="20"/>
        <v>7314</v>
      </c>
      <c r="Y414" s="78">
        <f t="shared" si="18"/>
        <v>40.815300000000001</v>
      </c>
      <c r="Z414" s="78">
        <f t="shared" si="19"/>
        <v>-73.064400000000006</v>
      </c>
      <c r="AA414" s="15" t="s">
        <v>170</v>
      </c>
      <c r="AB414" s="15" t="s">
        <v>25</v>
      </c>
      <c r="AC414" s="15" t="s">
        <v>33</v>
      </c>
      <c r="AD414" s="15" t="s">
        <v>27</v>
      </c>
      <c r="AE414" s="15"/>
      <c r="AF414" s="15"/>
      <c r="AG414" s="15"/>
      <c r="AH414" s="15"/>
      <c r="AI414" s="15"/>
      <c r="AJ414" s="15"/>
    </row>
    <row r="415" spans="1:36" x14ac:dyDescent="0.25">
      <c r="A415" s="15" t="s">
        <v>117</v>
      </c>
      <c r="B415" s="15" t="s">
        <v>141</v>
      </c>
      <c r="C415" s="15">
        <v>7318</v>
      </c>
      <c r="D415" s="15" t="s">
        <v>142</v>
      </c>
      <c r="E415" s="15"/>
      <c r="F415" s="15">
        <v>2019</v>
      </c>
      <c r="G415" s="15" t="s">
        <v>23</v>
      </c>
      <c r="H415" s="15">
        <v>86.34</v>
      </c>
      <c r="I415" s="15">
        <v>5</v>
      </c>
      <c r="J415" s="19">
        <v>2712.91</v>
      </c>
      <c r="K415" s="15">
        <v>0.152</v>
      </c>
      <c r="L415" s="15">
        <v>2.7650000000000001</v>
      </c>
      <c r="M415" s="15">
        <v>36383.089</v>
      </c>
      <c r="N415" s="15" t="s">
        <v>129</v>
      </c>
      <c r="O415" s="15" t="s">
        <v>25</v>
      </c>
      <c r="P415" s="15" t="s">
        <v>26</v>
      </c>
      <c r="Q415" s="15" t="s">
        <v>27</v>
      </c>
      <c r="R415" s="15" t="s">
        <v>38</v>
      </c>
      <c r="S415" s="15">
        <v>39.15</v>
      </c>
      <c r="T415" s="15">
        <v>-75.546599999999998</v>
      </c>
      <c r="U415" s="15"/>
      <c r="V415" s="78" t="s">
        <v>117</v>
      </c>
      <c r="W415" s="78" t="s">
        <v>141</v>
      </c>
      <c r="X415" s="78">
        <f t="shared" si="20"/>
        <v>7318</v>
      </c>
      <c r="Y415" s="78">
        <f t="shared" si="18"/>
        <v>39.15</v>
      </c>
      <c r="Z415" s="78">
        <f t="shared" si="19"/>
        <v>-75.546599999999998</v>
      </c>
      <c r="AA415" s="15" t="s">
        <v>129</v>
      </c>
      <c r="AB415" s="15" t="s">
        <v>25</v>
      </c>
      <c r="AC415" s="15" t="s">
        <v>26</v>
      </c>
      <c r="AD415" s="15" t="s">
        <v>27</v>
      </c>
      <c r="AE415" s="15" t="s">
        <v>38</v>
      </c>
      <c r="AF415" s="15"/>
      <c r="AG415" s="15"/>
      <c r="AH415" s="15"/>
      <c r="AI415" s="15"/>
      <c r="AJ415" s="15"/>
    </row>
    <row r="416" spans="1:36" x14ac:dyDescent="0.25">
      <c r="A416" s="15" t="s">
        <v>229</v>
      </c>
      <c r="B416" s="15" t="s">
        <v>297</v>
      </c>
      <c r="C416" s="15">
        <v>7835</v>
      </c>
      <c r="D416" s="15">
        <v>1</v>
      </c>
      <c r="E416" s="15"/>
      <c r="F416" s="15">
        <v>2019</v>
      </c>
      <c r="G416" s="15" t="s">
        <v>244</v>
      </c>
      <c r="H416" s="15">
        <v>112.68</v>
      </c>
      <c r="I416" s="15">
        <v>5</v>
      </c>
      <c r="J416" s="19">
        <v>17771.990000000002</v>
      </c>
      <c r="K416" s="15">
        <v>4.3900000000000002E-2</v>
      </c>
      <c r="L416" s="15">
        <v>3.1659999999999999</v>
      </c>
      <c r="M416" s="15">
        <v>189167.76300000001</v>
      </c>
      <c r="N416" s="15" t="s">
        <v>298</v>
      </c>
      <c r="O416" s="15" t="s">
        <v>25</v>
      </c>
      <c r="P416" s="15" t="s">
        <v>26</v>
      </c>
      <c r="Q416" s="15" t="s">
        <v>27</v>
      </c>
      <c r="R416" s="15" t="s">
        <v>299</v>
      </c>
      <c r="S416" s="15">
        <v>39.718299999999999</v>
      </c>
      <c r="T416" s="15">
        <v>-76.160600000000002</v>
      </c>
      <c r="U416" s="15"/>
      <c r="V416" s="78" t="s">
        <v>229</v>
      </c>
      <c r="W416" s="78" t="s">
        <v>297</v>
      </c>
      <c r="X416" s="78">
        <f t="shared" si="20"/>
        <v>7835</v>
      </c>
      <c r="Y416" s="78">
        <f t="shared" si="18"/>
        <v>39.718299999999999</v>
      </c>
      <c r="Z416" s="78">
        <f t="shared" si="19"/>
        <v>-76.160600000000002</v>
      </c>
      <c r="AA416" s="15" t="s">
        <v>298</v>
      </c>
      <c r="AB416" s="15" t="s">
        <v>25</v>
      </c>
      <c r="AC416" s="15" t="s">
        <v>26</v>
      </c>
      <c r="AD416" s="15" t="s">
        <v>27</v>
      </c>
      <c r="AE416" s="15" t="s">
        <v>299</v>
      </c>
      <c r="AF416" s="15"/>
      <c r="AG416" s="15"/>
      <c r="AH416" s="15"/>
      <c r="AI416" s="15"/>
      <c r="AJ416" s="15"/>
    </row>
    <row r="417" spans="1:36" x14ac:dyDescent="0.25">
      <c r="A417" s="15" t="s">
        <v>229</v>
      </c>
      <c r="B417" s="15" t="s">
        <v>297</v>
      </c>
      <c r="C417" s="15">
        <v>7835</v>
      </c>
      <c r="D417" s="15">
        <v>2</v>
      </c>
      <c r="E417" s="15"/>
      <c r="F417" s="15">
        <v>2019</v>
      </c>
      <c r="G417" s="15" t="s">
        <v>244</v>
      </c>
      <c r="H417" s="15">
        <v>69.95</v>
      </c>
      <c r="I417" s="15">
        <v>5</v>
      </c>
      <c r="J417" s="19">
        <v>10869.69</v>
      </c>
      <c r="K417" s="15">
        <v>4.6300000000000001E-2</v>
      </c>
      <c r="L417" s="15">
        <v>2.1960000000000002</v>
      </c>
      <c r="M417" s="15">
        <v>116386.101</v>
      </c>
      <c r="N417" s="15" t="s">
        <v>298</v>
      </c>
      <c r="O417" s="15" t="s">
        <v>25</v>
      </c>
      <c r="P417" s="15" t="s">
        <v>26</v>
      </c>
      <c r="Q417" s="15" t="s">
        <v>27</v>
      </c>
      <c r="R417" s="15" t="s">
        <v>299</v>
      </c>
      <c r="S417" s="15">
        <v>39.718299999999999</v>
      </c>
      <c r="T417" s="15">
        <v>-76.160600000000002</v>
      </c>
      <c r="U417" s="15"/>
      <c r="V417" s="78" t="s">
        <v>229</v>
      </c>
      <c r="W417" s="78" t="s">
        <v>297</v>
      </c>
      <c r="X417" s="78">
        <f t="shared" si="20"/>
        <v>0</v>
      </c>
      <c r="Y417" s="78">
        <f t="shared" si="18"/>
        <v>0</v>
      </c>
      <c r="Z417" s="78">
        <f t="shared" si="19"/>
        <v>0</v>
      </c>
      <c r="AA417" s="15" t="s">
        <v>298</v>
      </c>
      <c r="AB417" s="15" t="s">
        <v>25</v>
      </c>
      <c r="AC417" s="15" t="s">
        <v>26</v>
      </c>
      <c r="AD417" s="15" t="s">
        <v>27</v>
      </c>
      <c r="AE417" s="15" t="s">
        <v>299</v>
      </c>
      <c r="AF417" s="15"/>
      <c r="AG417" s="15"/>
      <c r="AH417" s="15"/>
      <c r="AI417" s="15"/>
      <c r="AJ417" s="15"/>
    </row>
    <row r="418" spans="1:36" x14ac:dyDescent="0.25">
      <c r="A418" s="15" t="s">
        <v>229</v>
      </c>
      <c r="B418" s="15" t="s">
        <v>297</v>
      </c>
      <c r="C418" s="15">
        <v>7835</v>
      </c>
      <c r="D418" s="15">
        <v>3</v>
      </c>
      <c r="E418" s="15"/>
      <c r="F418" s="15">
        <v>2019</v>
      </c>
      <c r="G418" s="15" t="s">
        <v>244</v>
      </c>
      <c r="H418" s="15">
        <v>105.82</v>
      </c>
      <c r="I418" s="15">
        <v>5</v>
      </c>
      <c r="J418" s="19">
        <v>16651.060000000001</v>
      </c>
      <c r="K418" s="15">
        <v>4.8599999999999997E-2</v>
      </c>
      <c r="L418" s="15">
        <v>3.0680000000000001</v>
      </c>
      <c r="M418" s="15">
        <v>178940.894</v>
      </c>
      <c r="N418" s="15" t="s">
        <v>298</v>
      </c>
      <c r="O418" s="15" t="s">
        <v>25</v>
      </c>
      <c r="P418" s="15" t="s">
        <v>26</v>
      </c>
      <c r="Q418" s="15" t="s">
        <v>27</v>
      </c>
      <c r="R418" s="15" t="s">
        <v>299</v>
      </c>
      <c r="S418" s="15">
        <v>39.718299999999999</v>
      </c>
      <c r="T418" s="15">
        <v>-76.160600000000002</v>
      </c>
      <c r="U418" s="15"/>
      <c r="V418" s="78" t="s">
        <v>229</v>
      </c>
      <c r="W418" s="78" t="s">
        <v>297</v>
      </c>
      <c r="X418" s="78">
        <f t="shared" si="20"/>
        <v>0</v>
      </c>
      <c r="Y418" s="78">
        <f t="shared" si="18"/>
        <v>0</v>
      </c>
      <c r="Z418" s="78">
        <f t="shared" si="19"/>
        <v>0</v>
      </c>
      <c r="AA418" s="15" t="s">
        <v>298</v>
      </c>
      <c r="AB418" s="15" t="s">
        <v>25</v>
      </c>
      <c r="AC418" s="15" t="s">
        <v>26</v>
      </c>
      <c r="AD418" s="15" t="s">
        <v>27</v>
      </c>
      <c r="AE418" s="15" t="s">
        <v>299</v>
      </c>
      <c r="AF418" s="15"/>
      <c r="AG418" s="15"/>
      <c r="AH418" s="15"/>
      <c r="AI418" s="15"/>
      <c r="AJ418" s="15"/>
    </row>
    <row r="419" spans="1:36" x14ac:dyDescent="0.25">
      <c r="A419" s="15" t="s">
        <v>229</v>
      </c>
      <c r="B419" s="15" t="s">
        <v>297</v>
      </c>
      <c r="C419" s="15">
        <v>7835</v>
      </c>
      <c r="D419" s="15">
        <v>4</v>
      </c>
      <c r="E419" s="15"/>
      <c r="F419" s="15">
        <v>2019</v>
      </c>
      <c r="G419" s="15" t="s">
        <v>244</v>
      </c>
      <c r="H419" s="15">
        <v>92.15</v>
      </c>
      <c r="I419" s="15">
        <v>5</v>
      </c>
      <c r="J419" s="19">
        <v>14332.63</v>
      </c>
      <c r="K419" s="15">
        <v>5.0500000000000003E-2</v>
      </c>
      <c r="L419" s="15">
        <v>2.948</v>
      </c>
      <c r="M419" s="15">
        <v>155958.18900000001</v>
      </c>
      <c r="N419" s="15" t="s">
        <v>298</v>
      </c>
      <c r="O419" s="15" t="s">
        <v>25</v>
      </c>
      <c r="P419" s="15" t="s">
        <v>26</v>
      </c>
      <c r="Q419" s="15" t="s">
        <v>27</v>
      </c>
      <c r="R419" s="15" t="s">
        <v>299</v>
      </c>
      <c r="S419" s="15">
        <v>39.718299999999999</v>
      </c>
      <c r="T419" s="15">
        <v>-76.160600000000002</v>
      </c>
      <c r="U419" s="15"/>
      <c r="V419" s="78" t="s">
        <v>229</v>
      </c>
      <c r="W419" s="78" t="s">
        <v>297</v>
      </c>
      <c r="X419" s="78">
        <f t="shared" si="20"/>
        <v>0</v>
      </c>
      <c r="Y419" s="78">
        <f t="shared" si="18"/>
        <v>0</v>
      </c>
      <c r="Z419" s="78">
        <f t="shared" si="19"/>
        <v>0</v>
      </c>
      <c r="AA419" s="15" t="s">
        <v>298</v>
      </c>
      <c r="AB419" s="15" t="s">
        <v>25</v>
      </c>
      <c r="AC419" s="15" t="s">
        <v>26</v>
      </c>
      <c r="AD419" s="15" t="s">
        <v>27</v>
      </c>
      <c r="AE419" s="15" t="s">
        <v>299</v>
      </c>
      <c r="AF419" s="15"/>
      <c r="AG419" s="15"/>
      <c r="AH419" s="15"/>
      <c r="AI419" s="15"/>
      <c r="AJ419" s="15"/>
    </row>
    <row r="420" spans="1:36" x14ac:dyDescent="0.25">
      <c r="A420" s="15" t="s">
        <v>770</v>
      </c>
      <c r="B420" s="15" t="s">
        <v>850</v>
      </c>
      <c r="C420" s="15">
        <v>7836</v>
      </c>
      <c r="D420" s="15" t="s">
        <v>845</v>
      </c>
      <c r="E420" s="15"/>
      <c r="F420" s="15">
        <v>2019</v>
      </c>
      <c r="G420" s="15" t="s">
        <v>334</v>
      </c>
      <c r="H420" s="15">
        <v>956.65</v>
      </c>
      <c r="I420" s="15">
        <v>5</v>
      </c>
      <c r="J420" s="19">
        <v>146554.14000000001</v>
      </c>
      <c r="K420" s="15">
        <v>3.73E-2</v>
      </c>
      <c r="L420" s="15">
        <v>24.202999999999999</v>
      </c>
      <c r="M420" s="15">
        <v>1523017.669</v>
      </c>
      <c r="N420" s="15" t="s">
        <v>851</v>
      </c>
      <c r="O420" s="15" t="s">
        <v>25</v>
      </c>
      <c r="P420" s="15" t="s">
        <v>26</v>
      </c>
      <c r="Q420" s="15" t="s">
        <v>27</v>
      </c>
      <c r="R420" s="15" t="s">
        <v>28</v>
      </c>
      <c r="S420" s="15">
        <v>38.528300000000002</v>
      </c>
      <c r="T420" s="15">
        <v>-77.768100000000004</v>
      </c>
      <c r="U420" s="15"/>
      <c r="V420" s="78" t="s">
        <v>770</v>
      </c>
      <c r="W420" s="78" t="s">
        <v>850</v>
      </c>
      <c r="X420" s="78">
        <f t="shared" si="20"/>
        <v>7836</v>
      </c>
      <c r="Y420" s="78">
        <f t="shared" si="18"/>
        <v>38.528300000000002</v>
      </c>
      <c r="Z420" s="78">
        <f t="shared" si="19"/>
        <v>-77.768100000000004</v>
      </c>
      <c r="AA420" s="15" t="s">
        <v>851</v>
      </c>
      <c r="AB420" s="15" t="s">
        <v>25</v>
      </c>
      <c r="AC420" s="15" t="s">
        <v>26</v>
      </c>
      <c r="AD420" s="15" t="s">
        <v>27</v>
      </c>
      <c r="AE420" s="15" t="s">
        <v>28</v>
      </c>
      <c r="AF420" s="15"/>
      <c r="AG420" s="15"/>
      <c r="AH420" s="15"/>
      <c r="AI420" s="15"/>
      <c r="AJ420" s="15"/>
    </row>
    <row r="421" spans="1:36" x14ac:dyDescent="0.25">
      <c r="A421" s="15" t="s">
        <v>770</v>
      </c>
      <c r="B421" s="15" t="s">
        <v>850</v>
      </c>
      <c r="C421" s="15">
        <v>7836</v>
      </c>
      <c r="D421" s="15" t="s">
        <v>846</v>
      </c>
      <c r="E421" s="15"/>
      <c r="F421" s="15">
        <v>2019</v>
      </c>
      <c r="G421" s="15" t="s">
        <v>334</v>
      </c>
      <c r="H421" s="15">
        <v>909.88</v>
      </c>
      <c r="I421" s="15">
        <v>5</v>
      </c>
      <c r="J421" s="19">
        <v>136795.6</v>
      </c>
      <c r="K421" s="15">
        <v>3.7100000000000001E-2</v>
      </c>
      <c r="L421" s="15">
        <v>21.981999999999999</v>
      </c>
      <c r="M421" s="15">
        <v>1436187.537</v>
      </c>
      <c r="N421" s="15" t="s">
        <v>851</v>
      </c>
      <c r="O421" s="15" t="s">
        <v>25</v>
      </c>
      <c r="P421" s="15" t="s">
        <v>26</v>
      </c>
      <c r="Q421" s="15" t="s">
        <v>27</v>
      </c>
      <c r="R421" s="15" t="s">
        <v>28</v>
      </c>
      <c r="S421" s="15">
        <v>38.528300000000002</v>
      </c>
      <c r="T421" s="15">
        <v>-77.768100000000004</v>
      </c>
      <c r="U421" s="15"/>
      <c r="V421" s="78" t="s">
        <v>770</v>
      </c>
      <c r="W421" s="78" t="s">
        <v>850</v>
      </c>
      <c r="X421" s="78">
        <f t="shared" si="20"/>
        <v>0</v>
      </c>
      <c r="Y421" s="78">
        <f t="shared" si="18"/>
        <v>0</v>
      </c>
      <c r="Z421" s="78">
        <f t="shared" si="19"/>
        <v>0</v>
      </c>
      <c r="AA421" s="15" t="s">
        <v>851</v>
      </c>
      <c r="AB421" s="15" t="s">
        <v>25</v>
      </c>
      <c r="AC421" s="15" t="s">
        <v>26</v>
      </c>
      <c r="AD421" s="15" t="s">
        <v>27</v>
      </c>
      <c r="AE421" s="15" t="s">
        <v>28</v>
      </c>
      <c r="AF421" s="15"/>
      <c r="AG421" s="15"/>
      <c r="AH421" s="15"/>
      <c r="AI421" s="15"/>
      <c r="AJ421" s="15"/>
    </row>
    <row r="422" spans="1:36" x14ac:dyDescent="0.25">
      <c r="A422" s="15" t="s">
        <v>770</v>
      </c>
      <c r="B422" s="15" t="s">
        <v>850</v>
      </c>
      <c r="C422" s="15">
        <v>7836</v>
      </c>
      <c r="D422" s="15" t="s">
        <v>847</v>
      </c>
      <c r="E422" s="15"/>
      <c r="F422" s="15">
        <v>2019</v>
      </c>
      <c r="G422" s="15" t="s">
        <v>334</v>
      </c>
      <c r="H422" s="15">
        <v>985.23</v>
      </c>
      <c r="I422" s="15">
        <v>5</v>
      </c>
      <c r="J422" s="19">
        <v>150235.18</v>
      </c>
      <c r="K422" s="15">
        <v>0.04</v>
      </c>
      <c r="L422" s="15">
        <v>26.196999999999999</v>
      </c>
      <c r="M422" s="15">
        <v>1579580.2220000001</v>
      </c>
      <c r="N422" s="15" t="s">
        <v>851</v>
      </c>
      <c r="O422" s="15" t="s">
        <v>25</v>
      </c>
      <c r="P422" s="15" t="s">
        <v>26</v>
      </c>
      <c r="Q422" s="15" t="s">
        <v>27</v>
      </c>
      <c r="R422" s="15" t="s">
        <v>28</v>
      </c>
      <c r="S422" s="15">
        <v>38.528300000000002</v>
      </c>
      <c r="T422" s="15">
        <v>-77.768100000000004</v>
      </c>
      <c r="U422" s="15"/>
      <c r="V422" s="78" t="s">
        <v>770</v>
      </c>
      <c r="W422" s="78" t="s">
        <v>850</v>
      </c>
      <c r="X422" s="78">
        <f t="shared" si="20"/>
        <v>0</v>
      </c>
      <c r="Y422" s="78">
        <f t="shared" si="18"/>
        <v>0</v>
      </c>
      <c r="Z422" s="78">
        <f t="shared" si="19"/>
        <v>0</v>
      </c>
      <c r="AA422" s="15" t="s">
        <v>851</v>
      </c>
      <c r="AB422" s="15" t="s">
        <v>25</v>
      </c>
      <c r="AC422" s="15" t="s">
        <v>26</v>
      </c>
      <c r="AD422" s="15" t="s">
        <v>27</v>
      </c>
      <c r="AE422" s="15" t="s">
        <v>28</v>
      </c>
      <c r="AF422" s="15"/>
      <c r="AG422" s="15"/>
      <c r="AH422" s="15"/>
      <c r="AI422" s="15"/>
      <c r="AJ422" s="15"/>
    </row>
    <row r="423" spans="1:36" x14ac:dyDescent="0.25">
      <c r="A423" s="15" t="s">
        <v>770</v>
      </c>
      <c r="B423" s="15" t="s">
        <v>844</v>
      </c>
      <c r="C423" s="15">
        <v>7837</v>
      </c>
      <c r="D423" s="15" t="s">
        <v>845</v>
      </c>
      <c r="E423" s="15"/>
      <c r="F423" s="15">
        <v>2019</v>
      </c>
      <c r="G423" s="15" t="s">
        <v>334</v>
      </c>
      <c r="H423" s="15">
        <v>633.42999999999995</v>
      </c>
      <c r="I423" s="15">
        <v>5</v>
      </c>
      <c r="J423" s="19">
        <v>46800.77</v>
      </c>
      <c r="K423" s="15">
        <v>2.7900000000000001E-2</v>
      </c>
      <c r="L423" s="15">
        <v>6.3979999999999997</v>
      </c>
      <c r="M423" s="15">
        <v>568672.79200000002</v>
      </c>
      <c r="N423" s="15" t="s">
        <v>835</v>
      </c>
      <c r="O423" s="15" t="s">
        <v>25</v>
      </c>
      <c r="P423" s="15" t="s">
        <v>26</v>
      </c>
      <c r="Q423" s="15" t="s">
        <v>27</v>
      </c>
      <c r="R423" s="15" t="s">
        <v>28</v>
      </c>
      <c r="S423" s="15">
        <v>38.118099999999998</v>
      </c>
      <c r="T423" s="15">
        <v>-78.213899999999995</v>
      </c>
      <c r="U423" s="15"/>
      <c r="V423" s="78" t="s">
        <v>770</v>
      </c>
      <c r="W423" s="78" t="s">
        <v>844</v>
      </c>
      <c r="X423" s="78">
        <f t="shared" si="20"/>
        <v>7837</v>
      </c>
      <c r="Y423" s="78">
        <f t="shared" si="18"/>
        <v>38.118099999999998</v>
      </c>
      <c r="Z423" s="78">
        <f t="shared" si="19"/>
        <v>-78.213899999999995</v>
      </c>
      <c r="AA423" s="15" t="s">
        <v>835</v>
      </c>
      <c r="AB423" s="15" t="s">
        <v>25</v>
      </c>
      <c r="AC423" s="15" t="s">
        <v>26</v>
      </c>
      <c r="AD423" s="15" t="s">
        <v>27</v>
      </c>
      <c r="AE423" s="15" t="s">
        <v>28</v>
      </c>
      <c r="AF423" s="15"/>
      <c r="AG423" s="15"/>
      <c r="AH423" s="15"/>
      <c r="AI423" s="15"/>
      <c r="AJ423" s="15"/>
    </row>
    <row r="424" spans="1:36" x14ac:dyDescent="0.25">
      <c r="A424" s="15" t="s">
        <v>770</v>
      </c>
      <c r="B424" s="15" t="s">
        <v>844</v>
      </c>
      <c r="C424" s="15">
        <v>7837</v>
      </c>
      <c r="D424" s="15" t="s">
        <v>846</v>
      </c>
      <c r="E424" s="15"/>
      <c r="F424" s="15">
        <v>2019</v>
      </c>
      <c r="G424" s="15" t="s">
        <v>334</v>
      </c>
      <c r="H424" s="15">
        <v>721.27</v>
      </c>
      <c r="I424" s="15">
        <v>5</v>
      </c>
      <c r="J424" s="19">
        <v>52294.61</v>
      </c>
      <c r="K424" s="15">
        <v>3.32E-2</v>
      </c>
      <c r="L424" s="15">
        <v>8.6669999999999998</v>
      </c>
      <c r="M424" s="15">
        <v>627234.34100000001</v>
      </c>
      <c r="N424" s="15" t="s">
        <v>835</v>
      </c>
      <c r="O424" s="15" t="s">
        <v>25</v>
      </c>
      <c r="P424" s="15" t="s">
        <v>26</v>
      </c>
      <c r="Q424" s="15" t="s">
        <v>27</v>
      </c>
      <c r="R424" s="15" t="s">
        <v>28</v>
      </c>
      <c r="S424" s="15">
        <v>38.118099999999998</v>
      </c>
      <c r="T424" s="15">
        <v>-78.213899999999995</v>
      </c>
      <c r="U424" s="15"/>
      <c r="V424" s="78" t="s">
        <v>770</v>
      </c>
      <c r="W424" s="78" t="s">
        <v>844</v>
      </c>
      <c r="X424" s="78">
        <f t="shared" si="20"/>
        <v>0</v>
      </c>
      <c r="Y424" s="78">
        <f t="shared" si="18"/>
        <v>0</v>
      </c>
      <c r="Z424" s="78">
        <f t="shared" si="19"/>
        <v>0</v>
      </c>
      <c r="AA424" s="15" t="s">
        <v>835</v>
      </c>
      <c r="AB424" s="15" t="s">
        <v>25</v>
      </c>
      <c r="AC424" s="15" t="s">
        <v>26</v>
      </c>
      <c r="AD424" s="15" t="s">
        <v>27</v>
      </c>
      <c r="AE424" s="15" t="s">
        <v>28</v>
      </c>
      <c r="AF424" s="15"/>
      <c r="AG424" s="15"/>
      <c r="AH424" s="15"/>
      <c r="AI424" s="15"/>
      <c r="AJ424" s="15"/>
    </row>
    <row r="425" spans="1:36" x14ac:dyDescent="0.25">
      <c r="A425" s="15" t="s">
        <v>770</v>
      </c>
      <c r="B425" s="15" t="s">
        <v>844</v>
      </c>
      <c r="C425" s="15">
        <v>7837</v>
      </c>
      <c r="D425" s="15" t="s">
        <v>847</v>
      </c>
      <c r="E425" s="15"/>
      <c r="F425" s="15">
        <v>2019</v>
      </c>
      <c r="G425" s="15" t="s">
        <v>334</v>
      </c>
      <c r="H425" s="15">
        <v>589.5</v>
      </c>
      <c r="I425" s="15">
        <v>5</v>
      </c>
      <c r="J425" s="19">
        <v>44734.45</v>
      </c>
      <c r="K425" s="15">
        <v>3.0099999999999998E-2</v>
      </c>
      <c r="L425" s="15">
        <v>6.2590000000000003</v>
      </c>
      <c r="M425" s="15">
        <v>517112.592</v>
      </c>
      <c r="N425" s="15" t="s">
        <v>835</v>
      </c>
      <c r="O425" s="15" t="s">
        <v>25</v>
      </c>
      <c r="P425" s="15" t="s">
        <v>26</v>
      </c>
      <c r="Q425" s="15" t="s">
        <v>27</v>
      </c>
      <c r="R425" s="15" t="s">
        <v>28</v>
      </c>
      <c r="S425" s="15">
        <v>38.118099999999998</v>
      </c>
      <c r="T425" s="15">
        <v>-78.213899999999995</v>
      </c>
      <c r="U425" s="15"/>
      <c r="V425" s="78" t="s">
        <v>770</v>
      </c>
      <c r="W425" s="78" t="s">
        <v>844</v>
      </c>
      <c r="X425" s="78">
        <f t="shared" si="20"/>
        <v>0</v>
      </c>
      <c r="Y425" s="78">
        <f t="shared" si="18"/>
        <v>0</v>
      </c>
      <c r="Z425" s="78">
        <f t="shared" si="19"/>
        <v>0</v>
      </c>
      <c r="AA425" s="15" t="s">
        <v>835</v>
      </c>
      <c r="AB425" s="15" t="s">
        <v>25</v>
      </c>
      <c r="AC425" s="15" t="s">
        <v>26</v>
      </c>
      <c r="AD425" s="15" t="s">
        <v>27</v>
      </c>
      <c r="AE425" s="15" t="s">
        <v>28</v>
      </c>
      <c r="AF425" s="15"/>
      <c r="AG425" s="15"/>
      <c r="AH425" s="15"/>
      <c r="AI425" s="15"/>
      <c r="AJ425" s="15"/>
    </row>
    <row r="426" spans="1:36" x14ac:dyDescent="0.25">
      <c r="A426" s="15" t="s">
        <v>770</v>
      </c>
      <c r="B426" s="15" t="s">
        <v>844</v>
      </c>
      <c r="C426" s="15">
        <v>7837</v>
      </c>
      <c r="D426" s="15" t="s">
        <v>848</v>
      </c>
      <c r="E426" s="15"/>
      <c r="F426" s="15">
        <v>2019</v>
      </c>
      <c r="G426" s="15" t="s">
        <v>334</v>
      </c>
      <c r="H426" s="15">
        <v>707.36</v>
      </c>
      <c r="I426" s="15">
        <v>5</v>
      </c>
      <c r="J426" s="19">
        <v>52568.44</v>
      </c>
      <c r="K426" s="15">
        <v>2.29E-2</v>
      </c>
      <c r="L426" s="15">
        <v>5.9580000000000002</v>
      </c>
      <c r="M426" s="15">
        <v>610023.78700000001</v>
      </c>
      <c r="N426" s="15" t="s">
        <v>835</v>
      </c>
      <c r="O426" s="15" t="s">
        <v>25</v>
      </c>
      <c r="P426" s="15" t="s">
        <v>26</v>
      </c>
      <c r="Q426" s="15" t="s">
        <v>27</v>
      </c>
      <c r="R426" s="15" t="s">
        <v>28</v>
      </c>
      <c r="S426" s="15">
        <v>38.118099999999998</v>
      </c>
      <c r="T426" s="15">
        <v>-78.213899999999995</v>
      </c>
      <c r="U426" s="15"/>
      <c r="V426" s="78" t="s">
        <v>770</v>
      </c>
      <c r="W426" s="78" t="s">
        <v>844</v>
      </c>
      <c r="X426" s="78">
        <f t="shared" si="20"/>
        <v>0</v>
      </c>
      <c r="Y426" s="78">
        <f t="shared" si="18"/>
        <v>0</v>
      </c>
      <c r="Z426" s="78">
        <f t="shared" si="19"/>
        <v>0</v>
      </c>
      <c r="AA426" s="15" t="s">
        <v>835</v>
      </c>
      <c r="AB426" s="15" t="s">
        <v>25</v>
      </c>
      <c r="AC426" s="15" t="s">
        <v>26</v>
      </c>
      <c r="AD426" s="15" t="s">
        <v>27</v>
      </c>
      <c r="AE426" s="15" t="s">
        <v>28</v>
      </c>
      <c r="AF426" s="15"/>
      <c r="AG426" s="15"/>
      <c r="AH426" s="15"/>
      <c r="AI426" s="15"/>
      <c r="AJ426" s="15"/>
    </row>
    <row r="427" spans="1:36" x14ac:dyDescent="0.25">
      <c r="A427" s="15" t="s">
        <v>770</v>
      </c>
      <c r="B427" s="15" t="s">
        <v>844</v>
      </c>
      <c r="C427" s="15">
        <v>7837</v>
      </c>
      <c r="D427" s="15" t="s">
        <v>849</v>
      </c>
      <c r="E427" s="15"/>
      <c r="F427" s="15">
        <v>2019</v>
      </c>
      <c r="G427" s="15" t="s">
        <v>334</v>
      </c>
      <c r="H427" s="15">
        <v>693.15</v>
      </c>
      <c r="I427" s="15">
        <v>5</v>
      </c>
      <c r="J427" s="19">
        <v>105337.76</v>
      </c>
      <c r="K427" s="15">
        <v>3.6400000000000002E-2</v>
      </c>
      <c r="L427" s="15">
        <v>18.103999999999999</v>
      </c>
      <c r="M427" s="15">
        <v>1126857.432</v>
      </c>
      <c r="N427" s="15" t="s">
        <v>835</v>
      </c>
      <c r="O427" s="15" t="s">
        <v>25</v>
      </c>
      <c r="P427" s="15" t="s">
        <v>26</v>
      </c>
      <c r="Q427" s="15" t="s">
        <v>27</v>
      </c>
      <c r="R427" s="15" t="s">
        <v>28</v>
      </c>
      <c r="S427" s="15">
        <v>38.118099999999998</v>
      </c>
      <c r="T427" s="15">
        <v>-78.213899999999995</v>
      </c>
      <c r="U427" s="15"/>
      <c r="V427" s="78" t="s">
        <v>770</v>
      </c>
      <c r="W427" s="78" t="s">
        <v>844</v>
      </c>
      <c r="X427" s="78">
        <f t="shared" si="20"/>
        <v>0</v>
      </c>
      <c r="Y427" s="78">
        <f t="shared" si="18"/>
        <v>0</v>
      </c>
      <c r="Z427" s="78">
        <f t="shared" si="19"/>
        <v>0</v>
      </c>
      <c r="AA427" s="15" t="s">
        <v>835</v>
      </c>
      <c r="AB427" s="15" t="s">
        <v>25</v>
      </c>
      <c r="AC427" s="15" t="s">
        <v>26</v>
      </c>
      <c r="AD427" s="15" t="s">
        <v>27</v>
      </c>
      <c r="AE427" s="15" t="s">
        <v>28</v>
      </c>
      <c r="AF427" s="15"/>
      <c r="AG427" s="15"/>
      <c r="AH427" s="15"/>
      <c r="AI427" s="15"/>
      <c r="AJ427" s="15"/>
    </row>
    <row r="428" spans="1:36" x14ac:dyDescent="0.25">
      <c r="A428" s="15" t="s">
        <v>770</v>
      </c>
      <c r="B428" s="15" t="s">
        <v>859</v>
      </c>
      <c r="C428" s="15">
        <v>7838</v>
      </c>
      <c r="D428" s="15">
        <v>1</v>
      </c>
      <c r="E428" s="15"/>
      <c r="F428" s="15">
        <v>2019</v>
      </c>
      <c r="G428" s="15" t="s">
        <v>334</v>
      </c>
      <c r="H428" s="15">
        <v>450.76</v>
      </c>
      <c r="I428" s="15">
        <v>5</v>
      </c>
      <c r="J428" s="19">
        <v>63665.16</v>
      </c>
      <c r="K428" s="15">
        <v>4.1500000000000002E-2</v>
      </c>
      <c r="L428" s="15">
        <v>10.696999999999999</v>
      </c>
      <c r="M428" s="15">
        <v>643424.05900000001</v>
      </c>
      <c r="N428" s="15" t="s">
        <v>851</v>
      </c>
      <c r="O428" s="15" t="s">
        <v>25</v>
      </c>
      <c r="P428" s="15" t="s">
        <v>26</v>
      </c>
      <c r="Q428" s="15" t="s">
        <v>27</v>
      </c>
      <c r="R428" s="15" t="s">
        <v>28</v>
      </c>
      <c r="S428" s="15">
        <v>38.544699999999999</v>
      </c>
      <c r="T428" s="15">
        <v>-77.770700000000005</v>
      </c>
      <c r="U428" s="15"/>
      <c r="V428" s="78" t="s">
        <v>770</v>
      </c>
      <c r="W428" s="78" t="s">
        <v>859</v>
      </c>
      <c r="X428" s="78">
        <f t="shared" si="20"/>
        <v>7838</v>
      </c>
      <c r="Y428" s="78">
        <f t="shared" si="18"/>
        <v>38.544699999999999</v>
      </c>
      <c r="Z428" s="78">
        <f t="shared" si="19"/>
        <v>-77.770700000000005</v>
      </c>
      <c r="AA428" s="15" t="s">
        <v>851</v>
      </c>
      <c r="AB428" s="15" t="s">
        <v>25</v>
      </c>
      <c r="AC428" s="15" t="s">
        <v>26</v>
      </c>
      <c r="AD428" s="15" t="s">
        <v>27</v>
      </c>
      <c r="AE428" s="15" t="s">
        <v>28</v>
      </c>
      <c r="AF428" s="15"/>
      <c r="AG428" s="15"/>
      <c r="AH428" s="15"/>
      <c r="AI428" s="15"/>
      <c r="AJ428" s="15"/>
    </row>
    <row r="429" spans="1:36" x14ac:dyDescent="0.25">
      <c r="A429" s="15" t="s">
        <v>770</v>
      </c>
      <c r="B429" s="15" t="s">
        <v>859</v>
      </c>
      <c r="C429" s="15">
        <v>7838</v>
      </c>
      <c r="D429" s="15">
        <v>2</v>
      </c>
      <c r="E429" s="15"/>
      <c r="F429" s="15">
        <v>2019</v>
      </c>
      <c r="G429" s="15" t="s">
        <v>334</v>
      </c>
      <c r="H429" s="15">
        <v>276.68</v>
      </c>
      <c r="I429" s="15">
        <v>5</v>
      </c>
      <c r="J429" s="19">
        <v>38742.28</v>
      </c>
      <c r="K429" s="15">
        <v>4.0300000000000002E-2</v>
      </c>
      <c r="L429" s="15">
        <v>6.2409999999999997</v>
      </c>
      <c r="M429" s="15">
        <v>394193.40899999999</v>
      </c>
      <c r="N429" s="15" t="s">
        <v>851</v>
      </c>
      <c r="O429" s="15" t="s">
        <v>25</v>
      </c>
      <c r="P429" s="15" t="s">
        <v>26</v>
      </c>
      <c r="Q429" s="15" t="s">
        <v>27</v>
      </c>
      <c r="R429" s="15" t="s">
        <v>28</v>
      </c>
      <c r="S429" s="15">
        <v>38.544699999999999</v>
      </c>
      <c r="T429" s="15">
        <v>-77.770700000000005</v>
      </c>
      <c r="U429" s="15"/>
      <c r="V429" s="78" t="s">
        <v>770</v>
      </c>
      <c r="W429" s="78" t="s">
        <v>859</v>
      </c>
      <c r="X429" s="78">
        <f t="shared" si="20"/>
        <v>0</v>
      </c>
      <c r="Y429" s="78">
        <f t="shared" si="18"/>
        <v>0</v>
      </c>
      <c r="Z429" s="78">
        <f t="shared" si="19"/>
        <v>0</v>
      </c>
      <c r="AA429" s="15" t="s">
        <v>851</v>
      </c>
      <c r="AB429" s="15" t="s">
        <v>25</v>
      </c>
      <c r="AC429" s="15" t="s">
        <v>26</v>
      </c>
      <c r="AD429" s="15" t="s">
        <v>27</v>
      </c>
      <c r="AE429" s="15" t="s">
        <v>28</v>
      </c>
      <c r="AF429" s="15"/>
      <c r="AG429" s="15"/>
      <c r="AH429" s="15"/>
      <c r="AI429" s="15"/>
      <c r="AJ429" s="15"/>
    </row>
    <row r="430" spans="1:36" x14ac:dyDescent="0.25">
      <c r="A430" s="15" t="s">
        <v>770</v>
      </c>
      <c r="B430" s="15" t="s">
        <v>859</v>
      </c>
      <c r="C430" s="15">
        <v>7838</v>
      </c>
      <c r="D430" s="15">
        <v>3</v>
      </c>
      <c r="E430" s="15"/>
      <c r="F430" s="15">
        <v>2019</v>
      </c>
      <c r="G430" s="15" t="s">
        <v>334</v>
      </c>
      <c r="H430" s="15">
        <v>524.85</v>
      </c>
      <c r="I430" s="15">
        <v>5</v>
      </c>
      <c r="J430" s="19">
        <v>76693.95</v>
      </c>
      <c r="K430" s="15">
        <v>3.2800000000000003E-2</v>
      </c>
      <c r="L430" s="15">
        <v>10.247999999999999</v>
      </c>
      <c r="M430" s="15">
        <v>774275.77500000002</v>
      </c>
      <c r="N430" s="15" t="s">
        <v>851</v>
      </c>
      <c r="O430" s="15" t="s">
        <v>25</v>
      </c>
      <c r="P430" s="15" t="s">
        <v>26</v>
      </c>
      <c r="Q430" s="15" t="s">
        <v>27</v>
      </c>
      <c r="R430" s="15" t="s">
        <v>28</v>
      </c>
      <c r="S430" s="15">
        <v>38.544699999999999</v>
      </c>
      <c r="T430" s="15">
        <v>-77.770700000000005</v>
      </c>
      <c r="U430" s="15"/>
      <c r="V430" s="78" t="s">
        <v>770</v>
      </c>
      <c r="W430" s="78" t="s">
        <v>859</v>
      </c>
      <c r="X430" s="78">
        <f t="shared" si="20"/>
        <v>0</v>
      </c>
      <c r="Y430" s="78">
        <f t="shared" si="18"/>
        <v>0</v>
      </c>
      <c r="Z430" s="78">
        <f t="shared" si="19"/>
        <v>0</v>
      </c>
      <c r="AA430" s="15" t="s">
        <v>851</v>
      </c>
      <c r="AB430" s="15" t="s">
        <v>25</v>
      </c>
      <c r="AC430" s="15" t="s">
        <v>26</v>
      </c>
      <c r="AD430" s="15" t="s">
        <v>27</v>
      </c>
      <c r="AE430" s="15" t="s">
        <v>28</v>
      </c>
      <c r="AF430" s="15"/>
      <c r="AG430" s="15"/>
      <c r="AH430" s="15"/>
      <c r="AI430" s="15"/>
      <c r="AJ430" s="15"/>
    </row>
    <row r="431" spans="1:36" x14ac:dyDescent="0.25">
      <c r="A431" s="15" t="s">
        <v>770</v>
      </c>
      <c r="B431" s="15" t="s">
        <v>859</v>
      </c>
      <c r="C431" s="15">
        <v>7838</v>
      </c>
      <c r="D431" s="15">
        <v>4</v>
      </c>
      <c r="E431" s="15"/>
      <c r="F431" s="15">
        <v>2019</v>
      </c>
      <c r="G431" s="15" t="s">
        <v>334</v>
      </c>
      <c r="H431" s="15">
        <v>376.69</v>
      </c>
      <c r="I431" s="15">
        <v>5</v>
      </c>
      <c r="J431" s="19">
        <v>52402.73</v>
      </c>
      <c r="K431" s="15">
        <v>3.7199999999999997E-2</v>
      </c>
      <c r="L431" s="15">
        <v>8.01</v>
      </c>
      <c r="M431" s="15">
        <v>531189.47199999995</v>
      </c>
      <c r="N431" s="15" t="s">
        <v>851</v>
      </c>
      <c r="O431" s="15" t="s">
        <v>25</v>
      </c>
      <c r="P431" s="15" t="s">
        <v>26</v>
      </c>
      <c r="Q431" s="15" t="s">
        <v>27</v>
      </c>
      <c r="R431" s="15" t="s">
        <v>28</v>
      </c>
      <c r="S431" s="15">
        <v>38.544699999999999</v>
      </c>
      <c r="T431" s="15">
        <v>-77.770700000000005</v>
      </c>
      <c r="U431" s="15"/>
      <c r="V431" s="78" t="s">
        <v>770</v>
      </c>
      <c r="W431" s="78" t="s">
        <v>859</v>
      </c>
      <c r="X431" s="78">
        <f t="shared" si="20"/>
        <v>0</v>
      </c>
      <c r="Y431" s="78">
        <f t="shared" si="18"/>
        <v>0</v>
      </c>
      <c r="Z431" s="78">
        <f t="shared" si="19"/>
        <v>0</v>
      </c>
      <c r="AA431" s="15" t="s">
        <v>851</v>
      </c>
      <c r="AB431" s="15" t="s">
        <v>25</v>
      </c>
      <c r="AC431" s="15" t="s">
        <v>26</v>
      </c>
      <c r="AD431" s="15" t="s">
        <v>27</v>
      </c>
      <c r="AE431" s="15" t="s">
        <v>28</v>
      </c>
      <c r="AF431" s="15"/>
      <c r="AG431" s="15"/>
      <c r="AH431" s="15"/>
      <c r="AI431" s="15"/>
      <c r="AJ431" s="15"/>
    </row>
    <row r="432" spans="1:36" x14ac:dyDescent="0.25">
      <c r="A432" s="15" t="s">
        <v>770</v>
      </c>
      <c r="B432" s="15" t="s">
        <v>842</v>
      </c>
      <c r="C432" s="15">
        <v>7839</v>
      </c>
      <c r="D432" s="15">
        <v>1</v>
      </c>
      <c r="E432" s="15"/>
      <c r="F432" s="15">
        <v>2019</v>
      </c>
      <c r="G432" s="15" t="s">
        <v>334</v>
      </c>
      <c r="H432" s="15">
        <v>758.53</v>
      </c>
      <c r="I432" s="15">
        <v>5</v>
      </c>
      <c r="J432" s="19">
        <v>112159.5</v>
      </c>
      <c r="K432" s="15">
        <v>3.5900000000000001E-2</v>
      </c>
      <c r="L432" s="15">
        <v>16.614999999999998</v>
      </c>
      <c r="M432" s="15">
        <v>1130766.0379999999</v>
      </c>
      <c r="N432" s="15" t="s">
        <v>843</v>
      </c>
      <c r="O432" s="15" t="s">
        <v>25</v>
      </c>
      <c r="P432" s="15" t="s">
        <v>26</v>
      </c>
      <c r="Q432" s="15" t="s">
        <v>27</v>
      </c>
      <c r="R432" s="15" t="s">
        <v>28</v>
      </c>
      <c r="S432" s="15">
        <v>38.072499999999998</v>
      </c>
      <c r="T432" s="15">
        <v>-77.514099999999999</v>
      </c>
      <c r="U432" s="15"/>
      <c r="V432" s="78" t="s">
        <v>770</v>
      </c>
      <c r="W432" s="78" t="s">
        <v>842</v>
      </c>
      <c r="X432" s="78">
        <f t="shared" si="20"/>
        <v>7839</v>
      </c>
      <c r="Y432" s="78">
        <f t="shared" si="18"/>
        <v>38.072499999999998</v>
      </c>
      <c r="Z432" s="78">
        <f t="shared" si="19"/>
        <v>-77.514099999999999</v>
      </c>
      <c r="AA432" s="15" t="s">
        <v>843</v>
      </c>
      <c r="AB432" s="15" t="s">
        <v>25</v>
      </c>
      <c r="AC432" s="15" t="s">
        <v>26</v>
      </c>
      <c r="AD432" s="15" t="s">
        <v>27</v>
      </c>
      <c r="AE432" s="15" t="s">
        <v>28</v>
      </c>
      <c r="AF432" s="15"/>
      <c r="AG432" s="15"/>
      <c r="AH432" s="15"/>
      <c r="AI432" s="15"/>
      <c r="AJ432" s="15"/>
    </row>
    <row r="433" spans="1:36" x14ac:dyDescent="0.25">
      <c r="A433" s="15" t="s">
        <v>770</v>
      </c>
      <c r="B433" s="15" t="s">
        <v>842</v>
      </c>
      <c r="C433" s="15">
        <v>7839</v>
      </c>
      <c r="D433" s="15">
        <v>2</v>
      </c>
      <c r="E433" s="15"/>
      <c r="F433" s="15">
        <v>2019</v>
      </c>
      <c r="G433" s="15" t="s">
        <v>334</v>
      </c>
      <c r="H433" s="15">
        <v>394.06</v>
      </c>
      <c r="I433" s="15">
        <v>5</v>
      </c>
      <c r="J433" s="19">
        <v>59014.9</v>
      </c>
      <c r="K433" s="15">
        <v>3.9199999999999999E-2</v>
      </c>
      <c r="L433" s="15">
        <v>8.9120000000000008</v>
      </c>
      <c r="M433" s="15">
        <v>580288.98899999994</v>
      </c>
      <c r="N433" s="15" t="s">
        <v>843</v>
      </c>
      <c r="O433" s="15" t="s">
        <v>25</v>
      </c>
      <c r="P433" s="15" t="s">
        <v>26</v>
      </c>
      <c r="Q433" s="15" t="s">
        <v>27</v>
      </c>
      <c r="R433" s="15" t="s">
        <v>28</v>
      </c>
      <c r="S433" s="15">
        <v>38.072499999999998</v>
      </c>
      <c r="T433" s="15">
        <v>-77.514099999999999</v>
      </c>
      <c r="U433" s="15"/>
      <c r="V433" s="78" t="s">
        <v>770</v>
      </c>
      <c r="W433" s="78" t="s">
        <v>842</v>
      </c>
      <c r="X433" s="78">
        <f t="shared" si="20"/>
        <v>0</v>
      </c>
      <c r="Y433" s="78">
        <f t="shared" si="18"/>
        <v>0</v>
      </c>
      <c r="Z433" s="78">
        <f t="shared" si="19"/>
        <v>0</v>
      </c>
      <c r="AA433" s="15" t="s">
        <v>843</v>
      </c>
      <c r="AB433" s="15" t="s">
        <v>25</v>
      </c>
      <c r="AC433" s="15" t="s">
        <v>26</v>
      </c>
      <c r="AD433" s="15" t="s">
        <v>27</v>
      </c>
      <c r="AE433" s="15" t="s">
        <v>28</v>
      </c>
      <c r="AF433" s="15"/>
      <c r="AG433" s="15"/>
      <c r="AH433" s="15"/>
      <c r="AI433" s="15"/>
      <c r="AJ433" s="15"/>
    </row>
    <row r="434" spans="1:36" x14ac:dyDescent="0.25">
      <c r="A434" s="15" t="s">
        <v>770</v>
      </c>
      <c r="B434" s="15" t="s">
        <v>842</v>
      </c>
      <c r="C434" s="15">
        <v>7839</v>
      </c>
      <c r="D434" s="15">
        <v>3</v>
      </c>
      <c r="E434" s="15"/>
      <c r="F434" s="15">
        <v>2019</v>
      </c>
      <c r="G434" s="15" t="s">
        <v>334</v>
      </c>
      <c r="H434" s="15">
        <v>871.49</v>
      </c>
      <c r="I434" s="15">
        <v>5</v>
      </c>
      <c r="J434" s="19">
        <v>138720.42000000001</v>
      </c>
      <c r="K434" s="15">
        <v>3.1800000000000002E-2</v>
      </c>
      <c r="L434" s="15">
        <v>19.271999999999998</v>
      </c>
      <c r="M434" s="15">
        <v>1383474.416</v>
      </c>
      <c r="N434" s="15" t="s">
        <v>843</v>
      </c>
      <c r="O434" s="15" t="s">
        <v>25</v>
      </c>
      <c r="P434" s="15" t="s">
        <v>26</v>
      </c>
      <c r="Q434" s="15" t="s">
        <v>27</v>
      </c>
      <c r="R434" s="15" t="s">
        <v>28</v>
      </c>
      <c r="S434" s="15">
        <v>38.072499999999998</v>
      </c>
      <c r="T434" s="15">
        <v>-77.514099999999999</v>
      </c>
      <c r="U434" s="15"/>
      <c r="V434" s="78" t="s">
        <v>770</v>
      </c>
      <c r="W434" s="78" t="s">
        <v>842</v>
      </c>
      <c r="X434" s="78">
        <f t="shared" si="20"/>
        <v>0</v>
      </c>
      <c r="Y434" s="78">
        <f t="shared" si="18"/>
        <v>0</v>
      </c>
      <c r="Z434" s="78">
        <f t="shared" si="19"/>
        <v>0</v>
      </c>
      <c r="AA434" s="15" t="s">
        <v>843</v>
      </c>
      <c r="AB434" s="15" t="s">
        <v>25</v>
      </c>
      <c r="AC434" s="15" t="s">
        <v>26</v>
      </c>
      <c r="AD434" s="15" t="s">
        <v>27</v>
      </c>
      <c r="AE434" s="15" t="s">
        <v>28</v>
      </c>
      <c r="AF434" s="15"/>
      <c r="AG434" s="15"/>
      <c r="AH434" s="15"/>
      <c r="AI434" s="15"/>
      <c r="AJ434" s="15"/>
    </row>
    <row r="435" spans="1:36" x14ac:dyDescent="0.25">
      <c r="A435" s="15" t="s">
        <v>770</v>
      </c>
      <c r="B435" s="15" t="s">
        <v>842</v>
      </c>
      <c r="C435" s="15">
        <v>7839</v>
      </c>
      <c r="D435" s="15">
        <v>4</v>
      </c>
      <c r="E435" s="15"/>
      <c r="F435" s="15">
        <v>2019</v>
      </c>
      <c r="G435" s="15" t="s">
        <v>334</v>
      </c>
      <c r="H435" s="15">
        <v>458.08</v>
      </c>
      <c r="I435" s="15">
        <v>5</v>
      </c>
      <c r="J435" s="19">
        <v>72654.600000000006</v>
      </c>
      <c r="K435" s="15">
        <v>3.1899999999999998E-2</v>
      </c>
      <c r="L435" s="15">
        <v>10.227</v>
      </c>
      <c r="M435" s="15">
        <v>718215.05200000003</v>
      </c>
      <c r="N435" s="15" t="s">
        <v>843</v>
      </c>
      <c r="O435" s="15" t="s">
        <v>25</v>
      </c>
      <c r="P435" s="15" t="s">
        <v>26</v>
      </c>
      <c r="Q435" s="15" t="s">
        <v>27</v>
      </c>
      <c r="R435" s="15" t="s">
        <v>28</v>
      </c>
      <c r="S435" s="15">
        <v>38.072499999999998</v>
      </c>
      <c r="T435" s="15">
        <v>-77.514099999999999</v>
      </c>
      <c r="U435" s="15"/>
      <c r="V435" s="78" t="s">
        <v>770</v>
      </c>
      <c r="W435" s="78" t="s">
        <v>842</v>
      </c>
      <c r="X435" s="78">
        <f t="shared" si="20"/>
        <v>0</v>
      </c>
      <c r="Y435" s="78">
        <f t="shared" si="18"/>
        <v>0</v>
      </c>
      <c r="Z435" s="78">
        <f t="shared" si="19"/>
        <v>0</v>
      </c>
      <c r="AA435" s="15" t="s">
        <v>843</v>
      </c>
      <c r="AB435" s="15" t="s">
        <v>25</v>
      </c>
      <c r="AC435" s="15" t="s">
        <v>26</v>
      </c>
      <c r="AD435" s="15" t="s">
        <v>27</v>
      </c>
      <c r="AE435" s="15" t="s">
        <v>28</v>
      </c>
      <c r="AF435" s="15"/>
      <c r="AG435" s="15"/>
      <c r="AH435" s="15"/>
      <c r="AI435" s="15"/>
      <c r="AJ435" s="15"/>
    </row>
    <row r="436" spans="1:36" x14ac:dyDescent="0.25">
      <c r="A436" s="15" t="s">
        <v>770</v>
      </c>
      <c r="B436" s="15" t="s">
        <v>842</v>
      </c>
      <c r="C436" s="15">
        <v>7839</v>
      </c>
      <c r="D436" s="15">
        <v>5</v>
      </c>
      <c r="E436" s="15"/>
      <c r="F436" s="15">
        <v>2019</v>
      </c>
      <c r="G436" s="15" t="s">
        <v>334</v>
      </c>
      <c r="H436" s="15">
        <v>67.849999999999994</v>
      </c>
      <c r="I436" s="15">
        <v>5</v>
      </c>
      <c r="J436" s="19">
        <v>10318.459999999999</v>
      </c>
      <c r="K436" s="15">
        <v>3.8699999999999998E-2</v>
      </c>
      <c r="L436" s="15">
        <v>1.627</v>
      </c>
      <c r="M436" s="15">
        <v>103113.026</v>
      </c>
      <c r="N436" s="15" t="s">
        <v>843</v>
      </c>
      <c r="O436" s="15" t="s">
        <v>25</v>
      </c>
      <c r="P436" s="15" t="s">
        <v>26</v>
      </c>
      <c r="Q436" s="15" t="s">
        <v>27</v>
      </c>
      <c r="R436" s="15" t="s">
        <v>28</v>
      </c>
      <c r="S436" s="15">
        <v>38.072499999999998</v>
      </c>
      <c r="T436" s="15">
        <v>-77.514099999999999</v>
      </c>
      <c r="U436" s="15"/>
      <c r="V436" s="78" t="s">
        <v>770</v>
      </c>
      <c r="W436" s="78" t="s">
        <v>842</v>
      </c>
      <c r="X436" s="78">
        <f t="shared" si="20"/>
        <v>0</v>
      </c>
      <c r="Y436" s="78">
        <f t="shared" si="18"/>
        <v>0</v>
      </c>
      <c r="Z436" s="78">
        <f t="shared" si="19"/>
        <v>0</v>
      </c>
      <c r="AA436" s="15" t="s">
        <v>843</v>
      </c>
      <c r="AB436" s="15" t="s">
        <v>25</v>
      </c>
      <c r="AC436" s="15" t="s">
        <v>26</v>
      </c>
      <c r="AD436" s="15" t="s">
        <v>27</v>
      </c>
      <c r="AE436" s="15" t="s">
        <v>28</v>
      </c>
      <c r="AF436" s="15"/>
      <c r="AG436" s="15"/>
      <c r="AH436" s="15"/>
      <c r="AI436" s="15"/>
      <c r="AJ436" s="15"/>
    </row>
    <row r="437" spans="1:36" x14ac:dyDescent="0.25">
      <c r="A437" s="15" t="s">
        <v>396</v>
      </c>
      <c r="B437" s="15" t="s">
        <v>539</v>
      </c>
      <c r="C437" s="15">
        <v>7869</v>
      </c>
      <c r="D437" s="15" t="s">
        <v>540</v>
      </c>
      <c r="E437" s="15"/>
      <c r="F437" s="15">
        <v>2019</v>
      </c>
      <c r="G437" s="15" t="s">
        <v>36</v>
      </c>
      <c r="H437" s="15">
        <v>23</v>
      </c>
      <c r="I437" s="15">
        <v>5</v>
      </c>
      <c r="J437" s="19">
        <v>155</v>
      </c>
      <c r="K437" s="15">
        <v>1.1999</v>
      </c>
      <c r="L437" s="15">
        <v>1.9019999999999999</v>
      </c>
      <c r="M437" s="15">
        <v>3170</v>
      </c>
      <c r="N437" s="15" t="s">
        <v>473</v>
      </c>
      <c r="O437" s="15" t="s">
        <v>25</v>
      </c>
      <c r="P437" s="15" t="s">
        <v>26</v>
      </c>
      <c r="Q437" s="15" t="s">
        <v>58</v>
      </c>
      <c r="R437" s="15"/>
      <c r="S437" s="15">
        <v>40.827500000000001</v>
      </c>
      <c r="T437" s="15">
        <v>-73.647800000000004</v>
      </c>
      <c r="U437" s="15"/>
      <c r="V437" s="78" t="s">
        <v>396</v>
      </c>
      <c r="W437" s="78" t="s">
        <v>539</v>
      </c>
      <c r="X437" s="78">
        <f t="shared" si="20"/>
        <v>7869</v>
      </c>
      <c r="Y437" s="78">
        <f t="shared" si="18"/>
        <v>40.827500000000001</v>
      </c>
      <c r="Z437" s="78">
        <f t="shared" si="19"/>
        <v>-73.647800000000004</v>
      </c>
      <c r="AA437" s="15" t="s">
        <v>473</v>
      </c>
      <c r="AB437" s="15" t="s">
        <v>25</v>
      </c>
      <c r="AC437" s="15" t="s">
        <v>26</v>
      </c>
      <c r="AD437" s="15" t="s">
        <v>58</v>
      </c>
      <c r="AE437" s="15"/>
      <c r="AF437" s="15"/>
      <c r="AG437" s="15"/>
      <c r="AH437" s="15"/>
      <c r="AI437" s="15"/>
      <c r="AJ437" s="15"/>
    </row>
    <row r="438" spans="1:36" x14ac:dyDescent="0.25">
      <c r="A438" s="15" t="s">
        <v>396</v>
      </c>
      <c r="B438" s="15" t="s">
        <v>539</v>
      </c>
      <c r="C438" s="15">
        <v>7869</v>
      </c>
      <c r="D438" s="15" t="s">
        <v>541</v>
      </c>
      <c r="E438" s="15"/>
      <c r="F438" s="15">
        <v>2019</v>
      </c>
      <c r="G438" s="15" t="s">
        <v>244</v>
      </c>
      <c r="H438" s="15">
        <v>554.25</v>
      </c>
      <c r="I438" s="15">
        <v>5</v>
      </c>
      <c r="J438" s="19">
        <v>22253.75</v>
      </c>
      <c r="K438" s="15">
        <v>4.3200000000000002E-2</v>
      </c>
      <c r="L438" s="15">
        <v>1.4550000000000001</v>
      </c>
      <c r="M438" s="15">
        <v>217891.9</v>
      </c>
      <c r="N438" s="15" t="s">
        <v>473</v>
      </c>
      <c r="O438" s="15" t="s">
        <v>25</v>
      </c>
      <c r="P438" s="15" t="s">
        <v>26</v>
      </c>
      <c r="Q438" s="15" t="s">
        <v>27</v>
      </c>
      <c r="R438" s="15" t="s">
        <v>59</v>
      </c>
      <c r="S438" s="15">
        <v>40.827500000000001</v>
      </c>
      <c r="T438" s="15">
        <v>-73.647800000000004</v>
      </c>
      <c r="U438" s="15"/>
      <c r="V438" s="78" t="s">
        <v>396</v>
      </c>
      <c r="W438" s="78" t="s">
        <v>539</v>
      </c>
      <c r="X438" s="78">
        <f t="shared" si="20"/>
        <v>0</v>
      </c>
      <c r="Y438" s="78">
        <f t="shared" si="18"/>
        <v>0</v>
      </c>
      <c r="Z438" s="78">
        <f t="shared" si="19"/>
        <v>0</v>
      </c>
      <c r="AA438" s="15" t="s">
        <v>473</v>
      </c>
      <c r="AB438" s="15" t="s">
        <v>25</v>
      </c>
      <c r="AC438" s="15" t="s">
        <v>26</v>
      </c>
      <c r="AD438" s="15" t="s">
        <v>27</v>
      </c>
      <c r="AE438" s="15" t="s">
        <v>59</v>
      </c>
      <c r="AF438" s="15"/>
      <c r="AG438" s="15"/>
      <c r="AH438" s="15"/>
      <c r="AI438" s="15"/>
      <c r="AJ438" s="15"/>
    </row>
    <row r="439" spans="1:36" x14ac:dyDescent="0.25">
      <c r="A439" s="15" t="s">
        <v>396</v>
      </c>
      <c r="B439" s="15" t="s">
        <v>539</v>
      </c>
      <c r="C439" s="15">
        <v>7869</v>
      </c>
      <c r="D439" s="15" t="s">
        <v>542</v>
      </c>
      <c r="E439" s="15"/>
      <c r="F439" s="15">
        <v>2019</v>
      </c>
      <c r="G439" s="15" t="s">
        <v>244</v>
      </c>
      <c r="H439" s="15">
        <v>570.5</v>
      </c>
      <c r="I439" s="15">
        <v>5</v>
      </c>
      <c r="J439" s="19">
        <v>22772</v>
      </c>
      <c r="K439" s="15">
        <v>4.6699999999999998E-2</v>
      </c>
      <c r="L439" s="15">
        <v>1.4530000000000001</v>
      </c>
      <c r="M439" s="15">
        <v>225517.52499999999</v>
      </c>
      <c r="N439" s="15" t="s">
        <v>473</v>
      </c>
      <c r="O439" s="15" t="s">
        <v>25</v>
      </c>
      <c r="P439" s="15" t="s">
        <v>26</v>
      </c>
      <c r="Q439" s="15" t="s">
        <v>27</v>
      </c>
      <c r="R439" s="15" t="s">
        <v>59</v>
      </c>
      <c r="S439" s="15">
        <v>40.827500000000001</v>
      </c>
      <c r="T439" s="15">
        <v>-73.647800000000004</v>
      </c>
      <c r="U439" s="15"/>
      <c r="V439" s="78" t="s">
        <v>396</v>
      </c>
      <c r="W439" s="78" t="s">
        <v>539</v>
      </c>
      <c r="X439" s="78">
        <f t="shared" si="20"/>
        <v>0</v>
      </c>
      <c r="Y439" s="78">
        <f t="shared" si="18"/>
        <v>0</v>
      </c>
      <c r="Z439" s="78">
        <f t="shared" si="19"/>
        <v>0</v>
      </c>
      <c r="AA439" s="15" t="s">
        <v>473</v>
      </c>
      <c r="AB439" s="15" t="s">
        <v>25</v>
      </c>
      <c r="AC439" s="15" t="s">
        <v>26</v>
      </c>
      <c r="AD439" s="15" t="s">
        <v>27</v>
      </c>
      <c r="AE439" s="15" t="s">
        <v>59</v>
      </c>
      <c r="AF439" s="15"/>
      <c r="AG439" s="15"/>
      <c r="AH439" s="15"/>
      <c r="AI439" s="15"/>
      <c r="AJ439" s="15"/>
    </row>
    <row r="440" spans="1:36" x14ac:dyDescent="0.25">
      <c r="A440" s="15" t="s">
        <v>396</v>
      </c>
      <c r="B440" s="15" t="s">
        <v>666</v>
      </c>
      <c r="C440" s="15">
        <v>7909</v>
      </c>
      <c r="D440" s="15" t="s">
        <v>667</v>
      </c>
      <c r="E440" s="15"/>
      <c r="F440" s="15">
        <v>2019</v>
      </c>
      <c r="G440" s="15" t="s">
        <v>244</v>
      </c>
      <c r="H440" s="15">
        <v>303.06</v>
      </c>
      <c r="I440" s="15">
        <v>5</v>
      </c>
      <c r="J440" s="19">
        <v>11739.42</v>
      </c>
      <c r="K440" s="15">
        <v>2.9100000000000001E-2</v>
      </c>
      <c r="L440" s="15">
        <v>0.753</v>
      </c>
      <c r="M440" s="15">
        <v>115639.482</v>
      </c>
      <c r="N440" s="15" t="s">
        <v>417</v>
      </c>
      <c r="O440" s="15" t="s">
        <v>25</v>
      </c>
      <c r="P440" s="15" t="s">
        <v>26</v>
      </c>
      <c r="Q440" s="15" t="s">
        <v>27</v>
      </c>
      <c r="R440" s="15" t="s">
        <v>42</v>
      </c>
      <c r="S440" s="15">
        <v>40.753900000000002</v>
      </c>
      <c r="T440" s="15">
        <v>-73.950599999999994</v>
      </c>
      <c r="U440" s="15"/>
      <c r="V440" s="78" t="s">
        <v>396</v>
      </c>
      <c r="W440" s="78" t="s">
        <v>666</v>
      </c>
      <c r="X440" s="78">
        <f t="shared" si="20"/>
        <v>7909</v>
      </c>
      <c r="Y440" s="78">
        <f t="shared" si="18"/>
        <v>40.753900000000002</v>
      </c>
      <c r="Z440" s="78">
        <f t="shared" si="19"/>
        <v>-73.950599999999994</v>
      </c>
      <c r="AA440" s="15" t="s">
        <v>417</v>
      </c>
      <c r="AB440" s="15" t="s">
        <v>25</v>
      </c>
      <c r="AC440" s="15" t="s">
        <v>26</v>
      </c>
      <c r="AD440" s="15" t="s">
        <v>27</v>
      </c>
      <c r="AE440" s="15" t="s">
        <v>42</v>
      </c>
      <c r="AF440" s="15"/>
      <c r="AG440" s="15"/>
      <c r="AH440" s="15"/>
      <c r="AI440" s="15"/>
      <c r="AJ440" s="15"/>
    </row>
    <row r="441" spans="1:36" x14ac:dyDescent="0.25">
      <c r="A441" s="15" t="s">
        <v>396</v>
      </c>
      <c r="B441" s="15" t="s">
        <v>666</v>
      </c>
      <c r="C441" s="15">
        <v>7909</v>
      </c>
      <c r="D441" s="15" t="s">
        <v>668</v>
      </c>
      <c r="E441" s="15"/>
      <c r="F441" s="15">
        <v>2019</v>
      </c>
      <c r="G441" s="15" t="s">
        <v>244</v>
      </c>
      <c r="H441" s="15">
        <v>459.64</v>
      </c>
      <c r="I441" s="15">
        <v>5</v>
      </c>
      <c r="J441" s="19">
        <v>18016.080000000002</v>
      </c>
      <c r="K441" s="15">
        <v>2.9899999999999999E-2</v>
      </c>
      <c r="L441" s="15">
        <v>1.181</v>
      </c>
      <c r="M441" s="15">
        <v>174347.71299999999</v>
      </c>
      <c r="N441" s="15" t="s">
        <v>417</v>
      </c>
      <c r="O441" s="15" t="s">
        <v>25</v>
      </c>
      <c r="P441" s="15" t="s">
        <v>26</v>
      </c>
      <c r="Q441" s="15" t="s">
        <v>27</v>
      </c>
      <c r="R441" s="15" t="s">
        <v>42</v>
      </c>
      <c r="S441" s="15">
        <v>40.753900000000002</v>
      </c>
      <c r="T441" s="15">
        <v>-73.950599999999994</v>
      </c>
      <c r="U441" s="15"/>
      <c r="V441" s="78" t="s">
        <v>396</v>
      </c>
      <c r="W441" s="78" t="s">
        <v>666</v>
      </c>
      <c r="X441" s="78">
        <f t="shared" si="20"/>
        <v>0</v>
      </c>
      <c r="Y441" s="78">
        <f t="shared" si="18"/>
        <v>0</v>
      </c>
      <c r="Z441" s="78">
        <f t="shared" si="19"/>
        <v>0</v>
      </c>
      <c r="AA441" s="15" t="s">
        <v>417</v>
      </c>
      <c r="AB441" s="15" t="s">
        <v>25</v>
      </c>
      <c r="AC441" s="15" t="s">
        <v>26</v>
      </c>
      <c r="AD441" s="15" t="s">
        <v>27</v>
      </c>
      <c r="AE441" s="15" t="s">
        <v>42</v>
      </c>
      <c r="AF441" s="15"/>
      <c r="AG441" s="15"/>
      <c r="AH441" s="15"/>
      <c r="AI441" s="15"/>
      <c r="AJ441" s="15"/>
    </row>
    <row r="442" spans="1:36" x14ac:dyDescent="0.25">
      <c r="A442" s="15" t="s">
        <v>396</v>
      </c>
      <c r="B442" s="15" t="s">
        <v>397</v>
      </c>
      <c r="C442" s="15">
        <v>7910</v>
      </c>
      <c r="D442" s="15">
        <v>2301</v>
      </c>
      <c r="E442" s="15"/>
      <c r="F442" s="15">
        <v>2019</v>
      </c>
      <c r="G442" s="15" t="s">
        <v>244</v>
      </c>
      <c r="H442" s="15">
        <v>970.75</v>
      </c>
      <c r="I442" s="15">
        <v>5</v>
      </c>
      <c r="J442" s="19">
        <v>40386.65</v>
      </c>
      <c r="K442" s="15">
        <v>1.32E-2</v>
      </c>
      <c r="L442" s="15">
        <v>1.929</v>
      </c>
      <c r="M442" s="15">
        <v>404304.44500000001</v>
      </c>
      <c r="N442" s="15" t="s">
        <v>398</v>
      </c>
      <c r="O442" s="15" t="s">
        <v>25</v>
      </c>
      <c r="P442" s="15" t="s">
        <v>26</v>
      </c>
      <c r="Q442" s="15" t="s">
        <v>27</v>
      </c>
      <c r="R442" s="15" t="s">
        <v>42</v>
      </c>
      <c r="S442" s="15">
        <v>40.662999999999997</v>
      </c>
      <c r="T442" s="15">
        <v>-74</v>
      </c>
      <c r="U442" s="15"/>
      <c r="V442" s="78" t="s">
        <v>396</v>
      </c>
      <c r="W442" s="78" t="s">
        <v>397</v>
      </c>
      <c r="X442" s="78">
        <f t="shared" si="20"/>
        <v>7910</v>
      </c>
      <c r="Y442" s="78">
        <f t="shared" si="18"/>
        <v>40.662999999999997</v>
      </c>
      <c r="Z442" s="78">
        <f t="shared" si="19"/>
        <v>-74</v>
      </c>
      <c r="AA442" s="15" t="s">
        <v>398</v>
      </c>
      <c r="AB442" s="15" t="s">
        <v>25</v>
      </c>
      <c r="AC442" s="15" t="s">
        <v>26</v>
      </c>
      <c r="AD442" s="15" t="s">
        <v>27</v>
      </c>
      <c r="AE442" s="15" t="s">
        <v>42</v>
      </c>
      <c r="AF442" s="15"/>
      <c r="AG442" s="15"/>
      <c r="AH442" s="15"/>
      <c r="AI442" s="15"/>
      <c r="AJ442" s="15"/>
    </row>
    <row r="443" spans="1:36" x14ac:dyDescent="0.25">
      <c r="A443" s="15" t="s">
        <v>396</v>
      </c>
      <c r="B443" s="15" t="s">
        <v>397</v>
      </c>
      <c r="C443" s="15">
        <v>7910</v>
      </c>
      <c r="D443" s="15">
        <v>2302</v>
      </c>
      <c r="E443" s="15"/>
      <c r="F443" s="15">
        <v>2019</v>
      </c>
      <c r="G443" s="15" t="s">
        <v>244</v>
      </c>
      <c r="H443" s="15">
        <v>748.39</v>
      </c>
      <c r="I443" s="15">
        <v>5</v>
      </c>
      <c r="J443" s="19">
        <v>30963.919999999998</v>
      </c>
      <c r="K443" s="15">
        <v>1.89E-2</v>
      </c>
      <c r="L443" s="15">
        <v>1.554</v>
      </c>
      <c r="M443" s="15">
        <v>316055.217</v>
      </c>
      <c r="N443" s="15" t="s">
        <v>398</v>
      </c>
      <c r="O443" s="15" t="s">
        <v>25</v>
      </c>
      <c r="P443" s="15" t="s">
        <v>26</v>
      </c>
      <c r="Q443" s="15" t="s">
        <v>27</v>
      </c>
      <c r="R443" s="15" t="s">
        <v>42</v>
      </c>
      <c r="S443" s="15">
        <v>40.662999999999997</v>
      </c>
      <c r="T443" s="15">
        <v>-74</v>
      </c>
      <c r="U443" s="15"/>
      <c r="V443" s="78" t="s">
        <v>396</v>
      </c>
      <c r="W443" s="78" t="s">
        <v>397</v>
      </c>
      <c r="X443" s="78">
        <f t="shared" si="20"/>
        <v>0</v>
      </c>
      <c r="Y443" s="78">
        <f t="shared" si="18"/>
        <v>0</v>
      </c>
      <c r="Z443" s="78">
        <f t="shared" si="19"/>
        <v>0</v>
      </c>
      <c r="AA443" s="15" t="s">
        <v>398</v>
      </c>
      <c r="AB443" s="15" t="s">
        <v>25</v>
      </c>
      <c r="AC443" s="15" t="s">
        <v>26</v>
      </c>
      <c r="AD443" s="15" t="s">
        <v>27</v>
      </c>
      <c r="AE443" s="15" t="s">
        <v>42</v>
      </c>
      <c r="AF443" s="15"/>
      <c r="AG443" s="15"/>
      <c r="AH443" s="15"/>
      <c r="AI443" s="15"/>
      <c r="AJ443" s="15"/>
    </row>
    <row r="444" spans="1:36" x14ac:dyDescent="0.25">
      <c r="A444" s="15" t="s">
        <v>396</v>
      </c>
      <c r="B444" s="15" t="s">
        <v>483</v>
      </c>
      <c r="C444" s="15">
        <v>7912</v>
      </c>
      <c r="D444" s="15" t="s">
        <v>484</v>
      </c>
      <c r="E444" s="15"/>
      <c r="F444" s="15">
        <v>2019</v>
      </c>
      <c r="G444" s="15" t="s">
        <v>244</v>
      </c>
      <c r="H444" s="15">
        <v>766.35</v>
      </c>
      <c r="I444" s="15">
        <v>5</v>
      </c>
      <c r="J444" s="19">
        <v>33814.019999999997</v>
      </c>
      <c r="K444" s="15">
        <v>2.6100000000000002E-2</v>
      </c>
      <c r="L444" s="15">
        <v>1.8620000000000001</v>
      </c>
      <c r="M444" s="15">
        <v>322484.69699999999</v>
      </c>
      <c r="N444" s="15" t="s">
        <v>170</v>
      </c>
      <c r="O444" s="15" t="s">
        <v>25</v>
      </c>
      <c r="P444" s="15" t="s">
        <v>26</v>
      </c>
      <c r="Q444" s="15" t="s">
        <v>27</v>
      </c>
      <c r="R444" s="15" t="s">
        <v>42</v>
      </c>
      <c r="S444" s="15">
        <v>40.786999999999999</v>
      </c>
      <c r="T444" s="15">
        <v>-73.293300000000002</v>
      </c>
      <c r="U444" s="15"/>
      <c r="V444" s="78" t="s">
        <v>396</v>
      </c>
      <c r="W444" s="78" t="s">
        <v>483</v>
      </c>
      <c r="X444" s="78">
        <f t="shared" si="20"/>
        <v>7912</v>
      </c>
      <c r="Y444" s="78">
        <f t="shared" si="18"/>
        <v>40.786999999999999</v>
      </c>
      <c r="Z444" s="78">
        <f t="shared" si="19"/>
        <v>-73.293300000000002</v>
      </c>
      <c r="AA444" s="15" t="s">
        <v>170</v>
      </c>
      <c r="AB444" s="15" t="s">
        <v>25</v>
      </c>
      <c r="AC444" s="15" t="s">
        <v>26</v>
      </c>
      <c r="AD444" s="15" t="s">
        <v>27</v>
      </c>
      <c r="AE444" s="15" t="s">
        <v>42</v>
      </c>
      <c r="AF444" s="15"/>
      <c r="AG444" s="15"/>
      <c r="AH444" s="15"/>
      <c r="AI444" s="15"/>
      <c r="AJ444" s="15"/>
    </row>
    <row r="445" spans="1:36" x14ac:dyDescent="0.25">
      <c r="A445" s="15" t="s">
        <v>396</v>
      </c>
      <c r="B445" s="15" t="s">
        <v>586</v>
      </c>
      <c r="C445" s="15">
        <v>7913</v>
      </c>
      <c r="D445" s="15" t="s">
        <v>587</v>
      </c>
      <c r="E445" s="15"/>
      <c r="F445" s="15">
        <v>2019</v>
      </c>
      <c r="G445" s="15" t="s">
        <v>244</v>
      </c>
      <c r="H445" s="15">
        <v>376.69</v>
      </c>
      <c r="I445" s="15">
        <v>5</v>
      </c>
      <c r="J445" s="19">
        <v>15201.82</v>
      </c>
      <c r="K445" s="15">
        <v>1.8700000000000001E-2</v>
      </c>
      <c r="L445" s="15">
        <v>0.82699999999999996</v>
      </c>
      <c r="M445" s="15">
        <v>151963.91099999999</v>
      </c>
      <c r="N445" s="15" t="s">
        <v>582</v>
      </c>
      <c r="O445" s="15" t="s">
        <v>25</v>
      </c>
      <c r="P445" s="15" t="s">
        <v>26</v>
      </c>
      <c r="Q445" s="15" t="s">
        <v>27</v>
      </c>
      <c r="R445" s="15" t="s">
        <v>42</v>
      </c>
      <c r="S445" s="15">
        <v>40.7988</v>
      </c>
      <c r="T445" s="15">
        <v>-73.909300000000002</v>
      </c>
      <c r="U445" s="15"/>
      <c r="V445" s="78" t="s">
        <v>396</v>
      </c>
      <c r="W445" s="78" t="s">
        <v>586</v>
      </c>
      <c r="X445" s="78">
        <f t="shared" si="20"/>
        <v>7913</v>
      </c>
      <c r="Y445" s="78">
        <f t="shared" si="18"/>
        <v>40.7988</v>
      </c>
      <c r="Z445" s="78">
        <f t="shared" si="19"/>
        <v>-73.909300000000002</v>
      </c>
      <c r="AA445" s="15" t="s">
        <v>582</v>
      </c>
      <c r="AB445" s="15" t="s">
        <v>25</v>
      </c>
      <c r="AC445" s="15" t="s">
        <v>26</v>
      </c>
      <c r="AD445" s="15" t="s">
        <v>27</v>
      </c>
      <c r="AE445" s="15" t="s">
        <v>42</v>
      </c>
      <c r="AF445" s="15"/>
      <c r="AG445" s="15"/>
      <c r="AH445" s="15"/>
      <c r="AI445" s="15"/>
      <c r="AJ445" s="15"/>
    </row>
    <row r="446" spans="1:36" x14ac:dyDescent="0.25">
      <c r="A446" s="15" t="s">
        <v>396</v>
      </c>
      <c r="B446" s="15" t="s">
        <v>586</v>
      </c>
      <c r="C446" s="15">
        <v>7913</v>
      </c>
      <c r="D446" s="15" t="s">
        <v>588</v>
      </c>
      <c r="E446" s="15"/>
      <c r="F446" s="15">
        <v>2019</v>
      </c>
      <c r="G446" s="15" t="s">
        <v>244</v>
      </c>
      <c r="H446" s="15">
        <v>230.35</v>
      </c>
      <c r="I446" s="15">
        <v>5</v>
      </c>
      <c r="J446" s="19">
        <v>9146.66</v>
      </c>
      <c r="K446" s="15">
        <v>2.0299999999999999E-2</v>
      </c>
      <c r="L446" s="15">
        <v>0.54400000000000004</v>
      </c>
      <c r="M446" s="15">
        <v>97848.962</v>
      </c>
      <c r="N446" s="15" t="s">
        <v>582</v>
      </c>
      <c r="O446" s="15" t="s">
        <v>25</v>
      </c>
      <c r="P446" s="15" t="s">
        <v>26</v>
      </c>
      <c r="Q446" s="15" t="s">
        <v>27</v>
      </c>
      <c r="R446" s="15" t="s">
        <v>42</v>
      </c>
      <c r="S446" s="15">
        <v>40.7988</v>
      </c>
      <c r="T446" s="15">
        <v>-73.909300000000002</v>
      </c>
      <c r="U446" s="15"/>
      <c r="V446" s="78" t="s">
        <v>396</v>
      </c>
      <c r="W446" s="78" t="s">
        <v>586</v>
      </c>
      <c r="X446" s="78">
        <f t="shared" si="20"/>
        <v>0</v>
      </c>
      <c r="Y446" s="78">
        <f t="shared" si="18"/>
        <v>0</v>
      </c>
      <c r="Z446" s="78">
        <f t="shared" si="19"/>
        <v>0</v>
      </c>
      <c r="AA446" s="15" t="s">
        <v>582</v>
      </c>
      <c r="AB446" s="15" t="s">
        <v>25</v>
      </c>
      <c r="AC446" s="15" t="s">
        <v>26</v>
      </c>
      <c r="AD446" s="15" t="s">
        <v>27</v>
      </c>
      <c r="AE446" s="15" t="s">
        <v>42</v>
      </c>
      <c r="AF446" s="15"/>
      <c r="AG446" s="15"/>
      <c r="AH446" s="15"/>
      <c r="AI446" s="15"/>
      <c r="AJ446" s="15"/>
    </row>
    <row r="447" spans="1:36" x14ac:dyDescent="0.25">
      <c r="A447" s="15" t="s">
        <v>396</v>
      </c>
      <c r="B447" s="15" t="s">
        <v>580</v>
      </c>
      <c r="C447" s="15">
        <v>7914</v>
      </c>
      <c r="D447" s="15" t="s">
        <v>581</v>
      </c>
      <c r="E447" s="15"/>
      <c r="F447" s="15">
        <v>2019</v>
      </c>
      <c r="G447" s="15" t="s">
        <v>244</v>
      </c>
      <c r="H447" s="15">
        <v>366.9</v>
      </c>
      <c r="I447" s="15">
        <v>5</v>
      </c>
      <c r="J447" s="19">
        <v>14632.44</v>
      </c>
      <c r="K447" s="15">
        <v>1.7600000000000001E-2</v>
      </c>
      <c r="L447" s="15">
        <v>0.78600000000000003</v>
      </c>
      <c r="M447" s="15">
        <v>150677.00200000001</v>
      </c>
      <c r="N447" s="15" t="s">
        <v>582</v>
      </c>
      <c r="O447" s="15" t="s">
        <v>25</v>
      </c>
      <c r="P447" s="15" t="s">
        <v>26</v>
      </c>
      <c r="Q447" s="15" t="s">
        <v>27</v>
      </c>
      <c r="R447" s="15" t="s">
        <v>42</v>
      </c>
      <c r="S447" s="15">
        <v>40.798900000000003</v>
      </c>
      <c r="T447" s="15">
        <v>-73.914699999999996</v>
      </c>
      <c r="U447" s="15"/>
      <c r="V447" s="78" t="s">
        <v>396</v>
      </c>
      <c r="W447" s="78" t="s">
        <v>580</v>
      </c>
      <c r="X447" s="78">
        <f t="shared" si="20"/>
        <v>7914</v>
      </c>
      <c r="Y447" s="78">
        <f t="shared" si="18"/>
        <v>40.798900000000003</v>
      </c>
      <c r="Z447" s="78">
        <f t="shared" si="19"/>
        <v>-73.914699999999996</v>
      </c>
      <c r="AA447" s="15" t="s">
        <v>582</v>
      </c>
      <c r="AB447" s="15" t="s">
        <v>25</v>
      </c>
      <c r="AC447" s="15" t="s">
        <v>26</v>
      </c>
      <c r="AD447" s="15" t="s">
        <v>27</v>
      </c>
      <c r="AE447" s="15" t="s">
        <v>42</v>
      </c>
      <c r="AF447" s="15"/>
      <c r="AG447" s="15"/>
      <c r="AH447" s="15"/>
      <c r="AI447" s="15"/>
      <c r="AJ447" s="15"/>
    </row>
    <row r="448" spans="1:36" x14ac:dyDescent="0.25">
      <c r="A448" s="15" t="s">
        <v>396</v>
      </c>
      <c r="B448" s="15" t="s">
        <v>580</v>
      </c>
      <c r="C448" s="15">
        <v>7914</v>
      </c>
      <c r="D448" s="15" t="s">
        <v>583</v>
      </c>
      <c r="E448" s="15"/>
      <c r="F448" s="15">
        <v>2019</v>
      </c>
      <c r="G448" s="15" t="s">
        <v>244</v>
      </c>
      <c r="H448" s="15">
        <v>242.33</v>
      </c>
      <c r="I448" s="15">
        <v>5</v>
      </c>
      <c r="J448" s="19">
        <v>9847.25</v>
      </c>
      <c r="K448" s="15">
        <v>2.1399999999999999E-2</v>
      </c>
      <c r="L448" s="15">
        <v>0.52</v>
      </c>
      <c r="M448" s="15">
        <v>97441.684999999998</v>
      </c>
      <c r="N448" s="15" t="s">
        <v>582</v>
      </c>
      <c r="O448" s="15" t="s">
        <v>25</v>
      </c>
      <c r="P448" s="15" t="s">
        <v>26</v>
      </c>
      <c r="Q448" s="15" t="s">
        <v>27</v>
      </c>
      <c r="R448" s="15" t="s">
        <v>42</v>
      </c>
      <c r="S448" s="15">
        <v>40.798900000000003</v>
      </c>
      <c r="T448" s="15">
        <v>-73.914699999999996</v>
      </c>
      <c r="U448" s="15"/>
      <c r="V448" s="78" t="s">
        <v>396</v>
      </c>
      <c r="W448" s="78" t="s">
        <v>580</v>
      </c>
      <c r="X448" s="78">
        <f t="shared" si="20"/>
        <v>0</v>
      </c>
      <c r="Y448" s="78">
        <f t="shared" si="18"/>
        <v>0</v>
      </c>
      <c r="Z448" s="78">
        <f t="shared" si="19"/>
        <v>0</v>
      </c>
      <c r="AA448" s="15" t="s">
        <v>582</v>
      </c>
      <c r="AB448" s="15" t="s">
        <v>25</v>
      </c>
      <c r="AC448" s="15" t="s">
        <v>26</v>
      </c>
      <c r="AD448" s="15" t="s">
        <v>27</v>
      </c>
      <c r="AE448" s="15" t="s">
        <v>42</v>
      </c>
      <c r="AF448" s="15"/>
      <c r="AG448" s="15"/>
      <c r="AH448" s="15"/>
      <c r="AI448" s="15"/>
      <c r="AJ448" s="15"/>
    </row>
    <row r="449" spans="1:36" x14ac:dyDescent="0.25">
      <c r="A449" s="15" t="s">
        <v>396</v>
      </c>
      <c r="B449" s="15" t="s">
        <v>617</v>
      </c>
      <c r="C449" s="15">
        <v>7915</v>
      </c>
      <c r="D449" s="15" t="s">
        <v>618</v>
      </c>
      <c r="E449" s="15"/>
      <c r="F449" s="15">
        <v>2019</v>
      </c>
      <c r="G449" s="15" t="s">
        <v>244</v>
      </c>
      <c r="H449" s="15">
        <v>622.34</v>
      </c>
      <c r="I449" s="15">
        <v>5</v>
      </c>
      <c r="J449" s="19">
        <v>27948.79</v>
      </c>
      <c r="K449" s="15">
        <v>1.6400000000000001E-2</v>
      </c>
      <c r="L449" s="15">
        <v>1.355</v>
      </c>
      <c r="M449" s="15">
        <v>283013.00400000002</v>
      </c>
      <c r="N449" s="15" t="s">
        <v>398</v>
      </c>
      <c r="O449" s="15" t="s">
        <v>25</v>
      </c>
      <c r="P449" s="15" t="s">
        <v>26</v>
      </c>
      <c r="Q449" s="15" t="s">
        <v>27</v>
      </c>
      <c r="R449" s="15" t="s">
        <v>42</v>
      </c>
      <c r="S449" s="15">
        <v>40.716799999999999</v>
      </c>
      <c r="T449" s="15">
        <v>-73.966499999999996</v>
      </c>
      <c r="U449" s="15"/>
      <c r="V449" s="78" t="s">
        <v>396</v>
      </c>
      <c r="W449" s="78" t="s">
        <v>617</v>
      </c>
      <c r="X449" s="78">
        <f t="shared" si="20"/>
        <v>7915</v>
      </c>
      <c r="Y449" s="78">
        <f t="shared" si="18"/>
        <v>40.716799999999999</v>
      </c>
      <c r="Z449" s="78">
        <f t="shared" si="19"/>
        <v>-73.966499999999996</v>
      </c>
      <c r="AA449" s="15" t="s">
        <v>398</v>
      </c>
      <c r="AB449" s="15" t="s">
        <v>25</v>
      </c>
      <c r="AC449" s="15" t="s">
        <v>26</v>
      </c>
      <c r="AD449" s="15" t="s">
        <v>27</v>
      </c>
      <c r="AE449" s="15" t="s">
        <v>42</v>
      </c>
      <c r="AF449" s="15"/>
      <c r="AG449" s="15"/>
      <c r="AH449" s="15"/>
      <c r="AI449" s="15"/>
      <c r="AJ449" s="15"/>
    </row>
    <row r="450" spans="1:36" x14ac:dyDescent="0.25">
      <c r="A450" s="15" t="s">
        <v>117</v>
      </c>
      <c r="B450" s="15" t="s">
        <v>143</v>
      </c>
      <c r="C450" s="15">
        <v>7962</v>
      </c>
      <c r="D450" s="15">
        <v>1</v>
      </c>
      <c r="E450" s="15"/>
      <c r="F450" s="15">
        <v>2019</v>
      </c>
      <c r="G450" s="15" t="s">
        <v>23</v>
      </c>
      <c r="H450" s="15">
        <v>349.75</v>
      </c>
      <c r="I450" s="15">
        <v>5</v>
      </c>
      <c r="J450" s="19">
        <v>16267.22</v>
      </c>
      <c r="K450" s="15">
        <v>1.7299999999999999E-2</v>
      </c>
      <c r="L450" s="15">
        <v>1.2490000000000001</v>
      </c>
      <c r="M450" s="15">
        <v>156441.88</v>
      </c>
      <c r="N450" s="15" t="s">
        <v>129</v>
      </c>
      <c r="O450" s="15" t="s">
        <v>25</v>
      </c>
      <c r="P450" s="15" t="s">
        <v>26</v>
      </c>
      <c r="Q450" s="15" t="s">
        <v>27</v>
      </c>
      <c r="R450" s="15" t="s">
        <v>59</v>
      </c>
      <c r="S450" s="15">
        <v>39.279800000000002</v>
      </c>
      <c r="T450" s="15">
        <v>-75.624600000000001</v>
      </c>
      <c r="U450" s="15"/>
      <c r="V450" s="78" t="s">
        <v>117</v>
      </c>
      <c r="W450" s="78" t="s">
        <v>143</v>
      </c>
      <c r="X450" s="78">
        <f t="shared" si="20"/>
        <v>7962</v>
      </c>
      <c r="Y450" s="78">
        <f t="shared" si="18"/>
        <v>39.279800000000002</v>
      </c>
      <c r="Z450" s="78">
        <f t="shared" si="19"/>
        <v>-75.624600000000001</v>
      </c>
      <c r="AA450" s="15" t="s">
        <v>129</v>
      </c>
      <c r="AB450" s="15" t="s">
        <v>25</v>
      </c>
      <c r="AC450" s="15" t="s">
        <v>26</v>
      </c>
      <c r="AD450" s="15" t="s">
        <v>27</v>
      </c>
      <c r="AE450" s="15" t="s">
        <v>59</v>
      </c>
      <c r="AF450" s="15"/>
      <c r="AG450" s="15"/>
      <c r="AH450" s="15"/>
      <c r="AI450" s="15"/>
      <c r="AJ450" s="15"/>
    </row>
    <row r="451" spans="1:36" x14ac:dyDescent="0.25">
      <c r="A451" s="15" t="s">
        <v>117</v>
      </c>
      <c r="B451" s="15" t="s">
        <v>143</v>
      </c>
      <c r="C451" s="15">
        <v>7962</v>
      </c>
      <c r="D451" s="15">
        <v>2</v>
      </c>
      <c r="E451" s="15"/>
      <c r="F451" s="15">
        <v>2019</v>
      </c>
      <c r="G451" s="15" t="s">
        <v>23</v>
      </c>
      <c r="H451" s="15">
        <v>262.60000000000002</v>
      </c>
      <c r="I451" s="15">
        <v>5</v>
      </c>
      <c r="J451" s="19">
        <v>11738.3</v>
      </c>
      <c r="K451" s="15">
        <v>4.6399999999999997E-2</v>
      </c>
      <c r="L451" s="15">
        <v>0.78800000000000003</v>
      </c>
      <c r="M451" s="15">
        <v>115402.68399999999</v>
      </c>
      <c r="N451" s="15" t="s">
        <v>129</v>
      </c>
      <c r="O451" s="15" t="s">
        <v>25</v>
      </c>
      <c r="P451" s="15" t="s">
        <v>26</v>
      </c>
      <c r="Q451" s="15" t="s">
        <v>27</v>
      </c>
      <c r="R451" s="15" t="s">
        <v>59</v>
      </c>
      <c r="S451" s="15">
        <v>39.279800000000002</v>
      </c>
      <c r="T451" s="15">
        <v>-75.624600000000001</v>
      </c>
      <c r="U451" s="15"/>
      <c r="V451" s="78" t="s">
        <v>117</v>
      </c>
      <c r="W451" s="78" t="s">
        <v>143</v>
      </c>
      <c r="X451" s="78">
        <f t="shared" si="20"/>
        <v>0</v>
      </c>
      <c r="Y451" s="78">
        <f t="shared" ref="Y451:Y514" si="21">IF(X451&gt;0,S451,0)</f>
        <v>0</v>
      </c>
      <c r="Z451" s="78">
        <f t="shared" ref="Z451:Z514" si="22">IF(X451&gt;0,T451,0)</f>
        <v>0</v>
      </c>
      <c r="AA451" s="15" t="s">
        <v>129</v>
      </c>
      <c r="AB451" s="15" t="s">
        <v>25</v>
      </c>
      <c r="AC451" s="15" t="s">
        <v>26</v>
      </c>
      <c r="AD451" s="15" t="s">
        <v>27</v>
      </c>
      <c r="AE451" s="15" t="s">
        <v>59</v>
      </c>
      <c r="AF451" s="15"/>
      <c r="AG451" s="15"/>
      <c r="AH451" s="15"/>
      <c r="AI451" s="15"/>
      <c r="AJ451" s="15"/>
    </row>
    <row r="452" spans="1:36" x14ac:dyDescent="0.25">
      <c r="A452" s="15" t="s">
        <v>306</v>
      </c>
      <c r="B452" s="15" t="s">
        <v>321</v>
      </c>
      <c r="C452" s="15">
        <v>8002</v>
      </c>
      <c r="D452" s="15">
        <v>1</v>
      </c>
      <c r="E452" s="15"/>
      <c r="F452" s="15">
        <v>2019</v>
      </c>
      <c r="G452" s="15" t="s">
        <v>319</v>
      </c>
      <c r="H452" s="15">
        <v>53.35</v>
      </c>
      <c r="I452" s="15">
        <v>5</v>
      </c>
      <c r="J452" s="19">
        <v>5138.63</v>
      </c>
      <c r="K452" s="15">
        <v>7.9899999999999999E-2</v>
      </c>
      <c r="L452" s="15">
        <v>5.7930000000000001</v>
      </c>
      <c r="M452" s="15">
        <v>75537.182000000001</v>
      </c>
      <c r="N452" s="15" t="s">
        <v>315</v>
      </c>
      <c r="O452" s="15" t="s">
        <v>25</v>
      </c>
      <c r="P452" s="15" t="s">
        <v>47</v>
      </c>
      <c r="Q452" s="15" t="s">
        <v>84</v>
      </c>
      <c r="R452" s="15" t="s">
        <v>322</v>
      </c>
      <c r="S452" s="15">
        <v>43.0974</v>
      </c>
      <c r="T452" s="15">
        <v>-70.7834</v>
      </c>
      <c r="U452" s="15"/>
      <c r="V452" s="78" t="s">
        <v>306</v>
      </c>
      <c r="W452" s="78" t="s">
        <v>321</v>
      </c>
      <c r="X452" s="78">
        <f t="shared" ref="X452:X515" si="23">IF(C452=C451,0,C452)</f>
        <v>8002</v>
      </c>
      <c r="Y452" s="78">
        <f t="shared" si="21"/>
        <v>43.0974</v>
      </c>
      <c r="Z452" s="78">
        <f t="shared" si="22"/>
        <v>-70.7834</v>
      </c>
      <c r="AA452" s="15" t="s">
        <v>315</v>
      </c>
      <c r="AB452" s="15" t="s">
        <v>25</v>
      </c>
      <c r="AC452" s="15" t="s">
        <v>47</v>
      </c>
      <c r="AD452" s="15" t="s">
        <v>84</v>
      </c>
      <c r="AE452" s="15" t="s">
        <v>322</v>
      </c>
      <c r="AF452" s="15"/>
      <c r="AG452" s="15"/>
      <c r="AH452" s="15"/>
      <c r="AI452" s="15"/>
      <c r="AJ452" s="15"/>
    </row>
    <row r="453" spans="1:36" x14ac:dyDescent="0.25">
      <c r="A453" s="15" t="s">
        <v>396</v>
      </c>
      <c r="B453" s="15" t="s">
        <v>648</v>
      </c>
      <c r="C453" s="15">
        <v>8006</v>
      </c>
      <c r="D453" s="15">
        <v>1</v>
      </c>
      <c r="E453" s="15"/>
      <c r="F453" s="15">
        <v>2019</v>
      </c>
      <c r="G453" s="15" t="s">
        <v>240</v>
      </c>
      <c r="H453" s="15">
        <v>251.65</v>
      </c>
      <c r="I453" s="15">
        <v>5</v>
      </c>
      <c r="J453" s="19">
        <v>54548.639999999999</v>
      </c>
      <c r="K453" s="15">
        <v>8.43E-2</v>
      </c>
      <c r="L453" s="15">
        <v>32.448</v>
      </c>
      <c r="M453" s="15">
        <v>581790.33600000001</v>
      </c>
      <c r="N453" s="15" t="s">
        <v>505</v>
      </c>
      <c r="O453" s="15" t="s">
        <v>25</v>
      </c>
      <c r="P453" s="15" t="s">
        <v>47</v>
      </c>
      <c r="Q453" s="15" t="s">
        <v>84</v>
      </c>
      <c r="R453" s="15" t="s">
        <v>649</v>
      </c>
      <c r="S453" s="15">
        <v>41.571100000000001</v>
      </c>
      <c r="T453" s="15">
        <v>-73.9739</v>
      </c>
      <c r="U453" s="15"/>
      <c r="V453" s="78" t="s">
        <v>396</v>
      </c>
      <c r="W453" s="78" t="s">
        <v>648</v>
      </c>
      <c r="X453" s="78">
        <f t="shared" si="23"/>
        <v>8006</v>
      </c>
      <c r="Y453" s="78">
        <f t="shared" si="21"/>
        <v>41.571100000000001</v>
      </c>
      <c r="Z453" s="78">
        <f t="shared" si="22"/>
        <v>-73.9739</v>
      </c>
      <c r="AA453" s="15" t="s">
        <v>505</v>
      </c>
      <c r="AB453" s="15" t="s">
        <v>25</v>
      </c>
      <c r="AC453" s="15" t="s">
        <v>47</v>
      </c>
      <c r="AD453" s="15" t="s">
        <v>84</v>
      </c>
      <c r="AE453" s="15" t="s">
        <v>649</v>
      </c>
      <c r="AF453" s="15"/>
      <c r="AG453" s="15"/>
      <c r="AH453" s="15"/>
      <c r="AI453" s="15"/>
      <c r="AJ453" s="15"/>
    </row>
    <row r="454" spans="1:36" x14ac:dyDescent="0.25">
      <c r="A454" s="15" t="s">
        <v>396</v>
      </c>
      <c r="B454" s="15" t="s">
        <v>648</v>
      </c>
      <c r="C454" s="15">
        <v>8006</v>
      </c>
      <c r="D454" s="15">
        <v>2</v>
      </c>
      <c r="E454" s="15"/>
      <c r="F454" s="15">
        <v>2019</v>
      </c>
      <c r="G454" s="15" t="s">
        <v>240</v>
      </c>
      <c r="H454" s="15">
        <v>399.08</v>
      </c>
      <c r="I454" s="15">
        <v>5</v>
      </c>
      <c r="J454" s="19">
        <v>72660.63</v>
      </c>
      <c r="K454" s="15">
        <v>5.5199999999999999E-2</v>
      </c>
      <c r="L454" s="15">
        <v>24.998999999999999</v>
      </c>
      <c r="M454" s="15">
        <v>795226.28399999999</v>
      </c>
      <c r="N454" s="15" t="s">
        <v>505</v>
      </c>
      <c r="O454" s="15" t="s">
        <v>25</v>
      </c>
      <c r="P454" s="15" t="s">
        <v>47</v>
      </c>
      <c r="Q454" s="15" t="s">
        <v>84</v>
      </c>
      <c r="R454" s="15" t="s">
        <v>649</v>
      </c>
      <c r="S454" s="15">
        <v>41.571100000000001</v>
      </c>
      <c r="T454" s="15">
        <v>-73.9739</v>
      </c>
      <c r="U454" s="15"/>
      <c r="V454" s="78" t="s">
        <v>396</v>
      </c>
      <c r="W454" s="78" t="s">
        <v>648</v>
      </c>
      <c r="X454" s="78">
        <f t="shared" si="23"/>
        <v>0</v>
      </c>
      <c r="Y454" s="78">
        <f t="shared" si="21"/>
        <v>0</v>
      </c>
      <c r="Z454" s="78">
        <f t="shared" si="22"/>
        <v>0</v>
      </c>
      <c r="AA454" s="15" t="s">
        <v>505</v>
      </c>
      <c r="AB454" s="15" t="s">
        <v>25</v>
      </c>
      <c r="AC454" s="15" t="s">
        <v>47</v>
      </c>
      <c r="AD454" s="15" t="s">
        <v>84</v>
      </c>
      <c r="AE454" s="15" t="s">
        <v>649</v>
      </c>
      <c r="AF454" s="15"/>
      <c r="AG454" s="15"/>
      <c r="AH454" s="15"/>
      <c r="AI454" s="15"/>
      <c r="AJ454" s="15"/>
    </row>
    <row r="455" spans="1:36" x14ac:dyDescent="0.25">
      <c r="A455" s="15" t="s">
        <v>396</v>
      </c>
      <c r="B455" s="15" t="s">
        <v>590</v>
      </c>
      <c r="C455" s="15">
        <v>8007</v>
      </c>
      <c r="D455" s="15" t="s">
        <v>591</v>
      </c>
      <c r="E455" s="15" t="s">
        <v>508</v>
      </c>
      <c r="F455" s="15">
        <v>2019</v>
      </c>
      <c r="G455" s="15" t="s">
        <v>259</v>
      </c>
      <c r="H455" s="15">
        <v>25</v>
      </c>
      <c r="I455" s="15">
        <v>5</v>
      </c>
      <c r="J455" s="19">
        <v>196</v>
      </c>
      <c r="K455" s="15">
        <v>0.41399999999999998</v>
      </c>
      <c r="L455" s="15">
        <v>0.60199999999999998</v>
      </c>
      <c r="M455" s="15">
        <v>3382</v>
      </c>
      <c r="N455" s="15" t="s">
        <v>170</v>
      </c>
      <c r="O455" s="15" t="s">
        <v>25</v>
      </c>
      <c r="P455" s="15" t="s">
        <v>26</v>
      </c>
      <c r="Q455" s="15" t="s">
        <v>58</v>
      </c>
      <c r="R455" s="15" t="s">
        <v>38</v>
      </c>
      <c r="S455" s="15">
        <v>40.815300000000001</v>
      </c>
      <c r="T455" s="15">
        <v>-73.066400000000002</v>
      </c>
      <c r="U455" s="15"/>
      <c r="V455" s="78" t="s">
        <v>396</v>
      </c>
      <c r="W455" s="78" t="s">
        <v>590</v>
      </c>
      <c r="X455" s="78">
        <f t="shared" si="23"/>
        <v>8007</v>
      </c>
      <c r="Y455" s="78">
        <f t="shared" si="21"/>
        <v>40.815300000000001</v>
      </c>
      <c r="Z455" s="78">
        <f t="shared" si="22"/>
        <v>-73.066400000000002</v>
      </c>
      <c r="AA455" s="15" t="s">
        <v>170</v>
      </c>
      <c r="AB455" s="15" t="s">
        <v>25</v>
      </c>
      <c r="AC455" s="15" t="s">
        <v>26</v>
      </c>
      <c r="AD455" s="15" t="s">
        <v>58</v>
      </c>
      <c r="AE455" s="15" t="s">
        <v>38</v>
      </c>
      <c r="AF455" s="15"/>
      <c r="AG455" s="15"/>
      <c r="AH455" s="15"/>
      <c r="AI455" s="15"/>
      <c r="AJ455" s="15"/>
    </row>
    <row r="456" spans="1:36" x14ac:dyDescent="0.25">
      <c r="A456" s="15" t="s">
        <v>396</v>
      </c>
      <c r="B456" s="15" t="s">
        <v>590</v>
      </c>
      <c r="C456" s="15">
        <v>8007</v>
      </c>
      <c r="D456" s="15" t="s">
        <v>592</v>
      </c>
      <c r="E456" s="15" t="s">
        <v>508</v>
      </c>
      <c r="F456" s="15">
        <v>2019</v>
      </c>
      <c r="G456" s="15" t="s">
        <v>259</v>
      </c>
      <c r="H456" s="15">
        <v>25</v>
      </c>
      <c r="I456" s="15">
        <v>5</v>
      </c>
      <c r="J456" s="19">
        <v>196</v>
      </c>
      <c r="K456" s="15">
        <v>0.41399999999999998</v>
      </c>
      <c r="L456" s="15">
        <v>0.60199999999999998</v>
      </c>
      <c r="M456" s="15">
        <v>3382</v>
      </c>
      <c r="N456" s="15" t="s">
        <v>170</v>
      </c>
      <c r="O456" s="15" t="s">
        <v>25</v>
      </c>
      <c r="P456" s="15" t="s">
        <v>26</v>
      </c>
      <c r="Q456" s="15" t="s">
        <v>58</v>
      </c>
      <c r="R456" s="15" t="s">
        <v>38</v>
      </c>
      <c r="S456" s="15">
        <v>40.815300000000001</v>
      </c>
      <c r="T456" s="15">
        <v>-73.066400000000002</v>
      </c>
      <c r="U456" s="15"/>
      <c r="V456" s="78" t="s">
        <v>396</v>
      </c>
      <c r="W456" s="78" t="s">
        <v>590</v>
      </c>
      <c r="X456" s="78">
        <f t="shared" si="23"/>
        <v>0</v>
      </c>
      <c r="Y456" s="78">
        <f t="shared" si="21"/>
        <v>0</v>
      </c>
      <c r="Z456" s="78">
        <f t="shared" si="22"/>
        <v>0</v>
      </c>
      <c r="AA456" s="15" t="s">
        <v>170</v>
      </c>
      <c r="AB456" s="15" t="s">
        <v>25</v>
      </c>
      <c r="AC456" s="15" t="s">
        <v>26</v>
      </c>
      <c r="AD456" s="15" t="s">
        <v>58</v>
      </c>
      <c r="AE456" s="15" t="s">
        <v>38</v>
      </c>
      <c r="AF456" s="15"/>
      <c r="AG456" s="15"/>
      <c r="AH456" s="15"/>
      <c r="AI456" s="15"/>
      <c r="AJ456" s="15"/>
    </row>
    <row r="457" spans="1:36" x14ac:dyDescent="0.25">
      <c r="A457" s="15" t="s">
        <v>396</v>
      </c>
      <c r="B457" s="15" t="s">
        <v>590</v>
      </c>
      <c r="C457" s="15">
        <v>8007</v>
      </c>
      <c r="D457" s="15" t="s">
        <v>593</v>
      </c>
      <c r="E457" s="15" t="s">
        <v>508</v>
      </c>
      <c r="F457" s="15">
        <v>2019</v>
      </c>
      <c r="G457" s="15" t="s">
        <v>259</v>
      </c>
      <c r="H457" s="15">
        <v>11</v>
      </c>
      <c r="I457" s="15">
        <v>5</v>
      </c>
      <c r="J457" s="19">
        <v>88</v>
      </c>
      <c r="K457" s="15">
        <v>0.35499999999999998</v>
      </c>
      <c r="L457" s="15">
        <v>0.26500000000000001</v>
      </c>
      <c r="M457" s="15">
        <v>1491</v>
      </c>
      <c r="N457" s="15" t="s">
        <v>170</v>
      </c>
      <c r="O457" s="15" t="s">
        <v>25</v>
      </c>
      <c r="P457" s="15" t="s">
        <v>26</v>
      </c>
      <c r="Q457" s="15" t="s">
        <v>58</v>
      </c>
      <c r="R457" s="15" t="s">
        <v>38</v>
      </c>
      <c r="S457" s="15">
        <v>40.815300000000001</v>
      </c>
      <c r="T457" s="15">
        <v>-73.066400000000002</v>
      </c>
      <c r="U457" s="15"/>
      <c r="V457" s="78" t="s">
        <v>396</v>
      </c>
      <c r="W457" s="78" t="s">
        <v>590</v>
      </c>
      <c r="X457" s="78">
        <f t="shared" si="23"/>
        <v>0</v>
      </c>
      <c r="Y457" s="78">
        <f t="shared" si="21"/>
        <v>0</v>
      </c>
      <c r="Z457" s="78">
        <f t="shared" si="22"/>
        <v>0</v>
      </c>
      <c r="AA457" s="15" t="s">
        <v>170</v>
      </c>
      <c r="AB457" s="15" t="s">
        <v>25</v>
      </c>
      <c r="AC457" s="15" t="s">
        <v>26</v>
      </c>
      <c r="AD457" s="15" t="s">
        <v>58</v>
      </c>
      <c r="AE457" s="15" t="s">
        <v>38</v>
      </c>
      <c r="AF457" s="15"/>
      <c r="AG457" s="15"/>
      <c r="AH457" s="15"/>
      <c r="AI457" s="15"/>
      <c r="AJ457" s="15"/>
    </row>
    <row r="458" spans="1:36" x14ac:dyDescent="0.25">
      <c r="A458" s="15" t="s">
        <v>396</v>
      </c>
      <c r="B458" s="15" t="s">
        <v>590</v>
      </c>
      <c r="C458" s="15">
        <v>8007</v>
      </c>
      <c r="D458" s="15" t="s">
        <v>507</v>
      </c>
      <c r="E458" s="15" t="s">
        <v>508</v>
      </c>
      <c r="F458" s="15">
        <v>2019</v>
      </c>
      <c r="G458" s="15" t="s">
        <v>259</v>
      </c>
      <c r="H458" s="15">
        <v>11</v>
      </c>
      <c r="I458" s="15">
        <v>5</v>
      </c>
      <c r="J458" s="19">
        <v>88</v>
      </c>
      <c r="K458" s="15">
        <v>0.50119999999999998</v>
      </c>
      <c r="L458" s="15">
        <v>0.33200000000000002</v>
      </c>
      <c r="M458" s="15">
        <v>1491</v>
      </c>
      <c r="N458" s="15" t="s">
        <v>170</v>
      </c>
      <c r="O458" s="15" t="s">
        <v>25</v>
      </c>
      <c r="P458" s="15" t="s">
        <v>26</v>
      </c>
      <c r="Q458" s="15" t="s">
        <v>58</v>
      </c>
      <c r="R458" s="15" t="s">
        <v>38</v>
      </c>
      <c r="S458" s="15">
        <v>40.815300000000001</v>
      </c>
      <c r="T458" s="15">
        <v>-73.066400000000002</v>
      </c>
      <c r="U458" s="15"/>
      <c r="V458" s="78" t="s">
        <v>396</v>
      </c>
      <c r="W458" s="78" t="s">
        <v>590</v>
      </c>
      <c r="X458" s="78">
        <f t="shared" si="23"/>
        <v>0</v>
      </c>
      <c r="Y458" s="78">
        <f t="shared" si="21"/>
        <v>0</v>
      </c>
      <c r="Z458" s="78">
        <f t="shared" si="22"/>
        <v>0</v>
      </c>
      <c r="AA458" s="15" t="s">
        <v>170</v>
      </c>
      <c r="AB458" s="15" t="s">
        <v>25</v>
      </c>
      <c r="AC458" s="15" t="s">
        <v>26</v>
      </c>
      <c r="AD458" s="15" t="s">
        <v>58</v>
      </c>
      <c r="AE458" s="15" t="s">
        <v>38</v>
      </c>
      <c r="AF458" s="15"/>
      <c r="AG458" s="15"/>
      <c r="AH458" s="15"/>
      <c r="AI458" s="15"/>
      <c r="AJ458" s="15"/>
    </row>
    <row r="459" spans="1:36" x14ac:dyDescent="0.25">
      <c r="A459" s="15" t="s">
        <v>396</v>
      </c>
      <c r="B459" s="15" t="s">
        <v>590</v>
      </c>
      <c r="C459" s="15">
        <v>8007</v>
      </c>
      <c r="D459" s="15" t="s">
        <v>509</v>
      </c>
      <c r="E459" s="15" t="s">
        <v>508</v>
      </c>
      <c r="F459" s="15">
        <v>2019</v>
      </c>
      <c r="G459" s="15" t="s">
        <v>259</v>
      </c>
      <c r="H459" s="15">
        <v>56</v>
      </c>
      <c r="I459" s="15">
        <v>5</v>
      </c>
      <c r="J459" s="19">
        <v>365</v>
      </c>
      <c r="K459" s="15">
        <v>0.45119999999999999</v>
      </c>
      <c r="L459" s="15">
        <v>1.26</v>
      </c>
      <c r="M459" s="15">
        <v>6254</v>
      </c>
      <c r="N459" s="15" t="s">
        <v>170</v>
      </c>
      <c r="O459" s="15" t="s">
        <v>25</v>
      </c>
      <c r="P459" s="15" t="s">
        <v>26</v>
      </c>
      <c r="Q459" s="15" t="s">
        <v>58</v>
      </c>
      <c r="R459" s="15" t="s">
        <v>38</v>
      </c>
      <c r="S459" s="15">
        <v>40.815300000000001</v>
      </c>
      <c r="T459" s="15">
        <v>-73.066400000000002</v>
      </c>
      <c r="U459" s="15"/>
      <c r="V459" s="78" t="s">
        <v>396</v>
      </c>
      <c r="W459" s="78" t="s">
        <v>590</v>
      </c>
      <c r="X459" s="78">
        <f t="shared" si="23"/>
        <v>0</v>
      </c>
      <c r="Y459" s="78">
        <f t="shared" si="21"/>
        <v>0</v>
      </c>
      <c r="Z459" s="78">
        <f t="shared" si="22"/>
        <v>0</v>
      </c>
      <c r="AA459" s="15" t="s">
        <v>170</v>
      </c>
      <c r="AB459" s="15" t="s">
        <v>25</v>
      </c>
      <c r="AC459" s="15" t="s">
        <v>26</v>
      </c>
      <c r="AD459" s="15" t="s">
        <v>58</v>
      </c>
      <c r="AE459" s="15" t="s">
        <v>38</v>
      </c>
      <c r="AF459" s="15"/>
      <c r="AG459" s="15"/>
      <c r="AH459" s="15"/>
      <c r="AI459" s="15"/>
      <c r="AJ459" s="15"/>
    </row>
    <row r="460" spans="1:36" x14ac:dyDescent="0.25">
      <c r="A460" s="15" t="s">
        <v>396</v>
      </c>
      <c r="B460" s="15" t="s">
        <v>590</v>
      </c>
      <c r="C460" s="15">
        <v>8007</v>
      </c>
      <c r="D460" s="15" t="s">
        <v>510</v>
      </c>
      <c r="E460" s="15" t="s">
        <v>508</v>
      </c>
      <c r="F460" s="15">
        <v>2019</v>
      </c>
      <c r="G460" s="15" t="s">
        <v>259</v>
      </c>
      <c r="H460" s="15">
        <v>56</v>
      </c>
      <c r="I460" s="15">
        <v>5</v>
      </c>
      <c r="J460" s="19">
        <v>365</v>
      </c>
      <c r="K460" s="15">
        <v>0.52</v>
      </c>
      <c r="L460" s="15">
        <v>1.4419999999999999</v>
      </c>
      <c r="M460" s="15">
        <v>6254</v>
      </c>
      <c r="N460" s="15" t="s">
        <v>170</v>
      </c>
      <c r="O460" s="15" t="s">
        <v>25</v>
      </c>
      <c r="P460" s="15" t="s">
        <v>26</v>
      </c>
      <c r="Q460" s="15" t="s">
        <v>58</v>
      </c>
      <c r="R460" s="15" t="s">
        <v>38</v>
      </c>
      <c r="S460" s="15">
        <v>40.815300000000001</v>
      </c>
      <c r="T460" s="15">
        <v>-73.066400000000002</v>
      </c>
      <c r="U460" s="15"/>
      <c r="V460" s="78" t="s">
        <v>396</v>
      </c>
      <c r="W460" s="78" t="s">
        <v>590</v>
      </c>
      <c r="X460" s="78">
        <f t="shared" si="23"/>
        <v>0</v>
      </c>
      <c r="Y460" s="78">
        <f t="shared" si="21"/>
        <v>0</v>
      </c>
      <c r="Z460" s="78">
        <f t="shared" si="22"/>
        <v>0</v>
      </c>
      <c r="AA460" s="15" t="s">
        <v>170</v>
      </c>
      <c r="AB460" s="15" t="s">
        <v>25</v>
      </c>
      <c r="AC460" s="15" t="s">
        <v>26</v>
      </c>
      <c r="AD460" s="15" t="s">
        <v>58</v>
      </c>
      <c r="AE460" s="15" t="s">
        <v>38</v>
      </c>
      <c r="AF460" s="15"/>
      <c r="AG460" s="15"/>
      <c r="AH460" s="15"/>
      <c r="AI460" s="15"/>
      <c r="AJ460" s="15"/>
    </row>
    <row r="461" spans="1:36" x14ac:dyDescent="0.25">
      <c r="A461" s="15" t="s">
        <v>396</v>
      </c>
      <c r="B461" s="15" t="s">
        <v>590</v>
      </c>
      <c r="C461" s="15">
        <v>8007</v>
      </c>
      <c r="D461" s="15" t="s">
        <v>511</v>
      </c>
      <c r="E461" s="15" t="s">
        <v>508</v>
      </c>
      <c r="F461" s="15">
        <v>2019</v>
      </c>
      <c r="G461" s="15" t="s">
        <v>259</v>
      </c>
      <c r="H461" s="15">
        <v>30</v>
      </c>
      <c r="I461" s="15">
        <v>5</v>
      </c>
      <c r="J461" s="19">
        <v>206</v>
      </c>
      <c r="K461" s="15">
        <v>0.52259999999999995</v>
      </c>
      <c r="L461" s="15">
        <v>0.68200000000000005</v>
      </c>
      <c r="M461" s="15">
        <v>3488.2</v>
      </c>
      <c r="N461" s="15" t="s">
        <v>170</v>
      </c>
      <c r="O461" s="15" t="s">
        <v>25</v>
      </c>
      <c r="P461" s="15" t="s">
        <v>26</v>
      </c>
      <c r="Q461" s="15" t="s">
        <v>58</v>
      </c>
      <c r="R461" s="15" t="s">
        <v>38</v>
      </c>
      <c r="S461" s="15">
        <v>40.815300000000001</v>
      </c>
      <c r="T461" s="15">
        <v>-73.066400000000002</v>
      </c>
      <c r="U461" s="15"/>
      <c r="V461" s="78" t="s">
        <v>396</v>
      </c>
      <c r="W461" s="78" t="s">
        <v>590</v>
      </c>
      <c r="X461" s="78">
        <f t="shared" si="23"/>
        <v>0</v>
      </c>
      <c r="Y461" s="78">
        <f t="shared" si="21"/>
        <v>0</v>
      </c>
      <c r="Z461" s="78">
        <f t="shared" si="22"/>
        <v>0</v>
      </c>
      <c r="AA461" s="15" t="s">
        <v>170</v>
      </c>
      <c r="AB461" s="15" t="s">
        <v>25</v>
      </c>
      <c r="AC461" s="15" t="s">
        <v>26</v>
      </c>
      <c r="AD461" s="15" t="s">
        <v>58</v>
      </c>
      <c r="AE461" s="15" t="s">
        <v>38</v>
      </c>
      <c r="AF461" s="15"/>
      <c r="AG461" s="15"/>
      <c r="AH461" s="15"/>
      <c r="AI461" s="15"/>
      <c r="AJ461" s="15"/>
    </row>
    <row r="462" spans="1:36" x14ac:dyDescent="0.25">
      <c r="A462" s="15" t="s">
        <v>396</v>
      </c>
      <c r="B462" s="15" t="s">
        <v>590</v>
      </c>
      <c r="C462" s="15">
        <v>8007</v>
      </c>
      <c r="D462" s="15" t="s">
        <v>512</v>
      </c>
      <c r="E462" s="15" t="s">
        <v>508</v>
      </c>
      <c r="F462" s="15">
        <v>2019</v>
      </c>
      <c r="G462" s="15" t="s">
        <v>259</v>
      </c>
      <c r="H462" s="15">
        <v>30</v>
      </c>
      <c r="I462" s="15">
        <v>5</v>
      </c>
      <c r="J462" s="19">
        <v>206</v>
      </c>
      <c r="K462" s="15">
        <v>0.49299999999999999</v>
      </c>
      <c r="L462" s="15">
        <v>0.67500000000000004</v>
      </c>
      <c r="M462" s="15">
        <v>3488.2</v>
      </c>
      <c r="N462" s="15" t="s">
        <v>170</v>
      </c>
      <c r="O462" s="15" t="s">
        <v>25</v>
      </c>
      <c r="P462" s="15" t="s">
        <v>26</v>
      </c>
      <c r="Q462" s="15" t="s">
        <v>58</v>
      </c>
      <c r="R462" s="15" t="s">
        <v>38</v>
      </c>
      <c r="S462" s="15">
        <v>40.815300000000001</v>
      </c>
      <c r="T462" s="15">
        <v>-73.066400000000002</v>
      </c>
      <c r="U462" s="15"/>
      <c r="V462" s="78" t="s">
        <v>396</v>
      </c>
      <c r="W462" s="78" t="s">
        <v>590</v>
      </c>
      <c r="X462" s="78">
        <f t="shared" si="23"/>
        <v>0</v>
      </c>
      <c r="Y462" s="78">
        <f t="shared" si="21"/>
        <v>0</v>
      </c>
      <c r="Z462" s="78">
        <f t="shared" si="22"/>
        <v>0</v>
      </c>
      <c r="AA462" s="15" t="s">
        <v>170</v>
      </c>
      <c r="AB462" s="15" t="s">
        <v>25</v>
      </c>
      <c r="AC462" s="15" t="s">
        <v>26</v>
      </c>
      <c r="AD462" s="15" t="s">
        <v>58</v>
      </c>
      <c r="AE462" s="15" t="s">
        <v>38</v>
      </c>
      <c r="AF462" s="15"/>
      <c r="AG462" s="15"/>
      <c r="AH462" s="15"/>
      <c r="AI462" s="15"/>
      <c r="AJ462" s="15"/>
    </row>
    <row r="463" spans="1:36" x14ac:dyDescent="0.25">
      <c r="A463" s="15" t="s">
        <v>396</v>
      </c>
      <c r="B463" s="15" t="s">
        <v>590</v>
      </c>
      <c r="C463" s="15">
        <v>8007</v>
      </c>
      <c r="D463" s="15" t="s">
        <v>513</v>
      </c>
      <c r="E463" s="15" t="s">
        <v>508</v>
      </c>
      <c r="F463" s="15">
        <v>2019</v>
      </c>
      <c r="G463" s="15" t="s">
        <v>259</v>
      </c>
      <c r="H463" s="15">
        <v>35</v>
      </c>
      <c r="I463" s="15">
        <v>5</v>
      </c>
      <c r="J463" s="19">
        <v>244</v>
      </c>
      <c r="K463" s="15">
        <v>0.68520000000000003</v>
      </c>
      <c r="L463" s="15">
        <v>1.232</v>
      </c>
      <c r="M463" s="15">
        <v>4123.3</v>
      </c>
      <c r="N463" s="15" t="s">
        <v>170</v>
      </c>
      <c r="O463" s="15" t="s">
        <v>25</v>
      </c>
      <c r="P463" s="15" t="s">
        <v>26</v>
      </c>
      <c r="Q463" s="15" t="s">
        <v>58</v>
      </c>
      <c r="R463" s="15" t="s">
        <v>38</v>
      </c>
      <c r="S463" s="15">
        <v>40.815300000000001</v>
      </c>
      <c r="T463" s="15">
        <v>-73.066400000000002</v>
      </c>
      <c r="U463" s="15"/>
      <c r="V463" s="78" t="s">
        <v>396</v>
      </c>
      <c r="W463" s="78" t="s">
        <v>590</v>
      </c>
      <c r="X463" s="78">
        <f t="shared" si="23"/>
        <v>0</v>
      </c>
      <c r="Y463" s="78">
        <f t="shared" si="21"/>
        <v>0</v>
      </c>
      <c r="Z463" s="78">
        <f t="shared" si="22"/>
        <v>0</v>
      </c>
      <c r="AA463" s="15" t="s">
        <v>170</v>
      </c>
      <c r="AB463" s="15" t="s">
        <v>25</v>
      </c>
      <c r="AC463" s="15" t="s">
        <v>26</v>
      </c>
      <c r="AD463" s="15" t="s">
        <v>58</v>
      </c>
      <c r="AE463" s="15" t="s">
        <v>38</v>
      </c>
      <c r="AF463" s="15"/>
      <c r="AG463" s="15"/>
      <c r="AH463" s="15"/>
      <c r="AI463" s="15"/>
      <c r="AJ463" s="15"/>
    </row>
    <row r="464" spans="1:36" x14ac:dyDescent="0.25">
      <c r="A464" s="15" t="s">
        <v>396</v>
      </c>
      <c r="B464" s="15" t="s">
        <v>590</v>
      </c>
      <c r="C464" s="15">
        <v>8007</v>
      </c>
      <c r="D464" s="15" t="s">
        <v>514</v>
      </c>
      <c r="E464" s="15" t="s">
        <v>508</v>
      </c>
      <c r="F464" s="15">
        <v>2019</v>
      </c>
      <c r="G464" s="15" t="s">
        <v>259</v>
      </c>
      <c r="H464" s="15">
        <v>35</v>
      </c>
      <c r="I464" s="15">
        <v>5</v>
      </c>
      <c r="J464" s="19">
        <v>244</v>
      </c>
      <c r="K464" s="15">
        <v>0.63229999999999997</v>
      </c>
      <c r="L464" s="15">
        <v>1.103</v>
      </c>
      <c r="M464" s="15">
        <v>4123.3</v>
      </c>
      <c r="N464" s="15" t="s">
        <v>170</v>
      </c>
      <c r="O464" s="15" t="s">
        <v>25</v>
      </c>
      <c r="P464" s="15" t="s">
        <v>26</v>
      </c>
      <c r="Q464" s="15" t="s">
        <v>58</v>
      </c>
      <c r="R464" s="15" t="s">
        <v>38</v>
      </c>
      <c r="S464" s="15">
        <v>40.815300000000001</v>
      </c>
      <c r="T464" s="15">
        <v>-73.066400000000002</v>
      </c>
      <c r="U464" s="15"/>
      <c r="V464" s="78" t="s">
        <v>396</v>
      </c>
      <c r="W464" s="78" t="s">
        <v>590</v>
      </c>
      <c r="X464" s="78">
        <f t="shared" si="23"/>
        <v>0</v>
      </c>
      <c r="Y464" s="78">
        <f t="shared" si="21"/>
        <v>0</v>
      </c>
      <c r="Z464" s="78">
        <f t="shared" si="22"/>
        <v>0</v>
      </c>
      <c r="AA464" s="15" t="s">
        <v>170</v>
      </c>
      <c r="AB464" s="15" t="s">
        <v>25</v>
      </c>
      <c r="AC464" s="15" t="s">
        <v>26</v>
      </c>
      <c r="AD464" s="15" t="s">
        <v>58</v>
      </c>
      <c r="AE464" s="15" t="s">
        <v>38</v>
      </c>
      <c r="AF464" s="15"/>
      <c r="AG464" s="15"/>
      <c r="AH464" s="15"/>
      <c r="AI464" s="15"/>
      <c r="AJ464" s="15"/>
    </row>
    <row r="465" spans="1:36" x14ac:dyDescent="0.25">
      <c r="A465" s="15" t="s">
        <v>396</v>
      </c>
      <c r="B465" s="15" t="s">
        <v>590</v>
      </c>
      <c r="C465" s="15">
        <v>8007</v>
      </c>
      <c r="D465" s="15" t="s">
        <v>515</v>
      </c>
      <c r="E465" s="15" t="s">
        <v>508</v>
      </c>
      <c r="F465" s="15">
        <v>2019</v>
      </c>
      <c r="G465" s="15" t="s">
        <v>259</v>
      </c>
      <c r="H465" s="15">
        <v>45</v>
      </c>
      <c r="I465" s="15">
        <v>5</v>
      </c>
      <c r="J465" s="19">
        <v>804</v>
      </c>
      <c r="K465" s="15">
        <v>0.41970000000000002</v>
      </c>
      <c r="L465" s="15">
        <v>2.4569999999999999</v>
      </c>
      <c r="M465" s="15">
        <v>13647.6</v>
      </c>
      <c r="N465" s="15" t="s">
        <v>170</v>
      </c>
      <c r="O465" s="15" t="s">
        <v>25</v>
      </c>
      <c r="P465" s="15" t="s">
        <v>26</v>
      </c>
      <c r="Q465" s="15" t="s">
        <v>58</v>
      </c>
      <c r="R465" s="15" t="s">
        <v>38</v>
      </c>
      <c r="S465" s="15">
        <v>40.815300000000001</v>
      </c>
      <c r="T465" s="15">
        <v>-73.066400000000002</v>
      </c>
      <c r="U465" s="15"/>
      <c r="V465" s="78" t="s">
        <v>396</v>
      </c>
      <c r="W465" s="78" t="s">
        <v>590</v>
      </c>
      <c r="X465" s="78">
        <f t="shared" si="23"/>
        <v>0</v>
      </c>
      <c r="Y465" s="78">
        <f t="shared" si="21"/>
        <v>0</v>
      </c>
      <c r="Z465" s="78">
        <f t="shared" si="22"/>
        <v>0</v>
      </c>
      <c r="AA465" s="15" t="s">
        <v>170</v>
      </c>
      <c r="AB465" s="15" t="s">
        <v>25</v>
      </c>
      <c r="AC465" s="15" t="s">
        <v>26</v>
      </c>
      <c r="AD465" s="15" t="s">
        <v>58</v>
      </c>
      <c r="AE465" s="15" t="s">
        <v>38</v>
      </c>
      <c r="AF465" s="15"/>
      <c r="AG465" s="15"/>
      <c r="AH465" s="15"/>
      <c r="AI465" s="15"/>
      <c r="AJ465" s="15"/>
    </row>
    <row r="466" spans="1:36" x14ac:dyDescent="0.25">
      <c r="A466" s="15" t="s">
        <v>396</v>
      </c>
      <c r="B466" s="15" t="s">
        <v>590</v>
      </c>
      <c r="C466" s="15">
        <v>8007</v>
      </c>
      <c r="D466" s="15" t="s">
        <v>516</v>
      </c>
      <c r="E466" s="15" t="s">
        <v>508</v>
      </c>
      <c r="F466" s="15">
        <v>2019</v>
      </c>
      <c r="G466" s="15" t="s">
        <v>259</v>
      </c>
      <c r="H466" s="15">
        <v>45</v>
      </c>
      <c r="I466" s="15">
        <v>5</v>
      </c>
      <c r="J466" s="19">
        <v>804</v>
      </c>
      <c r="K466" s="15">
        <v>0.41970000000000002</v>
      </c>
      <c r="L466" s="15">
        <v>2.4569999999999999</v>
      </c>
      <c r="M466" s="15">
        <v>13647.6</v>
      </c>
      <c r="N466" s="15" t="s">
        <v>170</v>
      </c>
      <c r="O466" s="15" t="s">
        <v>25</v>
      </c>
      <c r="P466" s="15" t="s">
        <v>26</v>
      </c>
      <c r="Q466" s="15" t="s">
        <v>58</v>
      </c>
      <c r="R466" s="15" t="s">
        <v>38</v>
      </c>
      <c r="S466" s="15">
        <v>40.815300000000001</v>
      </c>
      <c r="T466" s="15">
        <v>-73.066400000000002</v>
      </c>
      <c r="U466" s="15"/>
      <c r="V466" s="78" t="s">
        <v>396</v>
      </c>
      <c r="W466" s="78" t="s">
        <v>590</v>
      </c>
      <c r="X466" s="78">
        <f t="shared" si="23"/>
        <v>0</v>
      </c>
      <c r="Y466" s="78">
        <f t="shared" si="21"/>
        <v>0</v>
      </c>
      <c r="Z466" s="78">
        <f t="shared" si="22"/>
        <v>0</v>
      </c>
      <c r="AA466" s="15" t="s">
        <v>170</v>
      </c>
      <c r="AB466" s="15" t="s">
        <v>25</v>
      </c>
      <c r="AC466" s="15" t="s">
        <v>26</v>
      </c>
      <c r="AD466" s="15" t="s">
        <v>58</v>
      </c>
      <c r="AE466" s="15" t="s">
        <v>38</v>
      </c>
      <c r="AF466" s="15"/>
      <c r="AG466" s="15"/>
      <c r="AH466" s="15"/>
      <c r="AI466" s="15"/>
      <c r="AJ466" s="15"/>
    </row>
    <row r="467" spans="1:36" x14ac:dyDescent="0.25">
      <c r="A467" s="15" t="s">
        <v>396</v>
      </c>
      <c r="B467" s="15" t="s">
        <v>590</v>
      </c>
      <c r="C467" s="15">
        <v>8007</v>
      </c>
      <c r="D467" s="15" t="s">
        <v>517</v>
      </c>
      <c r="E467" s="15" t="s">
        <v>508</v>
      </c>
      <c r="F467" s="15">
        <v>2019</v>
      </c>
      <c r="G467" s="15" t="s">
        <v>259</v>
      </c>
      <c r="H467" s="15">
        <v>64</v>
      </c>
      <c r="I467" s="15">
        <v>5</v>
      </c>
      <c r="J467" s="19">
        <v>1015</v>
      </c>
      <c r="K467" s="15">
        <v>0.40970000000000001</v>
      </c>
      <c r="L467" s="15">
        <v>3.2850000000000001</v>
      </c>
      <c r="M467" s="15">
        <v>17186.7</v>
      </c>
      <c r="N467" s="15" t="s">
        <v>170</v>
      </c>
      <c r="O467" s="15" t="s">
        <v>25</v>
      </c>
      <c r="P467" s="15" t="s">
        <v>26</v>
      </c>
      <c r="Q467" s="15" t="s">
        <v>58</v>
      </c>
      <c r="R467" s="15" t="s">
        <v>38</v>
      </c>
      <c r="S467" s="15">
        <v>40.815300000000001</v>
      </c>
      <c r="T467" s="15">
        <v>-73.066400000000002</v>
      </c>
      <c r="U467" s="15"/>
      <c r="V467" s="78" t="s">
        <v>396</v>
      </c>
      <c r="W467" s="78" t="s">
        <v>590</v>
      </c>
      <c r="X467" s="78">
        <f t="shared" si="23"/>
        <v>0</v>
      </c>
      <c r="Y467" s="78">
        <f t="shared" si="21"/>
        <v>0</v>
      </c>
      <c r="Z467" s="78">
        <f t="shared" si="22"/>
        <v>0</v>
      </c>
      <c r="AA467" s="15" t="s">
        <v>170</v>
      </c>
      <c r="AB467" s="15" t="s">
        <v>25</v>
      </c>
      <c r="AC467" s="15" t="s">
        <v>26</v>
      </c>
      <c r="AD467" s="15" t="s">
        <v>58</v>
      </c>
      <c r="AE467" s="15" t="s">
        <v>38</v>
      </c>
      <c r="AF467" s="15"/>
      <c r="AG467" s="15"/>
      <c r="AH467" s="15"/>
      <c r="AI467" s="15"/>
      <c r="AJ467" s="15"/>
    </row>
    <row r="468" spans="1:36" x14ac:dyDescent="0.25">
      <c r="A468" s="15" t="s">
        <v>396</v>
      </c>
      <c r="B468" s="15" t="s">
        <v>590</v>
      </c>
      <c r="C468" s="15">
        <v>8007</v>
      </c>
      <c r="D468" s="15" t="s">
        <v>518</v>
      </c>
      <c r="E468" s="15" t="s">
        <v>508</v>
      </c>
      <c r="F468" s="15">
        <v>2019</v>
      </c>
      <c r="G468" s="15" t="s">
        <v>259</v>
      </c>
      <c r="H468" s="15">
        <v>64</v>
      </c>
      <c r="I468" s="15">
        <v>5</v>
      </c>
      <c r="J468" s="19">
        <v>1015</v>
      </c>
      <c r="K468" s="15">
        <v>0.38290000000000002</v>
      </c>
      <c r="L468" s="15">
        <v>3.2410000000000001</v>
      </c>
      <c r="M468" s="15">
        <v>17186.7</v>
      </c>
      <c r="N468" s="15" t="s">
        <v>170</v>
      </c>
      <c r="O468" s="15" t="s">
        <v>25</v>
      </c>
      <c r="P468" s="15" t="s">
        <v>26</v>
      </c>
      <c r="Q468" s="15" t="s">
        <v>58</v>
      </c>
      <c r="R468" s="15" t="s">
        <v>38</v>
      </c>
      <c r="S468" s="15">
        <v>40.815300000000001</v>
      </c>
      <c r="T468" s="15">
        <v>-73.066400000000002</v>
      </c>
      <c r="U468" s="15"/>
      <c r="V468" s="78" t="s">
        <v>396</v>
      </c>
      <c r="W468" s="78" t="s">
        <v>590</v>
      </c>
      <c r="X468" s="78">
        <f t="shared" si="23"/>
        <v>0</v>
      </c>
      <c r="Y468" s="78">
        <f t="shared" si="21"/>
        <v>0</v>
      </c>
      <c r="Z468" s="78">
        <f t="shared" si="22"/>
        <v>0</v>
      </c>
      <c r="AA468" s="15" t="s">
        <v>170</v>
      </c>
      <c r="AB468" s="15" t="s">
        <v>25</v>
      </c>
      <c r="AC468" s="15" t="s">
        <v>26</v>
      </c>
      <c r="AD468" s="15" t="s">
        <v>58</v>
      </c>
      <c r="AE468" s="15" t="s">
        <v>38</v>
      </c>
      <c r="AF468" s="15"/>
      <c r="AG468" s="15"/>
      <c r="AH468" s="15"/>
      <c r="AI468" s="15"/>
      <c r="AJ468" s="15"/>
    </row>
    <row r="469" spans="1:36" x14ac:dyDescent="0.25">
      <c r="A469" s="15" t="s">
        <v>396</v>
      </c>
      <c r="B469" s="15" t="s">
        <v>590</v>
      </c>
      <c r="C469" s="15">
        <v>8007</v>
      </c>
      <c r="D469" s="15" t="s">
        <v>519</v>
      </c>
      <c r="E469" s="15" t="s">
        <v>508</v>
      </c>
      <c r="F469" s="15">
        <v>2019</v>
      </c>
      <c r="G469" s="15" t="s">
        <v>259</v>
      </c>
      <c r="H469" s="15">
        <v>85</v>
      </c>
      <c r="I469" s="15">
        <v>5</v>
      </c>
      <c r="J469" s="19">
        <v>1391</v>
      </c>
      <c r="K469" s="15">
        <v>0.48480000000000001</v>
      </c>
      <c r="L469" s="15">
        <v>5.3259999999999996</v>
      </c>
      <c r="M469" s="15">
        <v>23836.1</v>
      </c>
      <c r="N469" s="15" t="s">
        <v>170</v>
      </c>
      <c r="O469" s="15" t="s">
        <v>25</v>
      </c>
      <c r="P469" s="15" t="s">
        <v>26</v>
      </c>
      <c r="Q469" s="15" t="s">
        <v>58</v>
      </c>
      <c r="R469" s="15" t="s">
        <v>299</v>
      </c>
      <c r="S469" s="15">
        <v>40.815300000000001</v>
      </c>
      <c r="T469" s="15">
        <v>-73.066400000000002</v>
      </c>
      <c r="U469" s="15"/>
      <c r="V469" s="78" t="s">
        <v>396</v>
      </c>
      <c r="W469" s="78" t="s">
        <v>590</v>
      </c>
      <c r="X469" s="78">
        <f t="shared" si="23"/>
        <v>0</v>
      </c>
      <c r="Y469" s="78">
        <f t="shared" si="21"/>
        <v>0</v>
      </c>
      <c r="Z469" s="78">
        <f t="shared" si="22"/>
        <v>0</v>
      </c>
      <c r="AA469" s="15" t="s">
        <v>170</v>
      </c>
      <c r="AB469" s="15" t="s">
        <v>25</v>
      </c>
      <c r="AC469" s="15" t="s">
        <v>26</v>
      </c>
      <c r="AD469" s="15" t="s">
        <v>58</v>
      </c>
      <c r="AE469" s="15" t="s">
        <v>299</v>
      </c>
      <c r="AF469" s="15"/>
      <c r="AG469" s="15"/>
      <c r="AH469" s="15"/>
      <c r="AI469" s="15"/>
      <c r="AJ469" s="15"/>
    </row>
    <row r="470" spans="1:36" x14ac:dyDescent="0.25">
      <c r="A470" s="15" t="s">
        <v>396</v>
      </c>
      <c r="B470" s="15" t="s">
        <v>590</v>
      </c>
      <c r="C470" s="15">
        <v>8007</v>
      </c>
      <c r="D470" s="15" t="s">
        <v>520</v>
      </c>
      <c r="E470" s="15" t="s">
        <v>508</v>
      </c>
      <c r="F470" s="15">
        <v>2019</v>
      </c>
      <c r="G470" s="15" t="s">
        <v>259</v>
      </c>
      <c r="H470" s="15">
        <v>85</v>
      </c>
      <c r="I470" s="15">
        <v>5</v>
      </c>
      <c r="J470" s="19">
        <v>1391</v>
      </c>
      <c r="K470" s="15">
        <v>0.39279999999999998</v>
      </c>
      <c r="L470" s="15">
        <v>4.3849999999999998</v>
      </c>
      <c r="M470" s="15">
        <v>23836.1</v>
      </c>
      <c r="N470" s="15" t="s">
        <v>170</v>
      </c>
      <c r="O470" s="15" t="s">
        <v>25</v>
      </c>
      <c r="P470" s="15" t="s">
        <v>26</v>
      </c>
      <c r="Q470" s="15" t="s">
        <v>58</v>
      </c>
      <c r="R470" s="15" t="s">
        <v>38</v>
      </c>
      <c r="S470" s="15">
        <v>40.815300000000001</v>
      </c>
      <c r="T470" s="15">
        <v>-73.066400000000002</v>
      </c>
      <c r="U470" s="15"/>
      <c r="V470" s="78" t="s">
        <v>396</v>
      </c>
      <c r="W470" s="78" t="s">
        <v>590</v>
      </c>
      <c r="X470" s="78">
        <f t="shared" si="23"/>
        <v>0</v>
      </c>
      <c r="Y470" s="78">
        <f t="shared" si="21"/>
        <v>0</v>
      </c>
      <c r="Z470" s="78">
        <f t="shared" si="22"/>
        <v>0</v>
      </c>
      <c r="AA470" s="15" t="s">
        <v>170</v>
      </c>
      <c r="AB470" s="15" t="s">
        <v>25</v>
      </c>
      <c r="AC470" s="15" t="s">
        <v>26</v>
      </c>
      <c r="AD470" s="15" t="s">
        <v>58</v>
      </c>
      <c r="AE470" s="15" t="s">
        <v>38</v>
      </c>
      <c r="AF470" s="15"/>
      <c r="AG470" s="15"/>
      <c r="AH470" s="15"/>
      <c r="AI470" s="15"/>
      <c r="AJ470" s="15"/>
    </row>
    <row r="471" spans="1:36" x14ac:dyDescent="0.25">
      <c r="A471" s="15" t="s">
        <v>396</v>
      </c>
      <c r="B471" s="15" t="s">
        <v>590</v>
      </c>
      <c r="C471" s="15">
        <v>8007</v>
      </c>
      <c r="D471" s="15" t="s">
        <v>521</v>
      </c>
      <c r="E471" s="15" t="s">
        <v>508</v>
      </c>
      <c r="F471" s="15">
        <v>2019</v>
      </c>
      <c r="G471" s="15" t="s">
        <v>259</v>
      </c>
      <c r="H471" s="15">
        <v>56</v>
      </c>
      <c r="I471" s="15">
        <v>5</v>
      </c>
      <c r="J471" s="19">
        <v>889</v>
      </c>
      <c r="K471" s="15">
        <v>0.4042</v>
      </c>
      <c r="L471" s="15">
        <v>2.706</v>
      </c>
      <c r="M471" s="15">
        <v>15105.4</v>
      </c>
      <c r="N471" s="15" t="s">
        <v>170</v>
      </c>
      <c r="O471" s="15" t="s">
        <v>25</v>
      </c>
      <c r="P471" s="15" t="s">
        <v>26</v>
      </c>
      <c r="Q471" s="15" t="s">
        <v>58</v>
      </c>
      <c r="R471" s="15" t="s">
        <v>299</v>
      </c>
      <c r="S471" s="15">
        <v>40.815300000000001</v>
      </c>
      <c r="T471" s="15">
        <v>-73.066400000000002</v>
      </c>
      <c r="U471" s="15"/>
      <c r="V471" s="78" t="s">
        <v>396</v>
      </c>
      <c r="W471" s="78" t="s">
        <v>590</v>
      </c>
      <c r="X471" s="78">
        <f t="shared" si="23"/>
        <v>0</v>
      </c>
      <c r="Y471" s="78">
        <f t="shared" si="21"/>
        <v>0</v>
      </c>
      <c r="Z471" s="78">
        <f t="shared" si="22"/>
        <v>0</v>
      </c>
      <c r="AA471" s="15" t="s">
        <v>170</v>
      </c>
      <c r="AB471" s="15" t="s">
        <v>25</v>
      </c>
      <c r="AC471" s="15" t="s">
        <v>26</v>
      </c>
      <c r="AD471" s="15" t="s">
        <v>58</v>
      </c>
      <c r="AE471" s="15" t="s">
        <v>299</v>
      </c>
      <c r="AF471" s="15"/>
      <c r="AG471" s="15"/>
      <c r="AH471" s="15"/>
      <c r="AI471" s="15"/>
      <c r="AJ471" s="15"/>
    </row>
    <row r="472" spans="1:36" x14ac:dyDescent="0.25">
      <c r="A472" s="15" t="s">
        <v>396</v>
      </c>
      <c r="B472" s="15" t="s">
        <v>590</v>
      </c>
      <c r="C472" s="15">
        <v>8007</v>
      </c>
      <c r="D472" s="15" t="s">
        <v>522</v>
      </c>
      <c r="E472" s="15" t="s">
        <v>508</v>
      </c>
      <c r="F472" s="15">
        <v>2019</v>
      </c>
      <c r="G472" s="15" t="s">
        <v>259</v>
      </c>
      <c r="H472" s="15">
        <v>56</v>
      </c>
      <c r="I472" s="15">
        <v>5</v>
      </c>
      <c r="J472" s="19">
        <v>889</v>
      </c>
      <c r="K472" s="15">
        <v>0.47699999999999998</v>
      </c>
      <c r="L472" s="15">
        <v>3.2629999999999999</v>
      </c>
      <c r="M472" s="15">
        <v>15105.4</v>
      </c>
      <c r="N472" s="15" t="s">
        <v>170</v>
      </c>
      <c r="O472" s="15" t="s">
        <v>25</v>
      </c>
      <c r="P472" s="15" t="s">
        <v>26</v>
      </c>
      <c r="Q472" s="15" t="s">
        <v>58</v>
      </c>
      <c r="R472" s="15" t="s">
        <v>38</v>
      </c>
      <c r="S472" s="15">
        <v>40.815300000000001</v>
      </c>
      <c r="T472" s="15">
        <v>-73.066400000000002</v>
      </c>
      <c r="U472" s="15"/>
      <c r="V472" s="78" t="s">
        <v>396</v>
      </c>
      <c r="W472" s="78" t="s">
        <v>590</v>
      </c>
      <c r="X472" s="78">
        <f t="shared" si="23"/>
        <v>0</v>
      </c>
      <c r="Y472" s="78">
        <f t="shared" si="21"/>
        <v>0</v>
      </c>
      <c r="Z472" s="78">
        <f t="shared" si="22"/>
        <v>0</v>
      </c>
      <c r="AA472" s="15" t="s">
        <v>170</v>
      </c>
      <c r="AB472" s="15" t="s">
        <v>25</v>
      </c>
      <c r="AC472" s="15" t="s">
        <v>26</v>
      </c>
      <c r="AD472" s="15" t="s">
        <v>58</v>
      </c>
      <c r="AE472" s="15" t="s">
        <v>38</v>
      </c>
      <c r="AF472" s="15"/>
      <c r="AG472" s="15"/>
      <c r="AH472" s="15"/>
      <c r="AI472" s="15"/>
      <c r="AJ472" s="15"/>
    </row>
    <row r="473" spans="1:36" x14ac:dyDescent="0.25">
      <c r="A473" s="15" t="s">
        <v>396</v>
      </c>
      <c r="B473" s="15" t="s">
        <v>590</v>
      </c>
      <c r="C473" s="15">
        <v>8007</v>
      </c>
      <c r="D473" s="15" t="s">
        <v>523</v>
      </c>
      <c r="E473" s="15" t="s">
        <v>508</v>
      </c>
      <c r="F473" s="15">
        <v>2019</v>
      </c>
      <c r="G473" s="15" t="s">
        <v>259</v>
      </c>
      <c r="H473" s="15">
        <v>44</v>
      </c>
      <c r="I473" s="15">
        <v>5</v>
      </c>
      <c r="J473" s="19">
        <v>683</v>
      </c>
      <c r="K473" s="15">
        <v>0.51200000000000001</v>
      </c>
      <c r="L473" s="15">
        <v>2.532</v>
      </c>
      <c r="M473" s="15">
        <v>11536.7</v>
      </c>
      <c r="N473" s="15" t="s">
        <v>170</v>
      </c>
      <c r="O473" s="15" t="s">
        <v>25</v>
      </c>
      <c r="P473" s="15" t="s">
        <v>26</v>
      </c>
      <c r="Q473" s="15" t="s">
        <v>58</v>
      </c>
      <c r="R473" s="15" t="s">
        <v>38</v>
      </c>
      <c r="S473" s="15">
        <v>40.815300000000001</v>
      </c>
      <c r="T473" s="15">
        <v>-73.066400000000002</v>
      </c>
      <c r="U473" s="15"/>
      <c r="V473" s="78" t="s">
        <v>396</v>
      </c>
      <c r="W473" s="78" t="s">
        <v>590</v>
      </c>
      <c r="X473" s="78">
        <f t="shared" si="23"/>
        <v>0</v>
      </c>
      <c r="Y473" s="78">
        <f t="shared" si="21"/>
        <v>0</v>
      </c>
      <c r="Z473" s="78">
        <f t="shared" si="22"/>
        <v>0</v>
      </c>
      <c r="AA473" s="15" t="s">
        <v>170</v>
      </c>
      <c r="AB473" s="15" t="s">
        <v>25</v>
      </c>
      <c r="AC473" s="15" t="s">
        <v>26</v>
      </c>
      <c r="AD473" s="15" t="s">
        <v>58</v>
      </c>
      <c r="AE473" s="15" t="s">
        <v>38</v>
      </c>
      <c r="AF473" s="15"/>
      <c r="AG473" s="15"/>
      <c r="AH473" s="15"/>
      <c r="AI473" s="15"/>
      <c r="AJ473" s="15"/>
    </row>
    <row r="474" spans="1:36" x14ac:dyDescent="0.25">
      <c r="A474" s="15" t="s">
        <v>396</v>
      </c>
      <c r="B474" s="15" t="s">
        <v>590</v>
      </c>
      <c r="C474" s="15">
        <v>8007</v>
      </c>
      <c r="D474" s="15" t="s">
        <v>537</v>
      </c>
      <c r="E474" s="15" t="s">
        <v>508</v>
      </c>
      <c r="F474" s="15">
        <v>2019</v>
      </c>
      <c r="G474" s="15" t="s">
        <v>259</v>
      </c>
      <c r="H474" s="15">
        <v>44</v>
      </c>
      <c r="I474" s="15">
        <v>5</v>
      </c>
      <c r="J474" s="19">
        <v>683</v>
      </c>
      <c r="K474" s="15">
        <v>0.49419999999999997</v>
      </c>
      <c r="L474" s="15">
        <v>2.5059999999999998</v>
      </c>
      <c r="M474" s="15">
        <v>11536.7</v>
      </c>
      <c r="N474" s="15" t="s">
        <v>170</v>
      </c>
      <c r="O474" s="15" t="s">
        <v>25</v>
      </c>
      <c r="P474" s="15" t="s">
        <v>26</v>
      </c>
      <c r="Q474" s="15" t="s">
        <v>58</v>
      </c>
      <c r="R474" s="15" t="s">
        <v>38</v>
      </c>
      <c r="S474" s="15">
        <v>40.815300000000001</v>
      </c>
      <c r="T474" s="15">
        <v>-73.066400000000002</v>
      </c>
      <c r="U474" s="15"/>
      <c r="V474" s="78" t="s">
        <v>396</v>
      </c>
      <c r="W474" s="78" t="s">
        <v>590</v>
      </c>
      <c r="X474" s="78">
        <f t="shared" si="23"/>
        <v>0</v>
      </c>
      <c r="Y474" s="78">
        <f t="shared" si="21"/>
        <v>0</v>
      </c>
      <c r="Z474" s="78">
        <f t="shared" si="22"/>
        <v>0</v>
      </c>
      <c r="AA474" s="15" t="s">
        <v>170</v>
      </c>
      <c r="AB474" s="15" t="s">
        <v>25</v>
      </c>
      <c r="AC474" s="15" t="s">
        <v>26</v>
      </c>
      <c r="AD474" s="15" t="s">
        <v>58</v>
      </c>
      <c r="AE474" s="15" t="s">
        <v>38</v>
      </c>
      <c r="AF474" s="15"/>
      <c r="AG474" s="15"/>
      <c r="AH474" s="15"/>
      <c r="AI474" s="15"/>
      <c r="AJ474" s="15"/>
    </row>
    <row r="475" spans="1:36" x14ac:dyDescent="0.25">
      <c r="A475" s="15" t="s">
        <v>327</v>
      </c>
      <c r="B475" s="15" t="s">
        <v>374</v>
      </c>
      <c r="C475" s="15">
        <v>8008</v>
      </c>
      <c r="D475" s="15">
        <v>1001</v>
      </c>
      <c r="E475" s="15"/>
      <c r="F475" s="15">
        <v>2019</v>
      </c>
      <c r="G475" s="15" t="s">
        <v>348</v>
      </c>
      <c r="H475" s="15">
        <v>4</v>
      </c>
      <c r="I475" s="15">
        <v>5</v>
      </c>
      <c r="J475" s="19">
        <v>60</v>
      </c>
      <c r="K475" s="15">
        <v>1.1100000000000001</v>
      </c>
      <c r="L475" s="15">
        <v>2.4239999999999999</v>
      </c>
      <c r="M475" s="15">
        <v>4368</v>
      </c>
      <c r="N475" s="15" t="s">
        <v>359</v>
      </c>
      <c r="O475" s="15" t="s">
        <v>25</v>
      </c>
      <c r="P475" s="15" t="s">
        <v>26</v>
      </c>
      <c r="Q475" s="15" t="s">
        <v>27</v>
      </c>
      <c r="R475" s="15"/>
      <c r="S475" s="15">
        <v>39.813899999999997</v>
      </c>
      <c r="T475" s="15">
        <v>-75.250799999999998</v>
      </c>
      <c r="U475" s="15"/>
      <c r="V475" s="78" t="s">
        <v>327</v>
      </c>
      <c r="W475" s="78" t="s">
        <v>374</v>
      </c>
      <c r="X475" s="78">
        <f t="shared" si="23"/>
        <v>8008</v>
      </c>
      <c r="Y475" s="78">
        <f t="shared" si="21"/>
        <v>39.813899999999997</v>
      </c>
      <c r="Z475" s="78">
        <f t="shared" si="22"/>
        <v>-75.250799999999998</v>
      </c>
      <c r="AA475" s="15" t="s">
        <v>359</v>
      </c>
      <c r="AB475" s="15" t="s">
        <v>25</v>
      </c>
      <c r="AC475" s="15" t="s">
        <v>26</v>
      </c>
      <c r="AD475" s="15" t="s">
        <v>27</v>
      </c>
      <c r="AE475" s="15"/>
      <c r="AF475" s="15"/>
      <c r="AG475" s="15"/>
      <c r="AH475" s="15"/>
      <c r="AI475" s="15"/>
      <c r="AJ475" s="15"/>
    </row>
    <row r="476" spans="1:36" x14ac:dyDescent="0.25">
      <c r="A476" s="15" t="s">
        <v>396</v>
      </c>
      <c r="B476" s="15" t="s">
        <v>629</v>
      </c>
      <c r="C476" s="15">
        <v>8053</v>
      </c>
      <c r="D476" s="15" t="s">
        <v>630</v>
      </c>
      <c r="E476" s="15"/>
      <c r="F476" s="15">
        <v>2019</v>
      </c>
      <c r="G476" s="15" t="s">
        <v>244</v>
      </c>
      <c r="H476" s="15">
        <v>1007.76</v>
      </c>
      <c r="I476" s="15">
        <v>5</v>
      </c>
      <c r="J476" s="19">
        <v>45613.24</v>
      </c>
      <c r="K476" s="15">
        <v>1.4200000000000001E-2</v>
      </c>
      <c r="L476" s="15">
        <v>2.161</v>
      </c>
      <c r="M476" s="15">
        <v>462613.93699999998</v>
      </c>
      <c r="N476" s="15" t="s">
        <v>415</v>
      </c>
      <c r="O476" s="15" t="s">
        <v>25</v>
      </c>
      <c r="P476" s="15" t="s">
        <v>26</v>
      </c>
      <c r="Q476" s="15" t="s">
        <v>27</v>
      </c>
      <c r="R476" s="15" t="s">
        <v>42</v>
      </c>
      <c r="S476" s="15">
        <v>40.6188</v>
      </c>
      <c r="T476" s="15">
        <v>-74.069000000000003</v>
      </c>
      <c r="U476" s="15"/>
      <c r="V476" s="78" t="s">
        <v>396</v>
      </c>
      <c r="W476" s="78" t="s">
        <v>629</v>
      </c>
      <c r="X476" s="78">
        <f t="shared" si="23"/>
        <v>8053</v>
      </c>
      <c r="Y476" s="78">
        <f t="shared" si="21"/>
        <v>40.6188</v>
      </c>
      <c r="Z476" s="78">
        <f t="shared" si="22"/>
        <v>-74.069000000000003</v>
      </c>
      <c r="AA476" s="15" t="s">
        <v>415</v>
      </c>
      <c r="AB476" s="15" t="s">
        <v>25</v>
      </c>
      <c r="AC476" s="15" t="s">
        <v>26</v>
      </c>
      <c r="AD476" s="15" t="s">
        <v>27</v>
      </c>
      <c r="AE476" s="15" t="s">
        <v>42</v>
      </c>
      <c r="AF476" s="15"/>
      <c r="AG476" s="15"/>
      <c r="AH476" s="15"/>
      <c r="AI476" s="15"/>
      <c r="AJ476" s="15"/>
    </row>
    <row r="477" spans="1:36" x14ac:dyDescent="0.25">
      <c r="A477" s="81" t="s">
        <v>676</v>
      </c>
      <c r="B477" s="81" t="s">
        <v>701</v>
      </c>
      <c r="C477" s="81">
        <v>8226</v>
      </c>
      <c r="D477" s="81">
        <v>1</v>
      </c>
      <c r="E477" s="81"/>
      <c r="F477" s="81">
        <v>2019</v>
      </c>
      <c r="G477" s="81" t="s">
        <v>686</v>
      </c>
      <c r="H477" s="81">
        <v>1261.5999999999999</v>
      </c>
      <c r="I477" s="81">
        <v>5</v>
      </c>
      <c r="J477" s="19">
        <v>295225.57</v>
      </c>
      <c r="K477" s="81">
        <v>0.2026</v>
      </c>
      <c r="L477" s="81">
        <v>330.90899999999999</v>
      </c>
      <c r="M477" s="81">
        <v>3449530.486</v>
      </c>
      <c r="N477" s="81" t="s">
        <v>695</v>
      </c>
      <c r="O477" s="81" t="s">
        <v>25</v>
      </c>
      <c r="P477" s="81" t="s">
        <v>47</v>
      </c>
      <c r="Q477" s="81" t="s">
        <v>48</v>
      </c>
      <c r="R477" s="81" t="s">
        <v>702</v>
      </c>
      <c r="S477" s="81">
        <v>40.5383</v>
      </c>
      <c r="T477" s="81">
        <v>-79.790599999999998</v>
      </c>
      <c r="U477" s="15"/>
      <c r="V477" s="83" t="s">
        <v>676</v>
      </c>
      <c r="W477" s="83" t="s">
        <v>701</v>
      </c>
      <c r="X477" s="78">
        <f t="shared" si="23"/>
        <v>8226</v>
      </c>
      <c r="Y477" s="78">
        <f t="shared" si="21"/>
        <v>40.5383</v>
      </c>
      <c r="Z477" s="78">
        <f t="shared" si="22"/>
        <v>-79.790599999999998</v>
      </c>
      <c r="AA477" s="81" t="s">
        <v>695</v>
      </c>
      <c r="AB477" s="81" t="s">
        <v>25</v>
      </c>
      <c r="AC477" s="81" t="s">
        <v>47</v>
      </c>
      <c r="AD477" s="81" t="s">
        <v>48</v>
      </c>
      <c r="AE477" s="81" t="s">
        <v>702</v>
      </c>
      <c r="AF477" s="15"/>
      <c r="AG477" s="15"/>
      <c r="AH477" s="15"/>
      <c r="AI477" s="15"/>
      <c r="AJ477" s="15"/>
    </row>
    <row r="478" spans="1:36" x14ac:dyDescent="0.25">
      <c r="A478" s="15" t="s">
        <v>396</v>
      </c>
      <c r="B478" s="15" t="s">
        <v>453</v>
      </c>
      <c r="C478" s="15">
        <v>8906</v>
      </c>
      <c r="D478" s="15">
        <v>20</v>
      </c>
      <c r="E478" s="15"/>
      <c r="F478" s="15">
        <v>2019</v>
      </c>
      <c r="G478" s="15" t="s">
        <v>244</v>
      </c>
      <c r="H478" s="15">
        <v>81.25</v>
      </c>
      <c r="I478" s="15">
        <v>5</v>
      </c>
      <c r="J478" s="19">
        <v>5056.6499999999996</v>
      </c>
      <c r="K478" s="15">
        <v>6.6699999999999995E-2</v>
      </c>
      <c r="L478" s="15">
        <v>2.492</v>
      </c>
      <c r="M478" s="15">
        <v>66457.475000000006</v>
      </c>
      <c r="N478" s="15" t="s">
        <v>417</v>
      </c>
      <c r="O478" s="15" t="s">
        <v>25</v>
      </c>
      <c r="P478" s="15" t="s">
        <v>80</v>
      </c>
      <c r="Q478" s="15" t="s">
        <v>27</v>
      </c>
      <c r="R478" s="15"/>
      <c r="S478" s="15">
        <v>40.786900000000003</v>
      </c>
      <c r="T478" s="15">
        <v>-73.912199999999999</v>
      </c>
      <c r="U478" s="15"/>
      <c r="V478" s="78" t="s">
        <v>396</v>
      </c>
      <c r="W478" s="78" t="s">
        <v>453</v>
      </c>
      <c r="X478" s="78">
        <f t="shared" si="23"/>
        <v>8906</v>
      </c>
      <c r="Y478" s="78">
        <f t="shared" si="21"/>
        <v>40.786900000000003</v>
      </c>
      <c r="Z478" s="78">
        <f t="shared" si="22"/>
        <v>-73.912199999999999</v>
      </c>
      <c r="AA478" s="15" t="s">
        <v>417</v>
      </c>
      <c r="AB478" s="15" t="s">
        <v>25</v>
      </c>
      <c r="AC478" s="15" t="s">
        <v>80</v>
      </c>
      <c r="AD478" s="15" t="s">
        <v>27</v>
      </c>
      <c r="AE478" s="15"/>
      <c r="AF478" s="15"/>
      <c r="AG478" s="15"/>
      <c r="AH478" s="15"/>
      <c r="AI478" s="15"/>
      <c r="AJ478" s="15"/>
    </row>
    <row r="479" spans="1:36" x14ac:dyDescent="0.25">
      <c r="A479" s="15" t="s">
        <v>396</v>
      </c>
      <c r="B479" s="15" t="s">
        <v>453</v>
      </c>
      <c r="C479" s="15">
        <v>8906</v>
      </c>
      <c r="D479" s="15" t="s">
        <v>454</v>
      </c>
      <c r="E479" s="15" t="s">
        <v>455</v>
      </c>
      <c r="F479" s="15">
        <v>2019</v>
      </c>
      <c r="G479" s="15" t="s">
        <v>244</v>
      </c>
      <c r="H479" s="15">
        <v>3069.84</v>
      </c>
      <c r="I479" s="15">
        <v>5</v>
      </c>
      <c r="J479" s="19">
        <v>330358.89</v>
      </c>
      <c r="K479" s="15">
        <v>3.85E-2</v>
      </c>
      <c r="L479" s="15">
        <v>40.387999999999998</v>
      </c>
      <c r="M479" s="15">
        <v>1921557.655</v>
      </c>
      <c r="N479" s="15" t="s">
        <v>417</v>
      </c>
      <c r="O479" s="15" t="s">
        <v>25</v>
      </c>
      <c r="P479" s="15" t="s">
        <v>80</v>
      </c>
      <c r="Q479" s="15" t="s">
        <v>27</v>
      </c>
      <c r="R479" s="15"/>
      <c r="S479" s="15">
        <v>40.786900000000003</v>
      </c>
      <c r="T479" s="15">
        <v>-73.912199999999999</v>
      </c>
      <c r="U479" s="15"/>
      <c r="V479" s="78" t="s">
        <v>396</v>
      </c>
      <c r="W479" s="78" t="s">
        <v>453</v>
      </c>
      <c r="X479" s="78">
        <f t="shared" si="23"/>
        <v>0</v>
      </c>
      <c r="Y479" s="78">
        <f t="shared" si="21"/>
        <v>0</v>
      </c>
      <c r="Z479" s="78">
        <f t="shared" si="22"/>
        <v>0</v>
      </c>
      <c r="AA479" s="15" t="s">
        <v>417</v>
      </c>
      <c r="AB479" s="15" t="s">
        <v>25</v>
      </c>
      <c r="AC479" s="15" t="s">
        <v>80</v>
      </c>
      <c r="AD479" s="15" t="s">
        <v>27</v>
      </c>
      <c r="AE479" s="15"/>
      <c r="AF479" s="15"/>
      <c r="AG479" s="15"/>
      <c r="AH479" s="15"/>
      <c r="AI479" s="15"/>
      <c r="AJ479" s="15"/>
    </row>
    <row r="480" spans="1:36" x14ac:dyDescent="0.25">
      <c r="A480" s="15" t="s">
        <v>396</v>
      </c>
      <c r="B480" s="15" t="s">
        <v>453</v>
      </c>
      <c r="C480" s="15">
        <v>8906</v>
      </c>
      <c r="D480" s="15" t="s">
        <v>456</v>
      </c>
      <c r="E480" s="15" t="s">
        <v>455</v>
      </c>
      <c r="F480" s="15">
        <v>2019</v>
      </c>
      <c r="G480" s="15" t="s">
        <v>244</v>
      </c>
      <c r="H480" s="15">
        <v>3069.84</v>
      </c>
      <c r="I480" s="15">
        <v>5</v>
      </c>
      <c r="J480" s="19">
        <v>330358.89</v>
      </c>
      <c r="K480" s="15">
        <v>4.2599999999999999E-2</v>
      </c>
      <c r="L480" s="15">
        <v>41.427</v>
      </c>
      <c r="M480" s="15">
        <v>1833875.095</v>
      </c>
      <c r="N480" s="15" t="s">
        <v>417</v>
      </c>
      <c r="O480" s="15" t="s">
        <v>25</v>
      </c>
      <c r="P480" s="15" t="s">
        <v>80</v>
      </c>
      <c r="Q480" s="15" t="s">
        <v>27</v>
      </c>
      <c r="R480" s="15"/>
      <c r="S480" s="15">
        <v>40.786900000000003</v>
      </c>
      <c r="T480" s="15">
        <v>-73.912199999999999</v>
      </c>
      <c r="U480" s="15"/>
      <c r="V480" s="78" t="s">
        <v>396</v>
      </c>
      <c r="W480" s="78" t="s">
        <v>453</v>
      </c>
      <c r="X480" s="78">
        <f t="shared" si="23"/>
        <v>0</v>
      </c>
      <c r="Y480" s="78">
        <f t="shared" si="21"/>
        <v>0</v>
      </c>
      <c r="Z480" s="78">
        <f t="shared" si="22"/>
        <v>0</v>
      </c>
      <c r="AA480" s="15" t="s">
        <v>417</v>
      </c>
      <c r="AB480" s="15" t="s">
        <v>25</v>
      </c>
      <c r="AC480" s="15" t="s">
        <v>80</v>
      </c>
      <c r="AD480" s="15" t="s">
        <v>27</v>
      </c>
      <c r="AE480" s="15"/>
      <c r="AF480" s="15"/>
      <c r="AG480" s="15"/>
      <c r="AH480" s="15"/>
      <c r="AI480" s="15"/>
      <c r="AJ480" s="15"/>
    </row>
    <row r="481" spans="1:36" x14ac:dyDescent="0.25">
      <c r="A481" s="15" t="s">
        <v>396</v>
      </c>
      <c r="B481" s="15" t="s">
        <v>453</v>
      </c>
      <c r="C481" s="15">
        <v>8906</v>
      </c>
      <c r="D481" s="15" t="s">
        <v>457</v>
      </c>
      <c r="E481" s="15" t="s">
        <v>458</v>
      </c>
      <c r="F481" s="15">
        <v>2019</v>
      </c>
      <c r="G481" s="15" t="s">
        <v>244</v>
      </c>
      <c r="H481" s="15">
        <v>0</v>
      </c>
      <c r="I481" s="15">
        <v>5</v>
      </c>
      <c r="J481" s="19"/>
      <c r="K481" s="15"/>
      <c r="L481" s="15"/>
      <c r="M481" s="15"/>
      <c r="N481" s="15" t="s">
        <v>417</v>
      </c>
      <c r="O481" s="15" t="s">
        <v>25</v>
      </c>
      <c r="P481" s="15" t="s">
        <v>47</v>
      </c>
      <c r="Q481" s="15" t="s">
        <v>27</v>
      </c>
      <c r="R481" s="15"/>
      <c r="S481" s="15">
        <v>40.786900000000003</v>
      </c>
      <c r="T481" s="15">
        <v>-73.912199999999999</v>
      </c>
      <c r="U481" s="15"/>
      <c r="V481" s="78" t="s">
        <v>396</v>
      </c>
      <c r="W481" s="78" t="s">
        <v>453</v>
      </c>
      <c r="X481" s="78">
        <f t="shared" si="23"/>
        <v>0</v>
      </c>
      <c r="Y481" s="78">
        <f t="shared" si="21"/>
        <v>0</v>
      </c>
      <c r="Z481" s="78">
        <f t="shared" si="22"/>
        <v>0</v>
      </c>
      <c r="AA481" s="15" t="s">
        <v>417</v>
      </c>
      <c r="AB481" s="15" t="s">
        <v>25</v>
      </c>
      <c r="AC481" s="15" t="s">
        <v>47</v>
      </c>
      <c r="AD481" s="15" t="s">
        <v>27</v>
      </c>
      <c r="AE481" s="15"/>
      <c r="AF481" s="15"/>
      <c r="AG481" s="15"/>
      <c r="AH481" s="15"/>
      <c r="AI481" s="15"/>
      <c r="AJ481" s="15"/>
    </row>
    <row r="482" spans="1:36" x14ac:dyDescent="0.25">
      <c r="A482" s="15" t="s">
        <v>396</v>
      </c>
      <c r="B482" s="15" t="s">
        <v>453</v>
      </c>
      <c r="C482" s="15">
        <v>8906</v>
      </c>
      <c r="D482" s="15" t="s">
        <v>459</v>
      </c>
      <c r="E482" s="15" t="s">
        <v>458</v>
      </c>
      <c r="F482" s="15">
        <v>2019</v>
      </c>
      <c r="G482" s="15" t="s">
        <v>244</v>
      </c>
      <c r="H482" s="15">
        <v>0</v>
      </c>
      <c r="I482" s="15">
        <v>5</v>
      </c>
      <c r="J482" s="19"/>
      <c r="K482" s="15"/>
      <c r="L482" s="15"/>
      <c r="M482" s="15"/>
      <c r="N482" s="15" t="s">
        <v>417</v>
      </c>
      <c r="O482" s="15" t="s">
        <v>25</v>
      </c>
      <c r="P482" s="15" t="s">
        <v>47</v>
      </c>
      <c r="Q482" s="15" t="s">
        <v>27</v>
      </c>
      <c r="R482" s="15"/>
      <c r="S482" s="15">
        <v>40.786900000000003</v>
      </c>
      <c r="T482" s="15">
        <v>-73.912199999999999</v>
      </c>
      <c r="U482" s="15"/>
      <c r="V482" s="78" t="s">
        <v>396</v>
      </c>
      <c r="W482" s="78" t="s">
        <v>453</v>
      </c>
      <c r="X482" s="78">
        <f t="shared" si="23"/>
        <v>0</v>
      </c>
      <c r="Y482" s="78">
        <f t="shared" si="21"/>
        <v>0</v>
      </c>
      <c r="Z482" s="78">
        <f t="shared" si="22"/>
        <v>0</v>
      </c>
      <c r="AA482" s="15" t="s">
        <v>417</v>
      </c>
      <c r="AB482" s="15" t="s">
        <v>25</v>
      </c>
      <c r="AC482" s="15" t="s">
        <v>47</v>
      </c>
      <c r="AD482" s="15" t="s">
        <v>27</v>
      </c>
      <c r="AE482" s="15"/>
      <c r="AF482" s="15"/>
      <c r="AG482" s="15"/>
      <c r="AH482" s="15"/>
      <c r="AI482" s="15"/>
      <c r="AJ482" s="15"/>
    </row>
    <row r="483" spans="1:36" x14ac:dyDescent="0.25">
      <c r="A483" s="15" t="s">
        <v>396</v>
      </c>
      <c r="B483" s="15" t="s">
        <v>453</v>
      </c>
      <c r="C483" s="15">
        <v>8906</v>
      </c>
      <c r="D483" s="15" t="s">
        <v>460</v>
      </c>
      <c r="E483" s="15" t="s">
        <v>461</v>
      </c>
      <c r="F483" s="15">
        <v>2019</v>
      </c>
      <c r="G483" s="15" t="s">
        <v>244</v>
      </c>
      <c r="H483" s="15">
        <v>1269.3699999999999</v>
      </c>
      <c r="I483" s="15">
        <v>5</v>
      </c>
      <c r="J483" s="19">
        <v>153520.20000000001</v>
      </c>
      <c r="K483" s="15">
        <v>4.3099999999999999E-2</v>
      </c>
      <c r="L483" s="15">
        <v>20.777000000000001</v>
      </c>
      <c r="M483" s="15">
        <v>870746.66399999999</v>
      </c>
      <c r="N483" s="15" t="s">
        <v>417</v>
      </c>
      <c r="O483" s="15" t="s">
        <v>25</v>
      </c>
      <c r="P483" s="15" t="s">
        <v>47</v>
      </c>
      <c r="Q483" s="15" t="s">
        <v>27</v>
      </c>
      <c r="R483" s="15"/>
      <c r="S483" s="15">
        <v>40.786900000000003</v>
      </c>
      <c r="T483" s="15">
        <v>-73.912199999999999</v>
      </c>
      <c r="U483" s="15"/>
      <c r="V483" s="78" t="s">
        <v>396</v>
      </c>
      <c r="W483" s="78" t="s">
        <v>453</v>
      </c>
      <c r="X483" s="78">
        <f t="shared" si="23"/>
        <v>0</v>
      </c>
      <c r="Y483" s="78">
        <f t="shared" si="21"/>
        <v>0</v>
      </c>
      <c r="Z483" s="78">
        <f t="shared" si="22"/>
        <v>0</v>
      </c>
      <c r="AA483" s="15" t="s">
        <v>417</v>
      </c>
      <c r="AB483" s="15" t="s">
        <v>25</v>
      </c>
      <c r="AC483" s="15" t="s">
        <v>47</v>
      </c>
      <c r="AD483" s="15" t="s">
        <v>27</v>
      </c>
      <c r="AE483" s="15"/>
      <c r="AF483" s="15"/>
      <c r="AG483" s="15"/>
      <c r="AH483" s="15"/>
      <c r="AI483" s="15"/>
      <c r="AJ483" s="15"/>
    </row>
    <row r="484" spans="1:36" x14ac:dyDescent="0.25">
      <c r="A484" s="15" t="s">
        <v>396</v>
      </c>
      <c r="B484" s="15" t="s">
        <v>453</v>
      </c>
      <c r="C484" s="15">
        <v>8906</v>
      </c>
      <c r="D484" s="15" t="s">
        <v>462</v>
      </c>
      <c r="E484" s="15" t="s">
        <v>461</v>
      </c>
      <c r="F484" s="15">
        <v>2019</v>
      </c>
      <c r="G484" s="15" t="s">
        <v>244</v>
      </c>
      <c r="H484" s="15">
        <v>1269.32</v>
      </c>
      <c r="I484" s="15">
        <v>5</v>
      </c>
      <c r="J484" s="19">
        <v>153520.15</v>
      </c>
      <c r="K484" s="15">
        <v>4.6300000000000001E-2</v>
      </c>
      <c r="L484" s="15">
        <v>21.439</v>
      </c>
      <c r="M484" s="15">
        <v>853452.13199999998</v>
      </c>
      <c r="N484" s="15" t="s">
        <v>417</v>
      </c>
      <c r="O484" s="15" t="s">
        <v>25</v>
      </c>
      <c r="P484" s="15" t="s">
        <v>47</v>
      </c>
      <c r="Q484" s="15" t="s">
        <v>27</v>
      </c>
      <c r="R484" s="15"/>
      <c r="S484" s="15">
        <v>40.786900000000003</v>
      </c>
      <c r="T484" s="15">
        <v>-73.912199999999999</v>
      </c>
      <c r="U484" s="15"/>
      <c r="V484" s="78" t="s">
        <v>396</v>
      </c>
      <c r="W484" s="78" t="s">
        <v>453</v>
      </c>
      <c r="X484" s="78">
        <f t="shared" si="23"/>
        <v>0</v>
      </c>
      <c r="Y484" s="78">
        <f t="shared" si="21"/>
        <v>0</v>
      </c>
      <c r="Z484" s="78">
        <f t="shared" si="22"/>
        <v>0</v>
      </c>
      <c r="AA484" s="15" t="s">
        <v>417</v>
      </c>
      <c r="AB484" s="15" t="s">
        <v>25</v>
      </c>
      <c r="AC484" s="15" t="s">
        <v>47</v>
      </c>
      <c r="AD484" s="15" t="s">
        <v>27</v>
      </c>
      <c r="AE484" s="15"/>
      <c r="AF484" s="15"/>
      <c r="AG484" s="15"/>
      <c r="AH484" s="15"/>
      <c r="AI484" s="15"/>
      <c r="AJ484" s="15"/>
    </row>
    <row r="485" spans="1:36" x14ac:dyDescent="0.25">
      <c r="A485" s="15" t="s">
        <v>396</v>
      </c>
      <c r="B485" s="15" t="s">
        <v>453</v>
      </c>
      <c r="C485" s="15">
        <v>8906</v>
      </c>
      <c r="D485" s="15" t="s">
        <v>407</v>
      </c>
      <c r="E485" s="15"/>
      <c r="F485" s="15">
        <v>2019</v>
      </c>
      <c r="G485" s="15" t="s">
        <v>36</v>
      </c>
      <c r="H485" s="15">
        <v>30.78</v>
      </c>
      <c r="I485" s="15">
        <v>5</v>
      </c>
      <c r="J485" s="19">
        <v>615.6</v>
      </c>
      <c r="K485" s="15">
        <v>0.45590000000000003</v>
      </c>
      <c r="L485" s="15">
        <v>1.7050000000000001</v>
      </c>
      <c r="M485" s="15">
        <v>7479.7</v>
      </c>
      <c r="N485" s="15" t="s">
        <v>417</v>
      </c>
      <c r="O485" s="15" t="s">
        <v>25</v>
      </c>
      <c r="P485" s="15" t="s">
        <v>26</v>
      </c>
      <c r="Q485" s="15" t="s">
        <v>27</v>
      </c>
      <c r="R485" s="15"/>
      <c r="S485" s="15">
        <v>40.786900000000003</v>
      </c>
      <c r="T485" s="15">
        <v>-73.912199999999999</v>
      </c>
      <c r="U485" s="15"/>
      <c r="V485" s="78" t="s">
        <v>396</v>
      </c>
      <c r="W485" s="78" t="s">
        <v>453</v>
      </c>
      <c r="X485" s="78">
        <f t="shared" si="23"/>
        <v>0</v>
      </c>
      <c r="Y485" s="78">
        <f t="shared" si="21"/>
        <v>0</v>
      </c>
      <c r="Z485" s="78">
        <f t="shared" si="22"/>
        <v>0</v>
      </c>
      <c r="AA485" s="15" t="s">
        <v>417</v>
      </c>
      <c r="AB485" s="15" t="s">
        <v>25</v>
      </c>
      <c r="AC485" s="15" t="s">
        <v>26</v>
      </c>
      <c r="AD485" s="15" t="s">
        <v>27</v>
      </c>
      <c r="AE485" s="15"/>
      <c r="AF485" s="15"/>
      <c r="AG485" s="15"/>
      <c r="AH485" s="15"/>
      <c r="AI485" s="15"/>
      <c r="AJ485" s="15"/>
    </row>
    <row r="486" spans="1:36" x14ac:dyDescent="0.25">
      <c r="A486" s="15" t="s">
        <v>770</v>
      </c>
      <c r="B486" s="15" t="s">
        <v>860</v>
      </c>
      <c r="C486" s="15">
        <v>10017</v>
      </c>
      <c r="D486" s="15">
        <v>2</v>
      </c>
      <c r="E486" s="15"/>
      <c r="F486" s="15">
        <v>2019</v>
      </c>
      <c r="G486" s="15" t="s">
        <v>36</v>
      </c>
      <c r="H486" s="15">
        <v>3668.69</v>
      </c>
      <c r="I486" s="15">
        <v>5</v>
      </c>
      <c r="J486" s="19"/>
      <c r="K486" s="15">
        <v>0.19980000000000001</v>
      </c>
      <c r="L486" s="15">
        <v>177.304</v>
      </c>
      <c r="M486" s="15">
        <v>1852323.5120000001</v>
      </c>
      <c r="N486" s="15" t="s">
        <v>861</v>
      </c>
      <c r="O486" s="15" t="s">
        <v>25</v>
      </c>
      <c r="P486" s="15" t="s">
        <v>47</v>
      </c>
      <c r="Q486" s="15" t="s">
        <v>48</v>
      </c>
      <c r="R486" s="15" t="s">
        <v>258</v>
      </c>
      <c r="S486" s="15">
        <v>37.539200000000001</v>
      </c>
      <c r="T486" s="15">
        <v>-76.805300000000003</v>
      </c>
      <c r="U486" s="15"/>
      <c r="V486" s="78" t="s">
        <v>770</v>
      </c>
      <c r="W486" s="78" t="s">
        <v>860</v>
      </c>
      <c r="X486" s="78">
        <f t="shared" si="23"/>
        <v>10017</v>
      </c>
      <c r="Y486" s="78">
        <f t="shared" si="21"/>
        <v>37.539200000000001</v>
      </c>
      <c r="Z486" s="78">
        <f t="shared" si="22"/>
        <v>-76.805300000000003</v>
      </c>
      <c r="AA486" s="15" t="s">
        <v>861</v>
      </c>
      <c r="AB486" s="15" t="s">
        <v>25</v>
      </c>
      <c r="AC486" s="15" t="s">
        <v>47</v>
      </c>
      <c r="AD486" s="15" t="s">
        <v>48</v>
      </c>
      <c r="AE486" s="15" t="s">
        <v>258</v>
      </c>
      <c r="AF486" s="15"/>
      <c r="AG486" s="15"/>
      <c r="AH486" s="15"/>
      <c r="AI486" s="15"/>
      <c r="AJ486" s="15"/>
    </row>
    <row r="487" spans="1:36" x14ac:dyDescent="0.25">
      <c r="A487" s="15" t="s">
        <v>396</v>
      </c>
      <c r="B487" s="15" t="s">
        <v>631</v>
      </c>
      <c r="C487" s="15">
        <v>10025</v>
      </c>
      <c r="D487" s="15" t="s">
        <v>632</v>
      </c>
      <c r="E487" s="15"/>
      <c r="F487" s="15">
        <v>2019</v>
      </c>
      <c r="G487" s="15" t="s">
        <v>36</v>
      </c>
      <c r="H487" s="15">
        <v>3670.75</v>
      </c>
      <c r="I487" s="15">
        <v>5</v>
      </c>
      <c r="J487" s="19"/>
      <c r="K487" s="15">
        <v>0.10929999999999999</v>
      </c>
      <c r="L487" s="15">
        <v>75.248999999999995</v>
      </c>
      <c r="M487" s="15">
        <v>1394888.55</v>
      </c>
      <c r="N487" s="15" t="s">
        <v>633</v>
      </c>
      <c r="O487" s="15" t="s">
        <v>25</v>
      </c>
      <c r="P487" s="15" t="s">
        <v>47</v>
      </c>
      <c r="Q487" s="15" t="s">
        <v>238</v>
      </c>
      <c r="R487" s="15"/>
      <c r="S487" s="15">
        <v>43.196899999999999</v>
      </c>
      <c r="T487" s="15">
        <v>-77.628900000000002</v>
      </c>
      <c r="U487" s="15"/>
      <c r="V487" s="78" t="s">
        <v>396</v>
      </c>
      <c r="W487" s="78" t="s">
        <v>631</v>
      </c>
      <c r="X487" s="78">
        <f t="shared" si="23"/>
        <v>10025</v>
      </c>
      <c r="Y487" s="78">
        <f t="shared" si="21"/>
        <v>43.196899999999999</v>
      </c>
      <c r="Z487" s="78">
        <f t="shared" si="22"/>
        <v>-77.628900000000002</v>
      </c>
      <c r="AA487" s="15" t="s">
        <v>633</v>
      </c>
      <c r="AB487" s="15" t="s">
        <v>25</v>
      </c>
      <c r="AC487" s="15" t="s">
        <v>47</v>
      </c>
      <c r="AD487" s="15" t="s">
        <v>238</v>
      </c>
      <c r="AE487" s="15"/>
      <c r="AF487" s="15"/>
      <c r="AG487" s="15"/>
      <c r="AH487" s="15"/>
      <c r="AI487" s="15"/>
      <c r="AJ487" s="15"/>
    </row>
    <row r="488" spans="1:36" x14ac:dyDescent="0.25">
      <c r="A488" s="15" t="s">
        <v>145</v>
      </c>
      <c r="B488" s="15" t="s">
        <v>187</v>
      </c>
      <c r="C488" s="15">
        <v>10029</v>
      </c>
      <c r="D488" s="15">
        <v>3</v>
      </c>
      <c r="E488" s="15"/>
      <c r="F488" s="15">
        <v>2019</v>
      </c>
      <c r="G488" s="15" t="s">
        <v>36</v>
      </c>
      <c r="H488" s="15">
        <v>1965</v>
      </c>
      <c r="I488" s="15">
        <v>5</v>
      </c>
      <c r="J488" s="19"/>
      <c r="K488" s="15">
        <v>0.10730000000000001</v>
      </c>
      <c r="L488" s="15">
        <v>17.317</v>
      </c>
      <c r="M488" s="15">
        <v>322488.40899999999</v>
      </c>
      <c r="N488" s="15" t="s">
        <v>188</v>
      </c>
      <c r="O488" s="15" t="s">
        <v>25</v>
      </c>
      <c r="P488" s="15" t="s">
        <v>80</v>
      </c>
      <c r="Q488" s="15" t="s">
        <v>27</v>
      </c>
      <c r="R488" s="15" t="s">
        <v>189</v>
      </c>
      <c r="S488" s="15">
        <v>42.45</v>
      </c>
      <c r="T488" s="15">
        <v>-70.9739</v>
      </c>
      <c r="U488" s="15"/>
      <c r="V488" s="78" t="s">
        <v>145</v>
      </c>
      <c r="W488" s="78" t="s">
        <v>187</v>
      </c>
      <c r="X488" s="78">
        <f t="shared" si="23"/>
        <v>10029</v>
      </c>
      <c r="Y488" s="78">
        <f t="shared" si="21"/>
        <v>42.45</v>
      </c>
      <c r="Z488" s="78">
        <f t="shared" si="22"/>
        <v>-70.9739</v>
      </c>
      <c r="AA488" s="15" t="s">
        <v>188</v>
      </c>
      <c r="AB488" s="15" t="s">
        <v>25</v>
      </c>
      <c r="AC488" s="15" t="s">
        <v>80</v>
      </c>
      <c r="AD488" s="15" t="s">
        <v>27</v>
      </c>
      <c r="AE488" s="15" t="s">
        <v>189</v>
      </c>
      <c r="AF488" s="15"/>
      <c r="AG488" s="15"/>
      <c r="AH488" s="15"/>
      <c r="AI488" s="15"/>
      <c r="AJ488" s="15"/>
    </row>
    <row r="489" spans="1:36" x14ac:dyDescent="0.25">
      <c r="A489" s="15" t="s">
        <v>117</v>
      </c>
      <c r="B489" s="15" t="s">
        <v>128</v>
      </c>
      <c r="C489" s="15">
        <v>10030</v>
      </c>
      <c r="D489" s="15">
        <v>2</v>
      </c>
      <c r="E489" s="15"/>
      <c r="F489" s="15">
        <v>2019</v>
      </c>
      <c r="G489" s="15" t="s">
        <v>23</v>
      </c>
      <c r="H489" s="15">
        <v>1091.97</v>
      </c>
      <c r="I489" s="15">
        <v>5</v>
      </c>
      <c r="J489" s="19">
        <v>57910.67</v>
      </c>
      <c r="K489" s="15">
        <v>0.01</v>
      </c>
      <c r="L489" s="15">
        <v>1.948</v>
      </c>
      <c r="M489" s="15">
        <v>507960.74200000003</v>
      </c>
      <c r="N489" s="15" t="s">
        <v>129</v>
      </c>
      <c r="O489" s="15" t="s">
        <v>25</v>
      </c>
      <c r="P489" s="15" t="s">
        <v>33</v>
      </c>
      <c r="Q489" s="15" t="s">
        <v>27</v>
      </c>
      <c r="R489" s="15" t="s">
        <v>79</v>
      </c>
      <c r="S489" s="15">
        <v>39.146700000000003</v>
      </c>
      <c r="T489" s="15">
        <v>-75.546099999999996</v>
      </c>
      <c r="U489" s="15"/>
      <c r="V489" s="78" t="s">
        <v>117</v>
      </c>
      <c r="W489" s="78" t="s">
        <v>128</v>
      </c>
      <c r="X489" s="78">
        <f t="shared" si="23"/>
        <v>10030</v>
      </c>
      <c r="Y489" s="78">
        <f t="shared" si="21"/>
        <v>39.146700000000003</v>
      </c>
      <c r="Z489" s="78">
        <f t="shared" si="22"/>
        <v>-75.546099999999996</v>
      </c>
      <c r="AA489" s="15" t="s">
        <v>129</v>
      </c>
      <c r="AB489" s="15" t="s">
        <v>25</v>
      </c>
      <c r="AC489" s="15" t="s">
        <v>33</v>
      </c>
      <c r="AD489" s="15" t="s">
        <v>27</v>
      </c>
      <c r="AE489" s="15" t="s">
        <v>79</v>
      </c>
      <c r="AF489" s="15"/>
      <c r="AG489" s="15"/>
      <c r="AH489" s="15"/>
      <c r="AI489" s="15"/>
      <c r="AJ489" s="15"/>
    </row>
    <row r="490" spans="1:36" x14ac:dyDescent="0.25">
      <c r="A490" s="15" t="s">
        <v>117</v>
      </c>
      <c r="B490" s="15" t="s">
        <v>128</v>
      </c>
      <c r="C490" s="15">
        <v>10030</v>
      </c>
      <c r="D490" s="15">
        <v>3</v>
      </c>
      <c r="E490" s="15"/>
      <c r="F490" s="15">
        <v>2019</v>
      </c>
      <c r="G490" s="15" t="s">
        <v>23</v>
      </c>
      <c r="H490" s="15">
        <v>440.33</v>
      </c>
      <c r="I490" s="15">
        <v>5</v>
      </c>
      <c r="J490" s="19">
        <v>15894.2</v>
      </c>
      <c r="K490" s="15">
        <v>8.3799999999999999E-2</v>
      </c>
      <c r="L490" s="15">
        <v>6.1280000000000001</v>
      </c>
      <c r="M490" s="15">
        <v>158836.899</v>
      </c>
      <c r="N490" s="15" t="s">
        <v>129</v>
      </c>
      <c r="O490" s="15" t="s">
        <v>25</v>
      </c>
      <c r="P490" s="15" t="s">
        <v>26</v>
      </c>
      <c r="Q490" s="15" t="s">
        <v>27</v>
      </c>
      <c r="R490" s="15" t="s">
        <v>38</v>
      </c>
      <c r="S490" s="15">
        <v>39.146700000000003</v>
      </c>
      <c r="T490" s="15">
        <v>-75.546099999999996</v>
      </c>
      <c r="U490" s="15"/>
      <c r="V490" s="78" t="s">
        <v>117</v>
      </c>
      <c r="W490" s="78" t="s">
        <v>128</v>
      </c>
      <c r="X490" s="78">
        <f t="shared" si="23"/>
        <v>0</v>
      </c>
      <c r="Y490" s="78">
        <f t="shared" si="21"/>
        <v>0</v>
      </c>
      <c r="Z490" s="78">
        <f t="shared" si="22"/>
        <v>0</v>
      </c>
      <c r="AA490" s="15" t="s">
        <v>129</v>
      </c>
      <c r="AB490" s="15" t="s">
        <v>25</v>
      </c>
      <c r="AC490" s="15" t="s">
        <v>26</v>
      </c>
      <c r="AD490" s="15" t="s">
        <v>27</v>
      </c>
      <c r="AE490" s="15" t="s">
        <v>38</v>
      </c>
      <c r="AF490" s="15"/>
      <c r="AG490" s="15"/>
      <c r="AH490" s="15"/>
      <c r="AI490" s="15"/>
      <c r="AJ490" s="15"/>
    </row>
    <row r="491" spans="1:36" x14ac:dyDescent="0.25">
      <c r="A491" s="15" t="s">
        <v>327</v>
      </c>
      <c r="B491" s="15" t="s">
        <v>373</v>
      </c>
      <c r="C491" s="15">
        <v>10043</v>
      </c>
      <c r="D491" s="15">
        <v>1001</v>
      </c>
      <c r="E491" s="15"/>
      <c r="F491" s="15">
        <v>2019</v>
      </c>
      <c r="G491" s="15" t="s">
        <v>351</v>
      </c>
      <c r="H491" s="15">
        <v>3571.93</v>
      </c>
      <c r="I491" s="15">
        <v>5</v>
      </c>
      <c r="J491" s="19"/>
      <c r="K491" s="15">
        <v>0.1192</v>
      </c>
      <c r="L491" s="15">
        <v>159.745</v>
      </c>
      <c r="M491" s="15">
        <v>2682215.6519999998</v>
      </c>
      <c r="N491" s="15" t="s">
        <v>359</v>
      </c>
      <c r="O491" s="15" t="s">
        <v>25</v>
      </c>
      <c r="P491" s="15" t="s">
        <v>80</v>
      </c>
      <c r="Q491" s="15" t="s">
        <v>48</v>
      </c>
      <c r="R491" s="15" t="s">
        <v>242</v>
      </c>
      <c r="S491" s="15">
        <v>39.791400000000003</v>
      </c>
      <c r="T491" s="15">
        <v>-75.408100000000005</v>
      </c>
      <c r="U491" s="15"/>
      <c r="V491" s="78" t="s">
        <v>327</v>
      </c>
      <c r="W491" s="78" t="s">
        <v>373</v>
      </c>
      <c r="X491" s="78">
        <f t="shared" si="23"/>
        <v>10043</v>
      </c>
      <c r="Y491" s="78">
        <f t="shared" si="21"/>
        <v>39.791400000000003</v>
      </c>
      <c r="Z491" s="78">
        <f t="shared" si="22"/>
        <v>-75.408100000000005</v>
      </c>
      <c r="AA491" s="15" t="s">
        <v>359</v>
      </c>
      <c r="AB491" s="15" t="s">
        <v>25</v>
      </c>
      <c r="AC491" s="15" t="s">
        <v>80</v>
      </c>
      <c r="AD491" s="15" t="s">
        <v>48</v>
      </c>
      <c r="AE491" s="15" t="s">
        <v>242</v>
      </c>
      <c r="AF491" s="15"/>
      <c r="AG491" s="15"/>
      <c r="AH491" s="15"/>
      <c r="AI491" s="15"/>
      <c r="AJ491" s="15"/>
    </row>
    <row r="492" spans="1:36" x14ac:dyDescent="0.25">
      <c r="A492" s="15" t="s">
        <v>770</v>
      </c>
      <c r="B492" s="15" t="s">
        <v>879</v>
      </c>
      <c r="C492" s="15">
        <v>10071</v>
      </c>
      <c r="D492" s="15" t="s">
        <v>799</v>
      </c>
      <c r="E492" s="15" t="s">
        <v>318</v>
      </c>
      <c r="F492" s="15">
        <v>2019</v>
      </c>
      <c r="G492" s="15" t="s">
        <v>351</v>
      </c>
      <c r="H492" s="15">
        <v>0</v>
      </c>
      <c r="I492" s="15">
        <v>2</v>
      </c>
      <c r="J492" s="19"/>
      <c r="K492" s="15"/>
      <c r="L492" s="15"/>
      <c r="M492" s="15"/>
      <c r="N492" s="15" t="s">
        <v>880</v>
      </c>
      <c r="O492" s="15" t="s">
        <v>881</v>
      </c>
      <c r="P492" s="15" t="s">
        <v>65</v>
      </c>
      <c r="Q492" s="15" t="s">
        <v>48</v>
      </c>
      <c r="R492" s="15" t="s">
        <v>258</v>
      </c>
      <c r="S492" s="15">
        <v>36.8703</v>
      </c>
      <c r="T492" s="15">
        <v>-76.351900000000001</v>
      </c>
      <c r="U492" s="15"/>
      <c r="V492" s="78" t="s">
        <v>770</v>
      </c>
      <c r="W492" s="78" t="s">
        <v>879</v>
      </c>
      <c r="X492" s="78">
        <f t="shared" si="23"/>
        <v>10071</v>
      </c>
      <c r="Y492" s="78">
        <f t="shared" si="21"/>
        <v>36.8703</v>
      </c>
      <c r="Z492" s="78">
        <f t="shared" si="22"/>
        <v>-76.351900000000001</v>
      </c>
      <c r="AA492" s="15" t="s">
        <v>880</v>
      </c>
      <c r="AB492" s="15" t="s">
        <v>881</v>
      </c>
      <c r="AC492" s="15" t="s">
        <v>65</v>
      </c>
      <c r="AD492" s="15" t="s">
        <v>48</v>
      </c>
      <c r="AE492" s="15" t="s">
        <v>258</v>
      </c>
      <c r="AF492" s="15"/>
      <c r="AG492" s="15"/>
      <c r="AH492" s="15"/>
      <c r="AI492" s="15"/>
      <c r="AJ492" s="15"/>
    </row>
    <row r="493" spans="1:36" x14ac:dyDescent="0.25">
      <c r="A493" s="15" t="s">
        <v>770</v>
      </c>
      <c r="B493" s="15" t="s">
        <v>879</v>
      </c>
      <c r="C493" s="15">
        <v>10071</v>
      </c>
      <c r="D493" s="15" t="s">
        <v>802</v>
      </c>
      <c r="E493" s="15" t="s">
        <v>318</v>
      </c>
      <c r="F493" s="15">
        <v>2019</v>
      </c>
      <c r="G493" s="15" t="s">
        <v>351</v>
      </c>
      <c r="H493" s="15">
        <v>0</v>
      </c>
      <c r="I493" s="15">
        <v>2</v>
      </c>
      <c r="J493" s="19"/>
      <c r="K493" s="15"/>
      <c r="L493" s="15"/>
      <c r="M493" s="15"/>
      <c r="N493" s="15" t="s">
        <v>880</v>
      </c>
      <c r="O493" s="15" t="s">
        <v>881</v>
      </c>
      <c r="P493" s="15" t="s">
        <v>65</v>
      </c>
      <c r="Q493" s="15" t="s">
        <v>48</v>
      </c>
      <c r="R493" s="15" t="s">
        <v>258</v>
      </c>
      <c r="S493" s="15">
        <v>36.8703</v>
      </c>
      <c r="T493" s="15">
        <v>-76.351900000000001</v>
      </c>
      <c r="U493" s="15"/>
      <c r="V493" s="78" t="s">
        <v>770</v>
      </c>
      <c r="W493" s="78" t="s">
        <v>879</v>
      </c>
      <c r="X493" s="78">
        <f t="shared" si="23"/>
        <v>0</v>
      </c>
      <c r="Y493" s="78">
        <f t="shared" si="21"/>
        <v>0</v>
      </c>
      <c r="Z493" s="78">
        <f t="shared" si="22"/>
        <v>0</v>
      </c>
      <c r="AA493" s="15" t="s">
        <v>880</v>
      </c>
      <c r="AB493" s="15" t="s">
        <v>881</v>
      </c>
      <c r="AC493" s="15" t="s">
        <v>65</v>
      </c>
      <c r="AD493" s="15" t="s">
        <v>48</v>
      </c>
      <c r="AE493" s="15" t="s">
        <v>258</v>
      </c>
      <c r="AF493" s="15"/>
      <c r="AG493" s="15"/>
      <c r="AH493" s="15"/>
      <c r="AI493" s="15"/>
      <c r="AJ493" s="15"/>
    </row>
    <row r="494" spans="1:36" x14ac:dyDescent="0.25">
      <c r="A494" s="15" t="s">
        <v>770</v>
      </c>
      <c r="B494" s="15" t="s">
        <v>879</v>
      </c>
      <c r="C494" s="15">
        <v>10071</v>
      </c>
      <c r="D494" s="15" t="s">
        <v>803</v>
      </c>
      <c r="E494" s="15" t="s">
        <v>318</v>
      </c>
      <c r="F494" s="15">
        <v>2019</v>
      </c>
      <c r="G494" s="15" t="s">
        <v>351</v>
      </c>
      <c r="H494" s="15">
        <v>0</v>
      </c>
      <c r="I494" s="15">
        <v>2</v>
      </c>
      <c r="J494" s="19"/>
      <c r="K494" s="15"/>
      <c r="L494" s="15"/>
      <c r="M494" s="15"/>
      <c r="N494" s="15" t="s">
        <v>880</v>
      </c>
      <c r="O494" s="15" t="s">
        <v>881</v>
      </c>
      <c r="P494" s="15" t="s">
        <v>65</v>
      </c>
      <c r="Q494" s="15" t="s">
        <v>48</v>
      </c>
      <c r="R494" s="15" t="s">
        <v>258</v>
      </c>
      <c r="S494" s="15">
        <v>36.8703</v>
      </c>
      <c r="T494" s="15">
        <v>-76.351900000000001</v>
      </c>
      <c r="U494" s="15"/>
      <c r="V494" s="78" t="s">
        <v>770</v>
      </c>
      <c r="W494" s="78" t="s">
        <v>879</v>
      </c>
      <c r="X494" s="78">
        <f t="shared" si="23"/>
        <v>0</v>
      </c>
      <c r="Y494" s="78">
        <f t="shared" si="21"/>
        <v>0</v>
      </c>
      <c r="Z494" s="78">
        <f t="shared" si="22"/>
        <v>0</v>
      </c>
      <c r="AA494" s="15" t="s">
        <v>880</v>
      </c>
      <c r="AB494" s="15" t="s">
        <v>881</v>
      </c>
      <c r="AC494" s="15" t="s">
        <v>65</v>
      </c>
      <c r="AD494" s="15" t="s">
        <v>48</v>
      </c>
      <c r="AE494" s="15" t="s">
        <v>258</v>
      </c>
      <c r="AF494" s="15"/>
      <c r="AG494" s="15"/>
      <c r="AH494" s="15"/>
      <c r="AI494" s="15"/>
      <c r="AJ494" s="15"/>
    </row>
    <row r="495" spans="1:36" x14ac:dyDescent="0.25">
      <c r="A495" s="15" t="s">
        <v>770</v>
      </c>
      <c r="B495" s="15" t="s">
        <v>879</v>
      </c>
      <c r="C495" s="15">
        <v>10071</v>
      </c>
      <c r="D495" s="15" t="s">
        <v>804</v>
      </c>
      <c r="E495" s="15" t="s">
        <v>805</v>
      </c>
      <c r="F495" s="15">
        <v>2019</v>
      </c>
      <c r="G495" s="15" t="s">
        <v>351</v>
      </c>
      <c r="H495" s="15">
        <v>0</v>
      </c>
      <c r="I495" s="15">
        <v>2</v>
      </c>
      <c r="J495" s="19"/>
      <c r="K495" s="15"/>
      <c r="L495" s="15"/>
      <c r="M495" s="15"/>
      <c r="N495" s="15" t="s">
        <v>880</v>
      </c>
      <c r="O495" s="15" t="s">
        <v>881</v>
      </c>
      <c r="P495" s="15" t="s">
        <v>65</v>
      </c>
      <c r="Q495" s="15" t="s">
        <v>48</v>
      </c>
      <c r="R495" s="15" t="s">
        <v>258</v>
      </c>
      <c r="S495" s="15">
        <v>36.8703</v>
      </c>
      <c r="T495" s="15">
        <v>-76.351900000000001</v>
      </c>
      <c r="U495" s="15"/>
      <c r="V495" s="78" t="s">
        <v>770</v>
      </c>
      <c r="W495" s="78" t="s">
        <v>879</v>
      </c>
      <c r="X495" s="78">
        <f t="shared" si="23"/>
        <v>0</v>
      </c>
      <c r="Y495" s="78">
        <f t="shared" si="21"/>
        <v>0</v>
      </c>
      <c r="Z495" s="78">
        <f t="shared" si="22"/>
        <v>0</v>
      </c>
      <c r="AA495" s="15" t="s">
        <v>880</v>
      </c>
      <c r="AB495" s="15" t="s">
        <v>881</v>
      </c>
      <c r="AC495" s="15" t="s">
        <v>65</v>
      </c>
      <c r="AD495" s="15" t="s">
        <v>48</v>
      </c>
      <c r="AE495" s="15" t="s">
        <v>258</v>
      </c>
      <c r="AF495" s="15"/>
      <c r="AG495" s="15"/>
      <c r="AH495" s="15"/>
      <c r="AI495" s="15"/>
      <c r="AJ495" s="15"/>
    </row>
    <row r="496" spans="1:36" x14ac:dyDescent="0.25">
      <c r="A496" s="15" t="s">
        <v>770</v>
      </c>
      <c r="B496" s="15" t="s">
        <v>879</v>
      </c>
      <c r="C496" s="15">
        <v>10071</v>
      </c>
      <c r="D496" s="15" t="s">
        <v>806</v>
      </c>
      <c r="E496" s="15" t="s">
        <v>805</v>
      </c>
      <c r="F496" s="15">
        <v>2019</v>
      </c>
      <c r="G496" s="15" t="s">
        <v>351</v>
      </c>
      <c r="H496" s="15">
        <v>0</v>
      </c>
      <c r="I496" s="15">
        <v>2</v>
      </c>
      <c r="J496" s="19"/>
      <c r="K496" s="15"/>
      <c r="L496" s="15"/>
      <c r="M496" s="15"/>
      <c r="N496" s="15" t="s">
        <v>880</v>
      </c>
      <c r="O496" s="15" t="s">
        <v>881</v>
      </c>
      <c r="P496" s="15" t="s">
        <v>65</v>
      </c>
      <c r="Q496" s="15" t="s">
        <v>48</v>
      </c>
      <c r="R496" s="15" t="s">
        <v>258</v>
      </c>
      <c r="S496" s="15">
        <v>36.8703</v>
      </c>
      <c r="T496" s="15">
        <v>-76.351900000000001</v>
      </c>
      <c r="U496" s="15"/>
      <c r="V496" s="78" t="s">
        <v>770</v>
      </c>
      <c r="W496" s="78" t="s">
        <v>879</v>
      </c>
      <c r="X496" s="78">
        <f t="shared" si="23"/>
        <v>0</v>
      </c>
      <c r="Y496" s="78">
        <f t="shared" si="21"/>
        <v>0</v>
      </c>
      <c r="Z496" s="78">
        <f t="shared" si="22"/>
        <v>0</v>
      </c>
      <c r="AA496" s="15" t="s">
        <v>880</v>
      </c>
      <c r="AB496" s="15" t="s">
        <v>881</v>
      </c>
      <c r="AC496" s="15" t="s">
        <v>65</v>
      </c>
      <c r="AD496" s="15" t="s">
        <v>48</v>
      </c>
      <c r="AE496" s="15" t="s">
        <v>258</v>
      </c>
      <c r="AF496" s="15"/>
      <c r="AG496" s="15"/>
      <c r="AH496" s="15"/>
      <c r="AI496" s="15"/>
      <c r="AJ496" s="15"/>
    </row>
    <row r="497" spans="1:36" x14ac:dyDescent="0.25">
      <c r="A497" s="15" t="s">
        <v>770</v>
      </c>
      <c r="B497" s="15" t="s">
        <v>879</v>
      </c>
      <c r="C497" s="15">
        <v>10071</v>
      </c>
      <c r="D497" s="15" t="s">
        <v>807</v>
      </c>
      <c r="E497" s="15" t="s">
        <v>805</v>
      </c>
      <c r="F497" s="15">
        <v>2019</v>
      </c>
      <c r="G497" s="15" t="s">
        <v>351</v>
      </c>
      <c r="H497" s="15">
        <v>0</v>
      </c>
      <c r="I497" s="15">
        <v>2</v>
      </c>
      <c r="J497" s="19"/>
      <c r="K497" s="15"/>
      <c r="L497" s="15"/>
      <c r="M497" s="15"/>
      <c r="N497" s="15" t="s">
        <v>880</v>
      </c>
      <c r="O497" s="15" t="s">
        <v>881</v>
      </c>
      <c r="P497" s="15" t="s">
        <v>65</v>
      </c>
      <c r="Q497" s="15" t="s">
        <v>48</v>
      </c>
      <c r="R497" s="15" t="s">
        <v>258</v>
      </c>
      <c r="S497" s="15">
        <v>36.8703</v>
      </c>
      <c r="T497" s="15">
        <v>-76.351900000000001</v>
      </c>
      <c r="U497" s="15"/>
      <c r="V497" s="78" t="s">
        <v>770</v>
      </c>
      <c r="W497" s="78" t="s">
        <v>879</v>
      </c>
      <c r="X497" s="78">
        <f t="shared" si="23"/>
        <v>0</v>
      </c>
      <c r="Y497" s="78">
        <f t="shared" si="21"/>
        <v>0</v>
      </c>
      <c r="Z497" s="78">
        <f t="shared" si="22"/>
        <v>0</v>
      </c>
      <c r="AA497" s="15" t="s">
        <v>880</v>
      </c>
      <c r="AB497" s="15" t="s">
        <v>881</v>
      </c>
      <c r="AC497" s="15" t="s">
        <v>65</v>
      </c>
      <c r="AD497" s="15" t="s">
        <v>48</v>
      </c>
      <c r="AE497" s="15" t="s">
        <v>258</v>
      </c>
      <c r="AF497" s="15"/>
      <c r="AG497" s="15"/>
      <c r="AH497" s="15"/>
      <c r="AI497" s="15"/>
      <c r="AJ497" s="15"/>
    </row>
    <row r="498" spans="1:36" x14ac:dyDescent="0.25">
      <c r="A498" s="15" t="s">
        <v>327</v>
      </c>
      <c r="B498" s="15" t="s">
        <v>383</v>
      </c>
      <c r="C498" s="15">
        <v>10099</v>
      </c>
      <c r="D498" s="15">
        <v>1001</v>
      </c>
      <c r="E498" s="15"/>
      <c r="F498" s="15">
        <v>2019</v>
      </c>
      <c r="G498" s="15" t="s">
        <v>334</v>
      </c>
      <c r="H498" s="15">
        <v>31.62</v>
      </c>
      <c r="I498" s="15">
        <v>5</v>
      </c>
      <c r="J498" s="19">
        <v>3328.16</v>
      </c>
      <c r="K498" s="15">
        <v>5.0799999999999998E-2</v>
      </c>
      <c r="L498" s="15">
        <v>0.51900000000000002</v>
      </c>
      <c r="M498" s="15">
        <v>27856.508000000002</v>
      </c>
      <c r="N498" s="15" t="s">
        <v>352</v>
      </c>
      <c r="O498" s="15" t="s">
        <v>25</v>
      </c>
      <c r="P498" s="15" t="s">
        <v>33</v>
      </c>
      <c r="Q498" s="15" t="s">
        <v>27</v>
      </c>
      <c r="R498" s="15" t="s">
        <v>384</v>
      </c>
      <c r="S498" s="15">
        <v>39.766100000000002</v>
      </c>
      <c r="T498" s="15">
        <v>-75.424199999999999</v>
      </c>
      <c r="U498" s="15"/>
      <c r="V498" s="78" t="s">
        <v>327</v>
      </c>
      <c r="W498" s="78" t="s">
        <v>383</v>
      </c>
      <c r="X498" s="78">
        <f t="shared" si="23"/>
        <v>10099</v>
      </c>
      <c r="Y498" s="78">
        <f t="shared" si="21"/>
        <v>39.766100000000002</v>
      </c>
      <c r="Z498" s="78">
        <f t="shared" si="22"/>
        <v>-75.424199999999999</v>
      </c>
      <c r="AA498" s="15" t="s">
        <v>352</v>
      </c>
      <c r="AB498" s="15" t="s">
        <v>25</v>
      </c>
      <c r="AC498" s="15" t="s">
        <v>33</v>
      </c>
      <c r="AD498" s="15" t="s">
        <v>27</v>
      </c>
      <c r="AE498" s="15" t="s">
        <v>384</v>
      </c>
      <c r="AF498" s="15"/>
      <c r="AG498" s="15"/>
      <c r="AH498" s="15"/>
      <c r="AI498" s="15"/>
      <c r="AJ498" s="15"/>
    </row>
    <row r="499" spans="1:36" x14ac:dyDescent="0.25">
      <c r="A499" s="81" t="s">
        <v>676</v>
      </c>
      <c r="B499" s="81" t="s">
        <v>716</v>
      </c>
      <c r="C499" s="81">
        <v>10113</v>
      </c>
      <c r="D499" s="81">
        <v>31</v>
      </c>
      <c r="E499" s="81" t="s">
        <v>318</v>
      </c>
      <c r="F499" s="81">
        <v>2019</v>
      </c>
      <c r="G499" s="81" t="s">
        <v>686</v>
      </c>
      <c r="H499" s="81">
        <v>3584.08</v>
      </c>
      <c r="I499" s="81">
        <v>5</v>
      </c>
      <c r="J499" s="19"/>
      <c r="K499" s="81">
        <v>7.0800000000000002E-2</v>
      </c>
      <c r="L499" s="81">
        <v>61.77</v>
      </c>
      <c r="M499" s="81">
        <v>1727952.8910000001</v>
      </c>
      <c r="N499" s="81" t="s">
        <v>717</v>
      </c>
      <c r="O499" s="81" t="s">
        <v>25</v>
      </c>
      <c r="P499" s="81" t="s">
        <v>233</v>
      </c>
      <c r="Q499" s="81" t="s">
        <v>699</v>
      </c>
      <c r="R499" s="81" t="s">
        <v>258</v>
      </c>
      <c r="S499" s="81">
        <v>40.79</v>
      </c>
      <c r="T499" s="81">
        <v>-76.198400000000007</v>
      </c>
      <c r="U499" s="15"/>
      <c r="V499" s="83" t="s">
        <v>676</v>
      </c>
      <c r="W499" s="83" t="s">
        <v>716</v>
      </c>
      <c r="X499" s="78">
        <f t="shared" si="23"/>
        <v>10113</v>
      </c>
      <c r="Y499" s="78">
        <f t="shared" si="21"/>
        <v>40.79</v>
      </c>
      <c r="Z499" s="78">
        <f t="shared" si="22"/>
        <v>-76.198400000000007</v>
      </c>
      <c r="AA499" s="81" t="s">
        <v>717</v>
      </c>
      <c r="AB499" s="81" t="s">
        <v>25</v>
      </c>
      <c r="AC499" s="81" t="s">
        <v>233</v>
      </c>
      <c r="AD499" s="81" t="s">
        <v>699</v>
      </c>
      <c r="AE499" s="81" t="s">
        <v>258</v>
      </c>
      <c r="AF499" s="15"/>
      <c r="AG499" s="15"/>
      <c r="AH499" s="15"/>
      <c r="AI499" s="15"/>
      <c r="AJ499" s="15"/>
    </row>
    <row r="500" spans="1:36" x14ac:dyDescent="0.25">
      <c r="A500" s="81" t="s">
        <v>676</v>
      </c>
      <c r="B500" s="81" t="s">
        <v>716</v>
      </c>
      <c r="C500" s="81">
        <v>10113</v>
      </c>
      <c r="D500" s="81">
        <v>32</v>
      </c>
      <c r="E500" s="81" t="s">
        <v>318</v>
      </c>
      <c r="F500" s="81">
        <v>2019</v>
      </c>
      <c r="G500" s="81" t="s">
        <v>686</v>
      </c>
      <c r="H500" s="81">
        <v>3660.26</v>
      </c>
      <c r="I500" s="81">
        <v>5</v>
      </c>
      <c r="J500" s="19"/>
      <c r="K500" s="81">
        <v>7.0800000000000002E-2</v>
      </c>
      <c r="L500" s="81">
        <v>62.295000000000002</v>
      </c>
      <c r="M500" s="81">
        <v>1729140.176</v>
      </c>
      <c r="N500" s="81" t="s">
        <v>717</v>
      </c>
      <c r="O500" s="81" t="s">
        <v>25</v>
      </c>
      <c r="P500" s="81" t="s">
        <v>233</v>
      </c>
      <c r="Q500" s="81" t="s">
        <v>699</v>
      </c>
      <c r="R500" s="81" t="s">
        <v>258</v>
      </c>
      <c r="S500" s="81">
        <v>40.79</v>
      </c>
      <c r="T500" s="81">
        <v>-76.198400000000007</v>
      </c>
      <c r="U500" s="15"/>
      <c r="V500" s="83" t="s">
        <v>676</v>
      </c>
      <c r="W500" s="83" t="s">
        <v>716</v>
      </c>
      <c r="X500" s="78">
        <f t="shared" si="23"/>
        <v>0</v>
      </c>
      <c r="Y500" s="78">
        <f t="shared" si="21"/>
        <v>0</v>
      </c>
      <c r="Z500" s="78">
        <f t="shared" si="22"/>
        <v>0</v>
      </c>
      <c r="AA500" s="81" t="s">
        <v>717</v>
      </c>
      <c r="AB500" s="81" t="s">
        <v>25</v>
      </c>
      <c r="AC500" s="81" t="s">
        <v>233</v>
      </c>
      <c r="AD500" s="81" t="s">
        <v>699</v>
      </c>
      <c r="AE500" s="81" t="s">
        <v>258</v>
      </c>
      <c r="AF500" s="15"/>
      <c r="AG500" s="15"/>
      <c r="AH500" s="15"/>
      <c r="AI500" s="15"/>
      <c r="AJ500" s="15"/>
    </row>
    <row r="501" spans="1:36" x14ac:dyDescent="0.25">
      <c r="A501" s="81" t="s">
        <v>676</v>
      </c>
      <c r="B501" s="81" t="s">
        <v>703</v>
      </c>
      <c r="C501" s="81">
        <v>10143</v>
      </c>
      <c r="D501" s="81" t="s">
        <v>704</v>
      </c>
      <c r="E501" s="81"/>
      <c r="F501" s="81">
        <v>2019</v>
      </c>
      <c r="G501" s="81" t="s">
        <v>351</v>
      </c>
      <c r="H501" s="81">
        <v>3092.63</v>
      </c>
      <c r="I501" s="81">
        <v>5</v>
      </c>
      <c r="J501" s="19">
        <v>357565.69</v>
      </c>
      <c r="K501" s="81">
        <v>0.15629999999999999</v>
      </c>
      <c r="L501" s="81">
        <v>309.02300000000002</v>
      </c>
      <c r="M501" s="81">
        <v>3925315.048</v>
      </c>
      <c r="N501" s="81" t="s">
        <v>697</v>
      </c>
      <c r="O501" s="81" t="s">
        <v>25</v>
      </c>
      <c r="P501" s="81" t="s">
        <v>233</v>
      </c>
      <c r="Q501" s="81" t="s">
        <v>699</v>
      </c>
      <c r="R501" s="81" t="s">
        <v>705</v>
      </c>
      <c r="S501" s="81">
        <v>40.549999999999997</v>
      </c>
      <c r="T501" s="81">
        <v>-78.8</v>
      </c>
      <c r="U501" s="15"/>
      <c r="V501" s="83" t="s">
        <v>676</v>
      </c>
      <c r="W501" s="83" t="s">
        <v>703</v>
      </c>
      <c r="X501" s="78">
        <f t="shared" si="23"/>
        <v>10143</v>
      </c>
      <c r="Y501" s="78">
        <f t="shared" si="21"/>
        <v>40.549999999999997</v>
      </c>
      <c r="Z501" s="78">
        <f t="shared" si="22"/>
        <v>-78.8</v>
      </c>
      <c r="AA501" s="81" t="s">
        <v>697</v>
      </c>
      <c r="AB501" s="81" t="s">
        <v>25</v>
      </c>
      <c r="AC501" s="81" t="s">
        <v>233</v>
      </c>
      <c r="AD501" s="81" t="s">
        <v>699</v>
      </c>
      <c r="AE501" s="81" t="s">
        <v>705</v>
      </c>
      <c r="AF501" s="15"/>
      <c r="AG501" s="15"/>
      <c r="AH501" s="15"/>
      <c r="AI501" s="15"/>
      <c r="AJ501" s="15"/>
    </row>
    <row r="502" spans="1:36" x14ac:dyDescent="0.25">
      <c r="A502" s="15" t="s">
        <v>904</v>
      </c>
      <c r="B502" s="15" t="s">
        <v>931</v>
      </c>
      <c r="C502" s="15">
        <v>10151</v>
      </c>
      <c r="D502" s="15" t="s">
        <v>712</v>
      </c>
      <c r="E502" s="15" t="s">
        <v>62</v>
      </c>
      <c r="F502" s="15">
        <v>2019</v>
      </c>
      <c r="G502" s="15" t="s">
        <v>351</v>
      </c>
      <c r="H502" s="15">
        <v>3368.24</v>
      </c>
      <c r="I502" s="15">
        <v>5</v>
      </c>
      <c r="J502" s="19"/>
      <c r="K502" s="15">
        <v>0.30719999999999997</v>
      </c>
      <c r="L502" s="15">
        <v>308.13900000000001</v>
      </c>
      <c r="M502" s="15">
        <v>1977463.483</v>
      </c>
      <c r="N502" s="15" t="s">
        <v>932</v>
      </c>
      <c r="O502" s="15" t="s">
        <v>25</v>
      </c>
      <c r="P502" s="15" t="s">
        <v>233</v>
      </c>
      <c r="Q502" s="15" t="s">
        <v>699</v>
      </c>
      <c r="R502" s="15" t="s">
        <v>933</v>
      </c>
      <c r="S502" s="15">
        <v>39.561100000000003</v>
      </c>
      <c r="T502" s="15">
        <v>-80.164199999999994</v>
      </c>
      <c r="U502" s="15"/>
      <c r="V502" s="78" t="s">
        <v>904</v>
      </c>
      <c r="W502" s="78" t="s">
        <v>931</v>
      </c>
      <c r="X502" s="78">
        <f t="shared" si="23"/>
        <v>10151</v>
      </c>
      <c r="Y502" s="78">
        <f t="shared" si="21"/>
        <v>39.561100000000003</v>
      </c>
      <c r="Z502" s="78">
        <f t="shared" si="22"/>
        <v>-80.164199999999994</v>
      </c>
      <c r="AA502" s="15" t="s">
        <v>932</v>
      </c>
      <c r="AB502" s="15" t="s">
        <v>25</v>
      </c>
      <c r="AC502" s="15" t="s">
        <v>233</v>
      </c>
      <c r="AD502" s="15" t="s">
        <v>699</v>
      </c>
      <c r="AE502" s="15" t="s">
        <v>933</v>
      </c>
      <c r="AF502" s="15"/>
      <c r="AG502" s="15"/>
      <c r="AH502" s="15"/>
      <c r="AI502" s="15"/>
      <c r="AJ502" s="15"/>
    </row>
    <row r="503" spans="1:36" x14ac:dyDescent="0.25">
      <c r="A503" s="15" t="s">
        <v>904</v>
      </c>
      <c r="B503" s="15" t="s">
        <v>931</v>
      </c>
      <c r="C503" s="15">
        <v>10151</v>
      </c>
      <c r="D503" s="15" t="s">
        <v>713</v>
      </c>
      <c r="E503" s="15" t="s">
        <v>62</v>
      </c>
      <c r="F503" s="15">
        <v>2019</v>
      </c>
      <c r="G503" s="15" t="s">
        <v>351</v>
      </c>
      <c r="H503" s="15">
        <v>3203.36</v>
      </c>
      <c r="I503" s="15">
        <v>5</v>
      </c>
      <c r="J503" s="19"/>
      <c r="K503" s="15">
        <v>0.30430000000000001</v>
      </c>
      <c r="L503" s="15">
        <v>277.89699999999999</v>
      </c>
      <c r="M503" s="15">
        <v>1812764.2120000001</v>
      </c>
      <c r="N503" s="15" t="s">
        <v>932</v>
      </c>
      <c r="O503" s="15" t="s">
        <v>25</v>
      </c>
      <c r="P503" s="15" t="s">
        <v>233</v>
      </c>
      <c r="Q503" s="15" t="s">
        <v>699</v>
      </c>
      <c r="R503" s="15" t="s">
        <v>933</v>
      </c>
      <c r="S503" s="15">
        <v>39.561100000000003</v>
      </c>
      <c r="T503" s="15">
        <v>-80.164199999999994</v>
      </c>
      <c r="U503" s="15"/>
      <c r="V503" s="78" t="s">
        <v>904</v>
      </c>
      <c r="W503" s="78" t="s">
        <v>931</v>
      </c>
      <c r="X503" s="78">
        <f t="shared" si="23"/>
        <v>0</v>
      </c>
      <c r="Y503" s="78">
        <f t="shared" si="21"/>
        <v>0</v>
      </c>
      <c r="Z503" s="78">
        <f t="shared" si="22"/>
        <v>0</v>
      </c>
      <c r="AA503" s="15" t="s">
        <v>932</v>
      </c>
      <c r="AB503" s="15" t="s">
        <v>25</v>
      </c>
      <c r="AC503" s="15" t="s">
        <v>233</v>
      </c>
      <c r="AD503" s="15" t="s">
        <v>699</v>
      </c>
      <c r="AE503" s="15" t="s">
        <v>933</v>
      </c>
      <c r="AF503" s="15"/>
      <c r="AG503" s="15"/>
      <c r="AH503" s="15"/>
      <c r="AI503" s="15"/>
      <c r="AJ503" s="15"/>
    </row>
    <row r="504" spans="1:36" x14ac:dyDescent="0.25">
      <c r="A504" s="15" t="s">
        <v>145</v>
      </c>
      <c r="B504" s="15" t="s">
        <v>201</v>
      </c>
      <c r="C504" s="15">
        <v>10176</v>
      </c>
      <c r="D504" s="15" t="s">
        <v>202</v>
      </c>
      <c r="E504" s="15"/>
      <c r="F504" s="15">
        <v>2019</v>
      </c>
      <c r="G504" s="15" t="s">
        <v>31</v>
      </c>
      <c r="H504" s="15">
        <v>3.84</v>
      </c>
      <c r="I504" s="15">
        <v>5</v>
      </c>
      <c r="J504" s="19">
        <v>95.62</v>
      </c>
      <c r="K504" s="15">
        <v>0.25840000000000002</v>
      </c>
      <c r="L504" s="15">
        <v>0.126</v>
      </c>
      <c r="M504" s="15">
        <v>1520.7</v>
      </c>
      <c r="N504" s="15" t="s">
        <v>170</v>
      </c>
      <c r="O504" s="15" t="s">
        <v>25</v>
      </c>
      <c r="P504" s="15" t="s">
        <v>26</v>
      </c>
      <c r="Q504" s="15" t="s">
        <v>37</v>
      </c>
      <c r="R504" s="15" t="s">
        <v>38</v>
      </c>
      <c r="S504" s="15">
        <v>42.3414</v>
      </c>
      <c r="T504" s="15">
        <v>-71.031099999999995</v>
      </c>
      <c r="U504" s="15"/>
      <c r="V504" s="78" t="s">
        <v>145</v>
      </c>
      <c r="W504" s="78" t="s">
        <v>201</v>
      </c>
      <c r="X504" s="78">
        <f t="shared" si="23"/>
        <v>10176</v>
      </c>
      <c r="Y504" s="78">
        <f t="shared" si="21"/>
        <v>42.3414</v>
      </c>
      <c r="Z504" s="78">
        <f t="shared" si="22"/>
        <v>-71.031099999999995</v>
      </c>
      <c r="AA504" s="15" t="s">
        <v>170</v>
      </c>
      <c r="AB504" s="15" t="s">
        <v>25</v>
      </c>
      <c r="AC504" s="15" t="s">
        <v>26</v>
      </c>
      <c r="AD504" s="15" t="s">
        <v>37</v>
      </c>
      <c r="AE504" s="15" t="s">
        <v>38</v>
      </c>
      <c r="AF504" s="15"/>
      <c r="AG504" s="15"/>
      <c r="AH504" s="15"/>
      <c r="AI504" s="15"/>
      <c r="AJ504" s="15"/>
    </row>
    <row r="505" spans="1:36" x14ac:dyDescent="0.25">
      <c r="A505" s="15" t="s">
        <v>145</v>
      </c>
      <c r="B505" s="15" t="s">
        <v>201</v>
      </c>
      <c r="C505" s="15">
        <v>10176</v>
      </c>
      <c r="D505" s="15" t="s">
        <v>203</v>
      </c>
      <c r="E505" s="15"/>
      <c r="F505" s="15">
        <v>2019</v>
      </c>
      <c r="G505" s="15" t="s">
        <v>31</v>
      </c>
      <c r="H505" s="15">
        <v>4.07</v>
      </c>
      <c r="I505" s="15">
        <v>5</v>
      </c>
      <c r="J505" s="19">
        <v>113.1</v>
      </c>
      <c r="K505" s="15">
        <v>0.36309999999999998</v>
      </c>
      <c r="L505" s="15">
        <v>0.123</v>
      </c>
      <c r="M505" s="15">
        <v>1611.8</v>
      </c>
      <c r="N505" s="15" t="s">
        <v>170</v>
      </c>
      <c r="O505" s="15" t="s">
        <v>25</v>
      </c>
      <c r="P505" s="15" t="s">
        <v>26</v>
      </c>
      <c r="Q505" s="15" t="s">
        <v>37</v>
      </c>
      <c r="R505" s="15" t="s">
        <v>38</v>
      </c>
      <c r="S505" s="15">
        <v>42.3414</v>
      </c>
      <c r="T505" s="15">
        <v>-71.031099999999995</v>
      </c>
      <c r="U505" s="15"/>
      <c r="V505" s="78" t="s">
        <v>145</v>
      </c>
      <c r="W505" s="78" t="s">
        <v>201</v>
      </c>
      <c r="X505" s="78">
        <f t="shared" si="23"/>
        <v>0</v>
      </c>
      <c r="Y505" s="78">
        <f t="shared" si="21"/>
        <v>0</v>
      </c>
      <c r="Z505" s="78">
        <f t="shared" si="22"/>
        <v>0</v>
      </c>
      <c r="AA505" s="15" t="s">
        <v>170</v>
      </c>
      <c r="AB505" s="15" t="s">
        <v>25</v>
      </c>
      <c r="AC505" s="15" t="s">
        <v>26</v>
      </c>
      <c r="AD505" s="15" t="s">
        <v>37</v>
      </c>
      <c r="AE505" s="15" t="s">
        <v>38</v>
      </c>
      <c r="AF505" s="15"/>
      <c r="AG505" s="15"/>
      <c r="AH505" s="15"/>
      <c r="AI505" s="15"/>
      <c r="AJ505" s="15"/>
    </row>
    <row r="506" spans="1:36" x14ac:dyDescent="0.25">
      <c r="A506" s="15" t="s">
        <v>396</v>
      </c>
      <c r="B506" s="15" t="s">
        <v>491</v>
      </c>
      <c r="C506" s="15">
        <v>10190</v>
      </c>
      <c r="D506" s="15">
        <v>1</v>
      </c>
      <c r="E506" s="15"/>
      <c r="F506" s="15">
        <v>2019</v>
      </c>
      <c r="G506" s="15" t="s">
        <v>244</v>
      </c>
      <c r="H506" s="15">
        <v>866.16</v>
      </c>
      <c r="I506" s="15">
        <v>5</v>
      </c>
      <c r="J506" s="19">
        <v>46164.76</v>
      </c>
      <c r="K506" s="15">
        <v>6.8699999999999997E-2</v>
      </c>
      <c r="L506" s="15">
        <v>13.045999999999999</v>
      </c>
      <c r="M506" s="15">
        <v>417007.424</v>
      </c>
      <c r="N506" s="15" t="s">
        <v>492</v>
      </c>
      <c r="O506" s="15" t="s">
        <v>25</v>
      </c>
      <c r="P506" s="15" t="s">
        <v>33</v>
      </c>
      <c r="Q506" s="15" t="s">
        <v>27</v>
      </c>
      <c r="R506" s="15" t="s">
        <v>34</v>
      </c>
      <c r="S506" s="15">
        <v>42.537500000000001</v>
      </c>
      <c r="T506" s="15">
        <v>-73.743300000000005</v>
      </c>
      <c r="U506" s="15"/>
      <c r="V506" s="78" t="s">
        <v>396</v>
      </c>
      <c r="W506" s="78" t="s">
        <v>491</v>
      </c>
      <c r="X506" s="78">
        <f t="shared" si="23"/>
        <v>10190</v>
      </c>
      <c r="Y506" s="78">
        <f t="shared" si="21"/>
        <v>42.537500000000001</v>
      </c>
      <c r="Z506" s="78">
        <f t="shared" si="22"/>
        <v>-73.743300000000005</v>
      </c>
      <c r="AA506" s="15" t="s">
        <v>492</v>
      </c>
      <c r="AB506" s="15" t="s">
        <v>25</v>
      </c>
      <c r="AC506" s="15" t="s">
        <v>33</v>
      </c>
      <c r="AD506" s="15" t="s">
        <v>27</v>
      </c>
      <c r="AE506" s="15" t="s">
        <v>34</v>
      </c>
      <c r="AF506" s="15"/>
      <c r="AG506" s="15"/>
      <c r="AH506" s="15"/>
      <c r="AI506" s="15"/>
      <c r="AJ506" s="15"/>
    </row>
    <row r="507" spans="1:36" x14ac:dyDescent="0.25">
      <c r="A507" s="15" t="s">
        <v>145</v>
      </c>
      <c r="B507" s="15" t="s">
        <v>150</v>
      </c>
      <c r="C507" s="15">
        <v>10307</v>
      </c>
      <c r="D507" s="15">
        <v>1</v>
      </c>
      <c r="E507" s="15" t="s">
        <v>151</v>
      </c>
      <c r="F507" s="15">
        <v>2019</v>
      </c>
      <c r="G507" s="15" t="s">
        <v>23</v>
      </c>
      <c r="H507" s="15">
        <v>174.54</v>
      </c>
      <c r="I507" s="15">
        <v>5</v>
      </c>
      <c r="J507" s="19">
        <v>15512.06</v>
      </c>
      <c r="K507" s="15">
        <v>9.7000000000000003E-2</v>
      </c>
      <c r="L507" s="15">
        <v>7.2709999999999999</v>
      </c>
      <c r="M507" s="15">
        <v>178957.96900000001</v>
      </c>
      <c r="N507" s="15" t="s">
        <v>147</v>
      </c>
      <c r="O507" s="15" t="s">
        <v>25</v>
      </c>
      <c r="P507" s="15" t="s">
        <v>33</v>
      </c>
      <c r="Q507" s="15" t="s">
        <v>27</v>
      </c>
      <c r="R507" s="15" t="s">
        <v>34</v>
      </c>
      <c r="S507" s="15">
        <v>42.092500000000001</v>
      </c>
      <c r="T507" s="15">
        <v>-71.4833</v>
      </c>
      <c r="U507" s="15"/>
      <c r="V507" s="78" t="s">
        <v>145</v>
      </c>
      <c r="W507" s="78" t="s">
        <v>150</v>
      </c>
      <c r="X507" s="78">
        <f t="shared" si="23"/>
        <v>10307</v>
      </c>
      <c r="Y507" s="78">
        <f t="shared" si="21"/>
        <v>42.092500000000001</v>
      </c>
      <c r="Z507" s="78">
        <f t="shared" si="22"/>
        <v>-71.4833</v>
      </c>
      <c r="AA507" s="15" t="s">
        <v>147</v>
      </c>
      <c r="AB507" s="15" t="s">
        <v>25</v>
      </c>
      <c r="AC507" s="15" t="s">
        <v>33</v>
      </c>
      <c r="AD507" s="15" t="s">
        <v>27</v>
      </c>
      <c r="AE507" s="15" t="s">
        <v>34</v>
      </c>
      <c r="AF507" s="15"/>
      <c r="AG507" s="15"/>
      <c r="AH507" s="15"/>
      <c r="AI507" s="15"/>
      <c r="AJ507" s="15"/>
    </row>
    <row r="508" spans="1:36" x14ac:dyDescent="0.25">
      <c r="A508" s="15" t="s">
        <v>145</v>
      </c>
      <c r="B508" s="15" t="s">
        <v>150</v>
      </c>
      <c r="C508" s="15">
        <v>10307</v>
      </c>
      <c r="D508" s="15">
        <v>2</v>
      </c>
      <c r="E508" s="15" t="s">
        <v>151</v>
      </c>
      <c r="F508" s="15">
        <v>2019</v>
      </c>
      <c r="G508" s="15" t="s">
        <v>23</v>
      </c>
      <c r="H508" s="15">
        <v>256.19</v>
      </c>
      <c r="I508" s="15">
        <v>5</v>
      </c>
      <c r="J508" s="19">
        <v>22552.83</v>
      </c>
      <c r="K508" s="15">
        <v>0.1056</v>
      </c>
      <c r="L508" s="15">
        <v>12.138999999999999</v>
      </c>
      <c r="M508" s="15">
        <v>264607.88400000002</v>
      </c>
      <c r="N508" s="15" t="s">
        <v>147</v>
      </c>
      <c r="O508" s="15" t="s">
        <v>25</v>
      </c>
      <c r="P508" s="15" t="s">
        <v>33</v>
      </c>
      <c r="Q508" s="15" t="s">
        <v>27</v>
      </c>
      <c r="R508" s="15" t="s">
        <v>34</v>
      </c>
      <c r="S508" s="15">
        <v>42.092500000000001</v>
      </c>
      <c r="T508" s="15">
        <v>-71.4833</v>
      </c>
      <c r="U508" s="15"/>
      <c r="V508" s="78" t="s">
        <v>145</v>
      </c>
      <c r="W508" s="78" t="s">
        <v>150</v>
      </c>
      <c r="X508" s="78">
        <f t="shared" si="23"/>
        <v>0</v>
      </c>
      <c r="Y508" s="78">
        <f t="shared" si="21"/>
        <v>0</v>
      </c>
      <c r="Z508" s="78">
        <f t="shared" si="22"/>
        <v>0</v>
      </c>
      <c r="AA508" s="15" t="s">
        <v>147</v>
      </c>
      <c r="AB508" s="15" t="s">
        <v>25</v>
      </c>
      <c r="AC508" s="15" t="s">
        <v>33</v>
      </c>
      <c r="AD508" s="15" t="s">
        <v>27</v>
      </c>
      <c r="AE508" s="15" t="s">
        <v>34</v>
      </c>
      <c r="AF508" s="15"/>
      <c r="AG508" s="15"/>
      <c r="AH508" s="15"/>
      <c r="AI508" s="15"/>
      <c r="AJ508" s="15"/>
    </row>
    <row r="509" spans="1:36" x14ac:dyDescent="0.25">
      <c r="A509" s="15" t="s">
        <v>327</v>
      </c>
      <c r="B509" s="15" t="s">
        <v>379</v>
      </c>
      <c r="C509" s="15">
        <v>10308</v>
      </c>
      <c r="D509" s="15">
        <v>1001</v>
      </c>
      <c r="E509" s="15"/>
      <c r="F509" s="15">
        <v>2019</v>
      </c>
      <c r="G509" s="15" t="s">
        <v>334</v>
      </c>
      <c r="H509" s="15">
        <v>1392.9</v>
      </c>
      <c r="I509" s="15">
        <v>5</v>
      </c>
      <c r="J509" s="19">
        <v>185212.2</v>
      </c>
      <c r="K509" s="15">
        <v>8.9200000000000002E-2</v>
      </c>
      <c r="L509" s="15">
        <v>63.680999999999997</v>
      </c>
      <c r="M509" s="15">
        <v>1543980.1640000001</v>
      </c>
      <c r="N509" s="15" t="s">
        <v>72</v>
      </c>
      <c r="O509" s="15" t="s">
        <v>25</v>
      </c>
      <c r="P509" s="15" t="s">
        <v>33</v>
      </c>
      <c r="Q509" s="15" t="s">
        <v>27</v>
      </c>
      <c r="R509" s="15" t="s">
        <v>34</v>
      </c>
      <c r="S509" s="15">
        <v>40.439</v>
      </c>
      <c r="T509" s="15">
        <v>-74.344399999999993</v>
      </c>
      <c r="U509" s="15"/>
      <c r="V509" s="78" t="s">
        <v>327</v>
      </c>
      <c r="W509" s="78" t="s">
        <v>379</v>
      </c>
      <c r="X509" s="78">
        <f t="shared" si="23"/>
        <v>10308</v>
      </c>
      <c r="Y509" s="78">
        <f t="shared" si="21"/>
        <v>40.439</v>
      </c>
      <c r="Z509" s="78">
        <f t="shared" si="22"/>
        <v>-74.344399999999993</v>
      </c>
      <c r="AA509" s="15" t="s">
        <v>72</v>
      </c>
      <c r="AB509" s="15" t="s">
        <v>25</v>
      </c>
      <c r="AC509" s="15" t="s">
        <v>33</v>
      </c>
      <c r="AD509" s="15" t="s">
        <v>27</v>
      </c>
      <c r="AE509" s="15" t="s">
        <v>34</v>
      </c>
      <c r="AF509" s="15"/>
      <c r="AG509" s="15"/>
      <c r="AH509" s="15"/>
      <c r="AI509" s="15"/>
      <c r="AJ509" s="15"/>
    </row>
    <row r="510" spans="1:36" x14ac:dyDescent="0.25">
      <c r="A510" s="15" t="s">
        <v>327</v>
      </c>
      <c r="B510" s="15" t="s">
        <v>379</v>
      </c>
      <c r="C510" s="15">
        <v>10308</v>
      </c>
      <c r="D510" s="15">
        <v>1002</v>
      </c>
      <c r="E510" s="15"/>
      <c r="F510" s="15">
        <v>2019</v>
      </c>
      <c r="G510" s="15" t="s">
        <v>334</v>
      </c>
      <c r="H510" s="15">
        <v>1280.03</v>
      </c>
      <c r="I510" s="15">
        <v>5</v>
      </c>
      <c r="J510" s="19">
        <v>171040.43</v>
      </c>
      <c r="K510" s="15">
        <v>9.6799999999999997E-2</v>
      </c>
      <c r="L510" s="15">
        <v>63.820999999999998</v>
      </c>
      <c r="M510" s="15">
        <v>1422513.692</v>
      </c>
      <c r="N510" s="15" t="s">
        <v>72</v>
      </c>
      <c r="O510" s="15" t="s">
        <v>25</v>
      </c>
      <c r="P510" s="15" t="s">
        <v>33</v>
      </c>
      <c r="Q510" s="15" t="s">
        <v>27</v>
      </c>
      <c r="R510" s="15" t="s">
        <v>34</v>
      </c>
      <c r="S510" s="15">
        <v>40.439</v>
      </c>
      <c r="T510" s="15">
        <v>-74.344399999999993</v>
      </c>
      <c r="U510" s="15"/>
      <c r="V510" s="78" t="s">
        <v>327</v>
      </c>
      <c r="W510" s="78" t="s">
        <v>379</v>
      </c>
      <c r="X510" s="78">
        <f t="shared" si="23"/>
        <v>0</v>
      </c>
      <c r="Y510" s="78">
        <f t="shared" si="21"/>
        <v>0</v>
      </c>
      <c r="Z510" s="78">
        <f t="shared" si="22"/>
        <v>0</v>
      </c>
      <c r="AA510" s="15" t="s">
        <v>72</v>
      </c>
      <c r="AB510" s="15" t="s">
        <v>25</v>
      </c>
      <c r="AC510" s="15" t="s">
        <v>33</v>
      </c>
      <c r="AD510" s="15" t="s">
        <v>27</v>
      </c>
      <c r="AE510" s="15" t="s">
        <v>34</v>
      </c>
      <c r="AF510" s="15"/>
      <c r="AG510" s="15"/>
      <c r="AH510" s="15"/>
      <c r="AI510" s="15"/>
      <c r="AJ510" s="15"/>
    </row>
    <row r="511" spans="1:36" x14ac:dyDescent="0.25">
      <c r="A511" s="81" t="s">
        <v>676</v>
      </c>
      <c r="B511" s="81" t="s">
        <v>740</v>
      </c>
      <c r="C511" s="81">
        <v>10343</v>
      </c>
      <c r="D511" s="81" t="s">
        <v>741</v>
      </c>
      <c r="E511" s="81"/>
      <c r="F511" s="81">
        <v>2019</v>
      </c>
      <c r="G511" s="81" t="s">
        <v>686</v>
      </c>
      <c r="H511" s="81">
        <v>1174.5</v>
      </c>
      <c r="I511" s="81">
        <v>5</v>
      </c>
      <c r="J511" s="19">
        <v>35887.360000000001</v>
      </c>
      <c r="K511" s="81">
        <v>7.2499999999999995E-2</v>
      </c>
      <c r="L511" s="81">
        <v>22.975999999999999</v>
      </c>
      <c r="M511" s="81">
        <v>667302.82499999995</v>
      </c>
      <c r="N511" s="81" t="s">
        <v>742</v>
      </c>
      <c r="O511" s="81" t="s">
        <v>25</v>
      </c>
      <c r="P511" s="81" t="s">
        <v>233</v>
      </c>
      <c r="Q511" s="81" t="s">
        <v>699</v>
      </c>
      <c r="R511" s="81"/>
      <c r="S511" s="81">
        <v>40.809199999999997</v>
      </c>
      <c r="T511" s="81">
        <v>-76.453900000000004</v>
      </c>
      <c r="U511" s="15"/>
      <c r="V511" s="83" t="s">
        <v>676</v>
      </c>
      <c r="W511" s="83" t="s">
        <v>740</v>
      </c>
      <c r="X511" s="78">
        <f t="shared" si="23"/>
        <v>10343</v>
      </c>
      <c r="Y511" s="78">
        <f t="shared" si="21"/>
        <v>40.809199999999997</v>
      </c>
      <c r="Z511" s="78">
        <f t="shared" si="22"/>
        <v>-76.453900000000004</v>
      </c>
      <c r="AA511" s="81" t="s">
        <v>742</v>
      </c>
      <c r="AB511" s="81" t="s">
        <v>25</v>
      </c>
      <c r="AC511" s="81" t="s">
        <v>233</v>
      </c>
      <c r="AD511" s="81" t="s">
        <v>699</v>
      </c>
      <c r="AE511" s="81"/>
      <c r="AF511" s="15"/>
      <c r="AG511" s="15"/>
      <c r="AH511" s="15"/>
      <c r="AI511" s="15"/>
      <c r="AJ511" s="15"/>
    </row>
    <row r="512" spans="1:36" x14ac:dyDescent="0.25">
      <c r="A512" s="15" t="s">
        <v>770</v>
      </c>
      <c r="B512" s="15" t="s">
        <v>798</v>
      </c>
      <c r="C512" s="15">
        <v>10377</v>
      </c>
      <c r="D512" s="15" t="s">
        <v>799</v>
      </c>
      <c r="E512" s="15" t="s">
        <v>318</v>
      </c>
      <c r="F512" s="15">
        <v>2019</v>
      </c>
      <c r="G512" s="15" t="s">
        <v>351</v>
      </c>
      <c r="H512" s="15">
        <v>922.64</v>
      </c>
      <c r="I512" s="15">
        <v>2</v>
      </c>
      <c r="J512" s="19"/>
      <c r="K512" s="15">
        <v>0.41439999999999999</v>
      </c>
      <c r="L512" s="15">
        <v>22.513999999999999</v>
      </c>
      <c r="M512" s="15">
        <v>110502.61500000001</v>
      </c>
      <c r="N512" s="15" t="s">
        <v>800</v>
      </c>
      <c r="O512" s="15" t="s">
        <v>801</v>
      </c>
      <c r="P512" s="15" t="s">
        <v>65</v>
      </c>
      <c r="Q512" s="15" t="s">
        <v>48</v>
      </c>
      <c r="R512" s="15" t="s">
        <v>649</v>
      </c>
      <c r="S512" s="15">
        <v>37.293900000000001</v>
      </c>
      <c r="T512" s="15">
        <v>-77.2697</v>
      </c>
      <c r="U512" s="15"/>
      <c r="V512" s="78" t="s">
        <v>770</v>
      </c>
      <c r="W512" s="78" t="s">
        <v>798</v>
      </c>
      <c r="X512" s="78">
        <f t="shared" si="23"/>
        <v>10377</v>
      </c>
      <c r="Y512" s="78">
        <f t="shared" si="21"/>
        <v>37.293900000000001</v>
      </c>
      <c r="Z512" s="78">
        <f t="shared" si="22"/>
        <v>-77.2697</v>
      </c>
      <c r="AA512" s="15" t="s">
        <v>800</v>
      </c>
      <c r="AB512" s="15" t="s">
        <v>801</v>
      </c>
      <c r="AC512" s="15" t="s">
        <v>65</v>
      </c>
      <c r="AD512" s="15" t="s">
        <v>48</v>
      </c>
      <c r="AE512" s="15" t="s">
        <v>649</v>
      </c>
      <c r="AF512" s="15"/>
      <c r="AG512" s="15"/>
      <c r="AH512" s="15"/>
      <c r="AI512" s="15"/>
      <c r="AJ512" s="15"/>
    </row>
    <row r="513" spans="1:36" x14ac:dyDescent="0.25">
      <c r="A513" s="15" t="s">
        <v>770</v>
      </c>
      <c r="B513" s="15" t="s">
        <v>798</v>
      </c>
      <c r="C513" s="15">
        <v>10377</v>
      </c>
      <c r="D513" s="15" t="s">
        <v>802</v>
      </c>
      <c r="E513" s="15" t="s">
        <v>318</v>
      </c>
      <c r="F513" s="15">
        <v>2019</v>
      </c>
      <c r="G513" s="15" t="s">
        <v>351</v>
      </c>
      <c r="H513" s="15">
        <v>971.23</v>
      </c>
      <c r="I513" s="15">
        <v>2</v>
      </c>
      <c r="J513" s="19"/>
      <c r="K513" s="15">
        <v>0.41299999999999998</v>
      </c>
      <c r="L513" s="15">
        <v>23.452000000000002</v>
      </c>
      <c r="M513" s="15">
        <v>116433.53599999999</v>
      </c>
      <c r="N513" s="15" t="s">
        <v>800</v>
      </c>
      <c r="O513" s="15" t="s">
        <v>801</v>
      </c>
      <c r="P513" s="15" t="s">
        <v>65</v>
      </c>
      <c r="Q513" s="15" t="s">
        <v>48</v>
      </c>
      <c r="R513" s="15" t="s">
        <v>649</v>
      </c>
      <c r="S513" s="15">
        <v>37.293900000000001</v>
      </c>
      <c r="T513" s="15">
        <v>-77.2697</v>
      </c>
      <c r="U513" s="15"/>
      <c r="V513" s="78" t="s">
        <v>770</v>
      </c>
      <c r="W513" s="78" t="s">
        <v>798</v>
      </c>
      <c r="X513" s="78">
        <f t="shared" si="23"/>
        <v>0</v>
      </c>
      <c r="Y513" s="78">
        <f t="shared" si="21"/>
        <v>0</v>
      </c>
      <c r="Z513" s="78">
        <f t="shared" si="22"/>
        <v>0</v>
      </c>
      <c r="AA513" s="15" t="s">
        <v>800</v>
      </c>
      <c r="AB513" s="15" t="s">
        <v>801</v>
      </c>
      <c r="AC513" s="15" t="s">
        <v>65</v>
      </c>
      <c r="AD513" s="15" t="s">
        <v>48</v>
      </c>
      <c r="AE513" s="15" t="s">
        <v>649</v>
      </c>
      <c r="AF513" s="15"/>
      <c r="AG513" s="15"/>
      <c r="AH513" s="15"/>
      <c r="AI513" s="15"/>
      <c r="AJ513" s="15"/>
    </row>
    <row r="514" spans="1:36" x14ac:dyDescent="0.25">
      <c r="A514" s="15" t="s">
        <v>770</v>
      </c>
      <c r="B514" s="15" t="s">
        <v>798</v>
      </c>
      <c r="C514" s="15">
        <v>10377</v>
      </c>
      <c r="D514" s="15" t="s">
        <v>803</v>
      </c>
      <c r="E514" s="15" t="s">
        <v>318</v>
      </c>
      <c r="F514" s="15">
        <v>2019</v>
      </c>
      <c r="G514" s="15" t="s">
        <v>351</v>
      </c>
      <c r="H514" s="15">
        <v>984.79</v>
      </c>
      <c r="I514" s="15">
        <v>2</v>
      </c>
      <c r="J514" s="19"/>
      <c r="K514" s="15">
        <v>0.42099999999999999</v>
      </c>
      <c r="L514" s="15">
        <v>25.52</v>
      </c>
      <c r="M514" s="15">
        <v>124557.804</v>
      </c>
      <c r="N514" s="15" t="s">
        <v>800</v>
      </c>
      <c r="O514" s="15" t="s">
        <v>801</v>
      </c>
      <c r="P514" s="15" t="s">
        <v>65</v>
      </c>
      <c r="Q514" s="15" t="s">
        <v>48</v>
      </c>
      <c r="R514" s="15" t="s">
        <v>649</v>
      </c>
      <c r="S514" s="15">
        <v>37.293900000000001</v>
      </c>
      <c r="T514" s="15">
        <v>-77.2697</v>
      </c>
      <c r="U514" s="15"/>
      <c r="V514" s="78" t="s">
        <v>770</v>
      </c>
      <c r="W514" s="78" t="s">
        <v>798</v>
      </c>
      <c r="X514" s="78">
        <f t="shared" si="23"/>
        <v>0</v>
      </c>
      <c r="Y514" s="78">
        <f t="shared" si="21"/>
        <v>0</v>
      </c>
      <c r="Z514" s="78">
        <f t="shared" si="22"/>
        <v>0</v>
      </c>
      <c r="AA514" s="15" t="s">
        <v>800</v>
      </c>
      <c r="AB514" s="15" t="s">
        <v>801</v>
      </c>
      <c r="AC514" s="15" t="s">
        <v>65</v>
      </c>
      <c r="AD514" s="15" t="s">
        <v>48</v>
      </c>
      <c r="AE514" s="15" t="s">
        <v>649</v>
      </c>
      <c r="AF514" s="15"/>
      <c r="AG514" s="15"/>
      <c r="AH514" s="15"/>
      <c r="AI514" s="15"/>
      <c r="AJ514" s="15"/>
    </row>
    <row r="515" spans="1:36" x14ac:dyDescent="0.25">
      <c r="A515" s="15" t="s">
        <v>770</v>
      </c>
      <c r="B515" s="15" t="s">
        <v>798</v>
      </c>
      <c r="C515" s="15">
        <v>10377</v>
      </c>
      <c r="D515" s="15" t="s">
        <v>804</v>
      </c>
      <c r="E515" s="15" t="s">
        <v>805</v>
      </c>
      <c r="F515" s="15">
        <v>2019</v>
      </c>
      <c r="G515" s="15" t="s">
        <v>351</v>
      </c>
      <c r="H515" s="15">
        <v>104.7</v>
      </c>
      <c r="I515" s="15">
        <v>2</v>
      </c>
      <c r="J515" s="19"/>
      <c r="K515" s="15">
        <v>0.33379999999999999</v>
      </c>
      <c r="L515" s="15">
        <v>2.7360000000000002</v>
      </c>
      <c r="M515" s="15">
        <v>16554.036</v>
      </c>
      <c r="N515" s="15" t="s">
        <v>800</v>
      </c>
      <c r="O515" s="15" t="s">
        <v>801</v>
      </c>
      <c r="P515" s="15" t="s">
        <v>65</v>
      </c>
      <c r="Q515" s="15" t="s">
        <v>48</v>
      </c>
      <c r="R515" s="15" t="s">
        <v>649</v>
      </c>
      <c r="S515" s="15">
        <v>37.293900000000001</v>
      </c>
      <c r="T515" s="15">
        <v>-77.2697</v>
      </c>
      <c r="U515" s="15"/>
      <c r="V515" s="78" t="s">
        <v>770</v>
      </c>
      <c r="W515" s="78" t="s">
        <v>798</v>
      </c>
      <c r="X515" s="78">
        <f t="shared" si="23"/>
        <v>0</v>
      </c>
      <c r="Y515" s="78">
        <f t="shared" ref="Y515:Y578" si="24">IF(X515&gt;0,S515,0)</f>
        <v>0</v>
      </c>
      <c r="Z515" s="78">
        <f t="shared" ref="Z515:Z578" si="25">IF(X515&gt;0,T515,0)</f>
        <v>0</v>
      </c>
      <c r="AA515" s="15" t="s">
        <v>800</v>
      </c>
      <c r="AB515" s="15" t="s">
        <v>801</v>
      </c>
      <c r="AC515" s="15" t="s">
        <v>65</v>
      </c>
      <c r="AD515" s="15" t="s">
        <v>48</v>
      </c>
      <c r="AE515" s="15" t="s">
        <v>649</v>
      </c>
      <c r="AF515" s="15"/>
      <c r="AG515" s="15"/>
      <c r="AH515" s="15"/>
      <c r="AI515" s="15"/>
      <c r="AJ515" s="15"/>
    </row>
    <row r="516" spans="1:36" x14ac:dyDescent="0.25">
      <c r="A516" s="15" t="s">
        <v>770</v>
      </c>
      <c r="B516" s="15" t="s">
        <v>798</v>
      </c>
      <c r="C516" s="15">
        <v>10377</v>
      </c>
      <c r="D516" s="15" t="s">
        <v>806</v>
      </c>
      <c r="E516" s="15" t="s">
        <v>805</v>
      </c>
      <c r="F516" s="15">
        <v>2019</v>
      </c>
      <c r="G516" s="15" t="s">
        <v>351</v>
      </c>
      <c r="H516" s="15">
        <v>112.42</v>
      </c>
      <c r="I516" s="15">
        <v>2</v>
      </c>
      <c r="J516" s="19"/>
      <c r="K516" s="15">
        <v>0.33260000000000001</v>
      </c>
      <c r="L516" s="15">
        <v>2.1789999999999998</v>
      </c>
      <c r="M516" s="15">
        <v>13181.165999999999</v>
      </c>
      <c r="N516" s="15" t="s">
        <v>800</v>
      </c>
      <c r="O516" s="15" t="s">
        <v>801</v>
      </c>
      <c r="P516" s="15" t="s">
        <v>65</v>
      </c>
      <c r="Q516" s="15" t="s">
        <v>48</v>
      </c>
      <c r="R516" s="15" t="s">
        <v>649</v>
      </c>
      <c r="S516" s="15">
        <v>37.293900000000001</v>
      </c>
      <c r="T516" s="15">
        <v>-77.2697</v>
      </c>
      <c r="U516" s="15"/>
      <c r="V516" s="78" t="s">
        <v>770</v>
      </c>
      <c r="W516" s="78" t="s">
        <v>798</v>
      </c>
      <c r="X516" s="78">
        <f t="shared" ref="X516:X579" si="26">IF(C516=C515,0,C516)</f>
        <v>0</v>
      </c>
      <c r="Y516" s="78">
        <f t="shared" si="24"/>
        <v>0</v>
      </c>
      <c r="Z516" s="78">
        <f t="shared" si="25"/>
        <v>0</v>
      </c>
      <c r="AA516" s="15" t="s">
        <v>800</v>
      </c>
      <c r="AB516" s="15" t="s">
        <v>801</v>
      </c>
      <c r="AC516" s="15" t="s">
        <v>65</v>
      </c>
      <c r="AD516" s="15" t="s">
        <v>48</v>
      </c>
      <c r="AE516" s="15" t="s">
        <v>649</v>
      </c>
      <c r="AF516" s="15"/>
      <c r="AG516" s="15"/>
      <c r="AH516" s="15"/>
      <c r="AI516" s="15"/>
      <c r="AJ516" s="15"/>
    </row>
    <row r="517" spans="1:36" x14ac:dyDescent="0.25">
      <c r="A517" s="15" t="s">
        <v>770</v>
      </c>
      <c r="B517" s="15" t="s">
        <v>798</v>
      </c>
      <c r="C517" s="15">
        <v>10377</v>
      </c>
      <c r="D517" s="15" t="s">
        <v>807</v>
      </c>
      <c r="E517" s="15" t="s">
        <v>805</v>
      </c>
      <c r="F517" s="15">
        <v>2019</v>
      </c>
      <c r="G517" s="15" t="s">
        <v>351</v>
      </c>
      <c r="H517" s="15">
        <v>11.46</v>
      </c>
      <c r="I517" s="15">
        <v>2</v>
      </c>
      <c r="J517" s="19"/>
      <c r="K517" s="15">
        <v>0.65029999999999999</v>
      </c>
      <c r="L517" s="15">
        <v>0.245</v>
      </c>
      <c r="M517" s="15">
        <v>765.69899999999996</v>
      </c>
      <c r="N517" s="15" t="s">
        <v>800</v>
      </c>
      <c r="O517" s="15" t="s">
        <v>801</v>
      </c>
      <c r="P517" s="15" t="s">
        <v>65</v>
      </c>
      <c r="Q517" s="15" t="s">
        <v>48</v>
      </c>
      <c r="R517" s="15" t="s">
        <v>649</v>
      </c>
      <c r="S517" s="15">
        <v>37.293900000000001</v>
      </c>
      <c r="T517" s="15">
        <v>-77.2697</v>
      </c>
      <c r="U517" s="15"/>
      <c r="V517" s="78" t="s">
        <v>770</v>
      </c>
      <c r="W517" s="78" t="s">
        <v>798</v>
      </c>
      <c r="X517" s="78">
        <f t="shared" si="26"/>
        <v>0</v>
      </c>
      <c r="Y517" s="78">
        <f t="shared" si="24"/>
        <v>0</v>
      </c>
      <c r="Z517" s="78">
        <f t="shared" si="25"/>
        <v>0</v>
      </c>
      <c r="AA517" s="15" t="s">
        <v>800</v>
      </c>
      <c r="AB517" s="15" t="s">
        <v>801</v>
      </c>
      <c r="AC517" s="15" t="s">
        <v>65</v>
      </c>
      <c r="AD517" s="15" t="s">
        <v>48</v>
      </c>
      <c r="AE517" s="15" t="s">
        <v>649</v>
      </c>
      <c r="AF517" s="15"/>
      <c r="AG517" s="15"/>
      <c r="AH517" s="15"/>
      <c r="AI517" s="15"/>
      <c r="AJ517" s="15"/>
    </row>
    <row r="518" spans="1:36" x14ac:dyDescent="0.25">
      <c r="A518" s="15" t="s">
        <v>396</v>
      </c>
      <c r="B518" s="15" t="s">
        <v>474</v>
      </c>
      <c r="C518" s="15">
        <v>10464</v>
      </c>
      <c r="D518" s="15" t="s">
        <v>475</v>
      </c>
      <c r="E518" s="15" t="s">
        <v>476</v>
      </c>
      <c r="F518" s="15">
        <v>2019</v>
      </c>
      <c r="G518" s="15" t="s">
        <v>259</v>
      </c>
      <c r="H518" s="15">
        <v>3384.53</v>
      </c>
      <c r="I518" s="15">
        <v>5</v>
      </c>
      <c r="J518" s="19"/>
      <c r="K518" s="15">
        <v>0.13009999999999999</v>
      </c>
      <c r="L518" s="15">
        <v>51.015999999999998</v>
      </c>
      <c r="M518" s="15">
        <v>787884.049</v>
      </c>
      <c r="N518" s="15" t="s">
        <v>477</v>
      </c>
      <c r="O518" s="15" t="s">
        <v>25</v>
      </c>
      <c r="P518" s="15" t="s">
        <v>233</v>
      </c>
      <c r="Q518" s="15" t="s">
        <v>312</v>
      </c>
      <c r="R518" s="15"/>
      <c r="S518" s="15">
        <v>44.036099999999998</v>
      </c>
      <c r="T518" s="15">
        <v>-75.771199999999993</v>
      </c>
      <c r="U518" s="15"/>
      <c r="V518" s="78" t="s">
        <v>396</v>
      </c>
      <c r="W518" s="78" t="s">
        <v>474</v>
      </c>
      <c r="X518" s="78">
        <f t="shared" si="26"/>
        <v>10464</v>
      </c>
      <c r="Y518" s="78">
        <f t="shared" si="24"/>
        <v>44.036099999999998</v>
      </c>
      <c r="Z518" s="78">
        <f t="shared" si="25"/>
        <v>-75.771199999999993</v>
      </c>
      <c r="AA518" s="15" t="s">
        <v>477</v>
      </c>
      <c r="AB518" s="15" t="s">
        <v>25</v>
      </c>
      <c r="AC518" s="15" t="s">
        <v>233</v>
      </c>
      <c r="AD518" s="15" t="s">
        <v>312</v>
      </c>
      <c r="AE518" s="15"/>
      <c r="AF518" s="15"/>
      <c r="AG518" s="15"/>
      <c r="AH518" s="15"/>
      <c r="AI518" s="15"/>
      <c r="AJ518" s="15"/>
    </row>
    <row r="519" spans="1:36" x14ac:dyDescent="0.25">
      <c r="A519" s="15" t="s">
        <v>396</v>
      </c>
      <c r="B519" s="15" t="s">
        <v>474</v>
      </c>
      <c r="C519" s="15">
        <v>10464</v>
      </c>
      <c r="D519" s="15" t="s">
        <v>478</v>
      </c>
      <c r="E519" s="15" t="s">
        <v>476</v>
      </c>
      <c r="F519" s="15">
        <v>2019</v>
      </c>
      <c r="G519" s="15" t="s">
        <v>259</v>
      </c>
      <c r="H519" s="15">
        <v>3357.87</v>
      </c>
      <c r="I519" s="15">
        <v>5</v>
      </c>
      <c r="J519" s="19"/>
      <c r="K519" s="15">
        <v>0.13100000000000001</v>
      </c>
      <c r="L519" s="15">
        <v>52.521000000000001</v>
      </c>
      <c r="M519" s="15">
        <v>802835.25699999998</v>
      </c>
      <c r="N519" s="15" t="s">
        <v>477</v>
      </c>
      <c r="O519" s="15" t="s">
        <v>25</v>
      </c>
      <c r="P519" s="15" t="s">
        <v>233</v>
      </c>
      <c r="Q519" s="15" t="s">
        <v>312</v>
      </c>
      <c r="R519" s="15"/>
      <c r="S519" s="15">
        <v>44.036099999999998</v>
      </c>
      <c r="T519" s="15">
        <v>-75.771199999999993</v>
      </c>
      <c r="U519" s="15"/>
      <c r="V519" s="78" t="s">
        <v>396</v>
      </c>
      <c r="W519" s="78" t="s">
        <v>474</v>
      </c>
      <c r="X519" s="78">
        <f t="shared" si="26"/>
        <v>0</v>
      </c>
      <c r="Y519" s="78">
        <f t="shared" si="24"/>
        <v>0</v>
      </c>
      <c r="Z519" s="78">
        <f t="shared" si="25"/>
        <v>0</v>
      </c>
      <c r="AA519" s="15" t="s">
        <v>477</v>
      </c>
      <c r="AB519" s="15" t="s">
        <v>25</v>
      </c>
      <c r="AC519" s="15" t="s">
        <v>233</v>
      </c>
      <c r="AD519" s="15" t="s">
        <v>312</v>
      </c>
      <c r="AE519" s="15"/>
      <c r="AF519" s="15"/>
      <c r="AG519" s="15"/>
      <c r="AH519" s="15"/>
      <c r="AI519" s="15"/>
      <c r="AJ519" s="15"/>
    </row>
    <row r="520" spans="1:36" x14ac:dyDescent="0.25">
      <c r="A520" s="15" t="s">
        <v>396</v>
      </c>
      <c r="B520" s="15" t="s">
        <v>474</v>
      </c>
      <c r="C520" s="15">
        <v>10464</v>
      </c>
      <c r="D520" s="15" t="s">
        <v>479</v>
      </c>
      <c r="E520" s="15" t="s">
        <v>476</v>
      </c>
      <c r="F520" s="15">
        <v>2019</v>
      </c>
      <c r="G520" s="15" t="s">
        <v>259</v>
      </c>
      <c r="H520" s="15">
        <v>3433.98</v>
      </c>
      <c r="I520" s="15">
        <v>5</v>
      </c>
      <c r="J520" s="19"/>
      <c r="K520" s="15">
        <v>0.13009999999999999</v>
      </c>
      <c r="L520" s="15">
        <v>51.823999999999998</v>
      </c>
      <c r="M520" s="15">
        <v>798653.527</v>
      </c>
      <c r="N520" s="15" t="s">
        <v>477</v>
      </c>
      <c r="O520" s="15" t="s">
        <v>25</v>
      </c>
      <c r="P520" s="15" t="s">
        <v>233</v>
      </c>
      <c r="Q520" s="15" t="s">
        <v>312</v>
      </c>
      <c r="R520" s="15"/>
      <c r="S520" s="15">
        <v>44.036099999999998</v>
      </c>
      <c r="T520" s="15">
        <v>-75.771199999999993</v>
      </c>
      <c r="U520" s="15"/>
      <c r="V520" s="78" t="s">
        <v>396</v>
      </c>
      <c r="W520" s="78" t="s">
        <v>474</v>
      </c>
      <c r="X520" s="78">
        <f t="shared" si="26"/>
        <v>0</v>
      </c>
      <c r="Y520" s="78">
        <f t="shared" si="24"/>
        <v>0</v>
      </c>
      <c r="Z520" s="78">
        <f t="shared" si="25"/>
        <v>0</v>
      </c>
      <c r="AA520" s="15" t="s">
        <v>477</v>
      </c>
      <c r="AB520" s="15" t="s">
        <v>25</v>
      </c>
      <c r="AC520" s="15" t="s">
        <v>233</v>
      </c>
      <c r="AD520" s="15" t="s">
        <v>312</v>
      </c>
      <c r="AE520" s="15"/>
      <c r="AF520" s="15"/>
      <c r="AG520" s="15"/>
      <c r="AH520" s="15"/>
      <c r="AI520" s="15"/>
      <c r="AJ520" s="15"/>
    </row>
    <row r="521" spans="1:36" x14ac:dyDescent="0.25">
      <c r="A521" s="15" t="s">
        <v>327</v>
      </c>
      <c r="B521" s="15" t="s">
        <v>350</v>
      </c>
      <c r="C521" s="15">
        <v>10566</v>
      </c>
      <c r="D521" s="15">
        <v>1001</v>
      </c>
      <c r="E521" s="15"/>
      <c r="F521" s="15">
        <v>2019</v>
      </c>
      <c r="G521" s="15" t="s">
        <v>351</v>
      </c>
      <c r="H521" s="15">
        <v>3631.89</v>
      </c>
      <c r="I521" s="15">
        <v>5</v>
      </c>
      <c r="J521" s="19"/>
      <c r="K521" s="15">
        <v>0.1013</v>
      </c>
      <c r="L521" s="15">
        <v>110.24</v>
      </c>
      <c r="M521" s="15">
        <v>2154873.202</v>
      </c>
      <c r="N521" s="15" t="s">
        <v>352</v>
      </c>
      <c r="O521" s="15" t="s">
        <v>25</v>
      </c>
      <c r="P521" s="15" t="s">
        <v>80</v>
      </c>
      <c r="Q521" s="15" t="s">
        <v>48</v>
      </c>
      <c r="R521" s="15" t="s">
        <v>42</v>
      </c>
      <c r="S521" s="15">
        <v>39.692799999999998</v>
      </c>
      <c r="T521" s="15">
        <v>-75.486699999999999</v>
      </c>
      <c r="U521" s="15"/>
      <c r="V521" s="78" t="s">
        <v>327</v>
      </c>
      <c r="W521" s="78" t="s">
        <v>350</v>
      </c>
      <c r="X521" s="78">
        <f t="shared" si="26"/>
        <v>10566</v>
      </c>
      <c r="Y521" s="78">
        <f t="shared" si="24"/>
        <v>39.692799999999998</v>
      </c>
      <c r="Z521" s="78">
        <f t="shared" si="25"/>
        <v>-75.486699999999999</v>
      </c>
      <c r="AA521" s="15" t="s">
        <v>352</v>
      </c>
      <c r="AB521" s="15" t="s">
        <v>25</v>
      </c>
      <c r="AC521" s="15" t="s">
        <v>80</v>
      </c>
      <c r="AD521" s="15" t="s">
        <v>48</v>
      </c>
      <c r="AE521" s="15" t="s">
        <v>42</v>
      </c>
      <c r="AF521" s="15"/>
      <c r="AG521" s="15"/>
      <c r="AH521" s="15"/>
      <c r="AI521" s="15"/>
      <c r="AJ521" s="15"/>
    </row>
    <row r="522" spans="1:36" x14ac:dyDescent="0.25">
      <c r="A522" s="15" t="s">
        <v>327</v>
      </c>
      <c r="B522" s="15" t="s">
        <v>350</v>
      </c>
      <c r="C522" s="15">
        <v>10566</v>
      </c>
      <c r="D522" s="15">
        <v>1002</v>
      </c>
      <c r="E522" s="15"/>
      <c r="F522" s="15">
        <v>2019</v>
      </c>
      <c r="G522" s="15" t="s">
        <v>351</v>
      </c>
      <c r="H522" s="15">
        <v>3336.61</v>
      </c>
      <c r="I522" s="15">
        <v>5</v>
      </c>
      <c r="J522" s="19"/>
      <c r="K522" s="15">
        <v>9.7699999999999995E-2</v>
      </c>
      <c r="L522" s="15">
        <v>90.275000000000006</v>
      </c>
      <c r="M522" s="15">
        <v>1841885.939</v>
      </c>
      <c r="N522" s="15" t="s">
        <v>352</v>
      </c>
      <c r="O522" s="15" t="s">
        <v>25</v>
      </c>
      <c r="P522" s="15" t="s">
        <v>80</v>
      </c>
      <c r="Q522" s="15" t="s">
        <v>48</v>
      </c>
      <c r="R522" s="15" t="s">
        <v>42</v>
      </c>
      <c r="S522" s="15">
        <v>39.692799999999998</v>
      </c>
      <c r="T522" s="15">
        <v>-75.486699999999999</v>
      </c>
      <c r="U522" s="15"/>
      <c r="V522" s="78" t="s">
        <v>327</v>
      </c>
      <c r="W522" s="78" t="s">
        <v>350</v>
      </c>
      <c r="X522" s="78">
        <f t="shared" si="26"/>
        <v>0</v>
      </c>
      <c r="Y522" s="78">
        <f t="shared" si="24"/>
        <v>0</v>
      </c>
      <c r="Z522" s="78">
        <f t="shared" si="25"/>
        <v>0</v>
      </c>
      <c r="AA522" s="15" t="s">
        <v>352</v>
      </c>
      <c r="AB522" s="15" t="s">
        <v>25</v>
      </c>
      <c r="AC522" s="15" t="s">
        <v>80</v>
      </c>
      <c r="AD522" s="15" t="s">
        <v>48</v>
      </c>
      <c r="AE522" s="15" t="s">
        <v>42</v>
      </c>
      <c r="AF522" s="15"/>
      <c r="AG522" s="15"/>
      <c r="AH522" s="15"/>
      <c r="AI522" s="15"/>
      <c r="AJ522" s="15"/>
    </row>
    <row r="523" spans="1:36" x14ac:dyDescent="0.25">
      <c r="A523" s="15" t="s">
        <v>20</v>
      </c>
      <c r="B523" s="15" t="s">
        <v>29</v>
      </c>
      <c r="C523" s="15">
        <v>10567</v>
      </c>
      <c r="D523" s="15" t="s">
        <v>30</v>
      </c>
      <c r="E523" s="15"/>
      <c r="F523" s="15">
        <v>2019</v>
      </c>
      <c r="G523" s="15" t="s">
        <v>31</v>
      </c>
      <c r="H523" s="15">
        <v>78.12</v>
      </c>
      <c r="I523" s="15">
        <v>5</v>
      </c>
      <c r="J523" s="19">
        <v>2005.01</v>
      </c>
      <c r="K523" s="15">
        <v>0.13969999999999999</v>
      </c>
      <c r="L523" s="15">
        <v>1.85</v>
      </c>
      <c r="M523" s="15">
        <v>26072.448</v>
      </c>
      <c r="N523" s="15" t="s">
        <v>32</v>
      </c>
      <c r="O523" s="15" t="s">
        <v>25</v>
      </c>
      <c r="P523" s="15" t="s">
        <v>33</v>
      </c>
      <c r="Q523" s="15" t="s">
        <v>27</v>
      </c>
      <c r="R523" s="15" t="s">
        <v>34</v>
      </c>
      <c r="S523" s="15">
        <v>41.922699999999999</v>
      </c>
      <c r="T523" s="15">
        <v>-72.625500000000002</v>
      </c>
      <c r="U523" s="15"/>
      <c r="V523" s="78" t="s">
        <v>20</v>
      </c>
      <c r="W523" s="78" t="s">
        <v>29</v>
      </c>
      <c r="X523" s="78">
        <f t="shared" si="26"/>
        <v>10567</v>
      </c>
      <c r="Y523" s="78">
        <f t="shared" si="24"/>
        <v>41.922699999999999</v>
      </c>
      <c r="Z523" s="78">
        <f t="shared" si="25"/>
        <v>-72.625500000000002</v>
      </c>
      <c r="AA523" s="15" t="s">
        <v>32</v>
      </c>
      <c r="AB523" s="15" t="s">
        <v>25</v>
      </c>
      <c r="AC523" s="15" t="s">
        <v>33</v>
      </c>
      <c r="AD523" s="15" t="s">
        <v>27</v>
      </c>
      <c r="AE523" s="15" t="s">
        <v>34</v>
      </c>
      <c r="AF523" s="15"/>
      <c r="AG523" s="15"/>
      <c r="AH523" s="15"/>
      <c r="AI523" s="15"/>
      <c r="AJ523" s="15"/>
    </row>
    <row r="524" spans="1:36" x14ac:dyDescent="0.25">
      <c r="A524" s="81" t="s">
        <v>676</v>
      </c>
      <c r="B524" s="81" t="s">
        <v>709</v>
      </c>
      <c r="C524" s="81">
        <v>10603</v>
      </c>
      <c r="D524" s="81">
        <v>31</v>
      </c>
      <c r="E524" s="81"/>
      <c r="F524" s="81">
        <v>2019</v>
      </c>
      <c r="G524" s="81" t="s">
        <v>686</v>
      </c>
      <c r="H524" s="81">
        <v>3409.36</v>
      </c>
      <c r="I524" s="81">
        <v>5</v>
      </c>
      <c r="J524" s="19">
        <v>146647.32</v>
      </c>
      <c r="K524" s="81">
        <v>8.09E-2</v>
      </c>
      <c r="L524" s="81">
        <v>83.039000000000001</v>
      </c>
      <c r="M524" s="81">
        <v>2111503.7850000001</v>
      </c>
      <c r="N524" s="81" t="s">
        <v>697</v>
      </c>
      <c r="O524" s="81" t="s">
        <v>25</v>
      </c>
      <c r="P524" s="81" t="s">
        <v>233</v>
      </c>
      <c r="Q524" s="81" t="s">
        <v>48</v>
      </c>
      <c r="R524" s="81"/>
      <c r="S524" s="81">
        <v>40.454999999999998</v>
      </c>
      <c r="T524" s="81">
        <v>-78.747200000000007</v>
      </c>
      <c r="U524" s="15"/>
      <c r="V524" s="83" t="s">
        <v>676</v>
      </c>
      <c r="W524" s="83" t="s">
        <v>709</v>
      </c>
      <c r="X524" s="78">
        <f t="shared" si="26"/>
        <v>10603</v>
      </c>
      <c r="Y524" s="78">
        <f t="shared" si="24"/>
        <v>40.454999999999998</v>
      </c>
      <c r="Z524" s="78">
        <f t="shared" si="25"/>
        <v>-78.747200000000007</v>
      </c>
      <c r="AA524" s="81" t="s">
        <v>697</v>
      </c>
      <c r="AB524" s="81" t="s">
        <v>25</v>
      </c>
      <c r="AC524" s="81" t="s">
        <v>233</v>
      </c>
      <c r="AD524" s="81" t="s">
        <v>48</v>
      </c>
      <c r="AE524" s="81"/>
      <c r="AF524" s="15"/>
      <c r="AG524" s="15"/>
      <c r="AH524" s="15"/>
      <c r="AI524" s="15"/>
      <c r="AJ524" s="15"/>
    </row>
    <row r="525" spans="1:36" x14ac:dyDescent="0.25">
      <c r="A525" s="15" t="s">
        <v>396</v>
      </c>
      <c r="B525" s="15" t="s">
        <v>468</v>
      </c>
      <c r="C525" s="15">
        <v>10617</v>
      </c>
      <c r="D525" s="15">
        <v>1</v>
      </c>
      <c r="E525" s="15"/>
      <c r="F525" s="15">
        <v>2019</v>
      </c>
      <c r="G525" s="15" t="s">
        <v>259</v>
      </c>
      <c r="H525" s="15">
        <v>22.77</v>
      </c>
      <c r="I525" s="15">
        <v>5</v>
      </c>
      <c r="J525" s="19">
        <v>1404.64</v>
      </c>
      <c r="K525" s="15">
        <v>0.21410000000000001</v>
      </c>
      <c r="L525" s="15">
        <v>0.41699999999999998</v>
      </c>
      <c r="M525" s="15">
        <v>12015.11</v>
      </c>
      <c r="N525" s="15" t="s">
        <v>469</v>
      </c>
      <c r="O525" s="15" t="s">
        <v>25</v>
      </c>
      <c r="P525" s="15" t="s">
        <v>33</v>
      </c>
      <c r="Q525" s="15" t="s">
        <v>27</v>
      </c>
      <c r="R525" s="15" t="s">
        <v>200</v>
      </c>
      <c r="S525" s="15">
        <v>43.886099999999999</v>
      </c>
      <c r="T525" s="15">
        <v>-75.434200000000004</v>
      </c>
      <c r="U525" s="15"/>
      <c r="V525" s="78" t="s">
        <v>396</v>
      </c>
      <c r="W525" s="78" t="s">
        <v>468</v>
      </c>
      <c r="X525" s="78">
        <f t="shared" si="26"/>
        <v>10617</v>
      </c>
      <c r="Y525" s="78">
        <f t="shared" si="24"/>
        <v>43.886099999999999</v>
      </c>
      <c r="Z525" s="78">
        <f t="shared" si="25"/>
        <v>-75.434200000000004</v>
      </c>
      <c r="AA525" s="15" t="s">
        <v>469</v>
      </c>
      <c r="AB525" s="15" t="s">
        <v>25</v>
      </c>
      <c r="AC525" s="15" t="s">
        <v>33</v>
      </c>
      <c r="AD525" s="15" t="s">
        <v>27</v>
      </c>
      <c r="AE525" s="15" t="s">
        <v>200</v>
      </c>
      <c r="AF525" s="15"/>
      <c r="AG525" s="15"/>
      <c r="AH525" s="15"/>
      <c r="AI525" s="15"/>
      <c r="AJ525" s="15"/>
    </row>
    <row r="526" spans="1:36" x14ac:dyDescent="0.25">
      <c r="A526" s="15" t="s">
        <v>396</v>
      </c>
      <c r="B526" s="15" t="s">
        <v>413</v>
      </c>
      <c r="C526" s="15">
        <v>10619</v>
      </c>
      <c r="D526" s="15">
        <v>1</v>
      </c>
      <c r="E526" s="15"/>
      <c r="F526" s="15">
        <v>2019</v>
      </c>
      <c r="G526" s="15" t="s">
        <v>244</v>
      </c>
      <c r="H526" s="15">
        <v>164.03</v>
      </c>
      <c r="I526" s="15">
        <v>5</v>
      </c>
      <c r="J526" s="19">
        <v>7344.22</v>
      </c>
      <c r="K526" s="15">
        <v>3.9399999999999998E-2</v>
      </c>
      <c r="L526" s="15">
        <v>0.93300000000000005</v>
      </c>
      <c r="M526" s="15">
        <v>60172.697999999997</v>
      </c>
      <c r="N526" s="15" t="s">
        <v>232</v>
      </c>
      <c r="O526" s="15" t="s">
        <v>25</v>
      </c>
      <c r="P526" s="15" t="s">
        <v>33</v>
      </c>
      <c r="Q526" s="15" t="s">
        <v>27</v>
      </c>
      <c r="R526" s="15" t="s">
        <v>59</v>
      </c>
      <c r="S526" s="15">
        <v>42.508299999999998</v>
      </c>
      <c r="T526" s="15">
        <v>-78.066100000000006</v>
      </c>
      <c r="U526" s="15"/>
      <c r="V526" s="78" t="s">
        <v>396</v>
      </c>
      <c r="W526" s="78" t="s">
        <v>413</v>
      </c>
      <c r="X526" s="78">
        <f t="shared" si="26"/>
        <v>10619</v>
      </c>
      <c r="Y526" s="78">
        <f t="shared" si="24"/>
        <v>42.508299999999998</v>
      </c>
      <c r="Z526" s="78">
        <f t="shared" si="25"/>
        <v>-78.066100000000006</v>
      </c>
      <c r="AA526" s="15" t="s">
        <v>232</v>
      </c>
      <c r="AB526" s="15" t="s">
        <v>25</v>
      </c>
      <c r="AC526" s="15" t="s">
        <v>33</v>
      </c>
      <c r="AD526" s="15" t="s">
        <v>27</v>
      </c>
      <c r="AE526" s="15" t="s">
        <v>59</v>
      </c>
      <c r="AF526" s="15"/>
      <c r="AG526" s="15"/>
      <c r="AH526" s="15"/>
      <c r="AI526" s="15"/>
      <c r="AJ526" s="15"/>
    </row>
    <row r="527" spans="1:36" x14ac:dyDescent="0.25">
      <c r="A527" s="15" t="s">
        <v>396</v>
      </c>
      <c r="B527" s="15" t="s">
        <v>490</v>
      </c>
      <c r="C527" s="15">
        <v>10620</v>
      </c>
      <c r="D527" s="15">
        <v>1</v>
      </c>
      <c r="E527" s="15"/>
      <c r="F527" s="15">
        <v>2019</v>
      </c>
      <c r="G527" s="15" t="s">
        <v>244</v>
      </c>
      <c r="H527" s="15">
        <v>66.48</v>
      </c>
      <c r="I527" s="15">
        <v>5</v>
      </c>
      <c r="J527" s="19">
        <v>2701.01</v>
      </c>
      <c r="K527" s="15">
        <v>0.13750000000000001</v>
      </c>
      <c r="L527" s="15">
        <v>1.6180000000000001</v>
      </c>
      <c r="M527" s="15">
        <v>24668.213</v>
      </c>
      <c r="N527" s="15" t="s">
        <v>477</v>
      </c>
      <c r="O527" s="15" t="s">
        <v>25</v>
      </c>
      <c r="P527" s="15" t="s">
        <v>33</v>
      </c>
      <c r="Q527" s="15" t="s">
        <v>27</v>
      </c>
      <c r="R527" s="15" t="s">
        <v>34</v>
      </c>
      <c r="S527" s="15">
        <v>43.984200000000001</v>
      </c>
      <c r="T527" s="15">
        <v>-75.622500000000002</v>
      </c>
      <c r="U527" s="15"/>
      <c r="V527" s="78" t="s">
        <v>396</v>
      </c>
      <c r="W527" s="78" t="s">
        <v>490</v>
      </c>
      <c r="X527" s="78">
        <f t="shared" si="26"/>
        <v>10620</v>
      </c>
      <c r="Y527" s="78">
        <f t="shared" si="24"/>
        <v>43.984200000000001</v>
      </c>
      <c r="Z527" s="78">
        <f t="shared" si="25"/>
        <v>-75.622500000000002</v>
      </c>
      <c r="AA527" s="15" t="s">
        <v>477</v>
      </c>
      <c r="AB527" s="15" t="s">
        <v>25</v>
      </c>
      <c r="AC527" s="15" t="s">
        <v>33</v>
      </c>
      <c r="AD527" s="15" t="s">
        <v>27</v>
      </c>
      <c r="AE527" s="15" t="s">
        <v>34</v>
      </c>
      <c r="AF527" s="15"/>
      <c r="AG527" s="15"/>
      <c r="AH527" s="15"/>
      <c r="AI527" s="15"/>
      <c r="AJ527" s="15"/>
    </row>
    <row r="528" spans="1:36" x14ac:dyDescent="0.25">
      <c r="A528" s="15" t="s">
        <v>396</v>
      </c>
      <c r="B528" s="15" t="s">
        <v>663</v>
      </c>
      <c r="C528" s="15">
        <v>10621</v>
      </c>
      <c r="D528" s="15">
        <v>1</v>
      </c>
      <c r="E528" s="15"/>
      <c r="F528" s="15">
        <v>2019</v>
      </c>
      <c r="G528" s="15" t="s">
        <v>244</v>
      </c>
      <c r="H528" s="15">
        <v>238</v>
      </c>
      <c r="I528" s="15">
        <v>5</v>
      </c>
      <c r="J528" s="19">
        <v>12860.69</v>
      </c>
      <c r="K528" s="15">
        <v>0.127</v>
      </c>
      <c r="L528" s="15">
        <v>3.3660000000000001</v>
      </c>
      <c r="M528" s="15">
        <v>105915.13</v>
      </c>
      <c r="N528" s="15" t="s">
        <v>488</v>
      </c>
      <c r="O528" s="15" t="s">
        <v>25</v>
      </c>
      <c r="P528" s="15" t="s">
        <v>33</v>
      </c>
      <c r="Q528" s="15" t="s">
        <v>27</v>
      </c>
      <c r="R528" s="15" t="s">
        <v>200</v>
      </c>
      <c r="S528" s="15">
        <v>43.066699999999997</v>
      </c>
      <c r="T528" s="15">
        <v>-76.224599999999995</v>
      </c>
      <c r="U528" s="15"/>
      <c r="V528" s="78" t="s">
        <v>396</v>
      </c>
      <c r="W528" s="78" t="s">
        <v>663</v>
      </c>
      <c r="X528" s="78">
        <f t="shared" si="26"/>
        <v>10621</v>
      </c>
      <c r="Y528" s="78">
        <f t="shared" si="24"/>
        <v>43.066699999999997</v>
      </c>
      <c r="Z528" s="78">
        <f t="shared" si="25"/>
        <v>-76.224599999999995</v>
      </c>
      <c r="AA528" s="15" t="s">
        <v>488</v>
      </c>
      <c r="AB528" s="15" t="s">
        <v>25</v>
      </c>
      <c r="AC528" s="15" t="s">
        <v>33</v>
      </c>
      <c r="AD528" s="15" t="s">
        <v>27</v>
      </c>
      <c r="AE528" s="15" t="s">
        <v>200</v>
      </c>
      <c r="AF528" s="15"/>
      <c r="AG528" s="15"/>
      <c r="AH528" s="15"/>
      <c r="AI528" s="15"/>
      <c r="AJ528" s="15"/>
    </row>
    <row r="529" spans="1:36" x14ac:dyDescent="0.25">
      <c r="A529" s="15" t="s">
        <v>770</v>
      </c>
      <c r="B529" s="15" t="s">
        <v>840</v>
      </c>
      <c r="C529" s="15">
        <v>10633</v>
      </c>
      <c r="D529" s="15">
        <v>1</v>
      </c>
      <c r="E529" s="15"/>
      <c r="F529" s="15">
        <v>2019</v>
      </c>
      <c r="G529" s="15" t="s">
        <v>348</v>
      </c>
      <c r="H529" s="15">
        <v>2274.2800000000002</v>
      </c>
      <c r="I529" s="15">
        <v>5</v>
      </c>
      <c r="J529" s="19">
        <v>192338.56</v>
      </c>
      <c r="K529" s="15">
        <v>0.11169999999999999</v>
      </c>
      <c r="L529" s="15">
        <v>118.68300000000001</v>
      </c>
      <c r="M529" s="15">
        <v>2244999.466</v>
      </c>
      <c r="N529" s="15" t="s">
        <v>800</v>
      </c>
      <c r="O529" s="15" t="s">
        <v>25</v>
      </c>
      <c r="P529" s="15" t="s">
        <v>33</v>
      </c>
      <c r="Q529" s="15" t="s">
        <v>27</v>
      </c>
      <c r="R529" s="15" t="s">
        <v>34</v>
      </c>
      <c r="S529" s="15">
        <v>37.291400000000003</v>
      </c>
      <c r="T529" s="15">
        <v>-77.2821</v>
      </c>
      <c r="U529" s="15"/>
      <c r="V529" s="78" t="s">
        <v>770</v>
      </c>
      <c r="W529" s="78" t="s">
        <v>840</v>
      </c>
      <c r="X529" s="78">
        <f t="shared" si="26"/>
        <v>10633</v>
      </c>
      <c r="Y529" s="78">
        <f t="shared" si="24"/>
        <v>37.291400000000003</v>
      </c>
      <c r="Z529" s="78">
        <f t="shared" si="25"/>
        <v>-77.2821</v>
      </c>
      <c r="AA529" s="15" t="s">
        <v>800</v>
      </c>
      <c r="AB529" s="15" t="s">
        <v>25</v>
      </c>
      <c r="AC529" s="15" t="s">
        <v>33</v>
      </c>
      <c r="AD529" s="15" t="s">
        <v>27</v>
      </c>
      <c r="AE529" s="15" t="s">
        <v>34</v>
      </c>
      <c r="AF529" s="15"/>
      <c r="AG529" s="15"/>
      <c r="AH529" s="15"/>
      <c r="AI529" s="15"/>
      <c r="AJ529" s="15"/>
    </row>
    <row r="530" spans="1:36" x14ac:dyDescent="0.25">
      <c r="A530" s="15" t="s">
        <v>770</v>
      </c>
      <c r="B530" s="15" t="s">
        <v>840</v>
      </c>
      <c r="C530" s="15">
        <v>10633</v>
      </c>
      <c r="D530" s="15">
        <v>2</v>
      </c>
      <c r="E530" s="15"/>
      <c r="F530" s="15">
        <v>2019</v>
      </c>
      <c r="G530" s="15" t="s">
        <v>348</v>
      </c>
      <c r="H530" s="15">
        <v>2306.59</v>
      </c>
      <c r="I530" s="15">
        <v>5</v>
      </c>
      <c r="J530" s="19">
        <v>193608.52</v>
      </c>
      <c r="K530" s="15">
        <v>0.114</v>
      </c>
      <c r="L530" s="15">
        <v>124.057</v>
      </c>
      <c r="M530" s="15">
        <v>2245718.1290000002</v>
      </c>
      <c r="N530" s="15" t="s">
        <v>800</v>
      </c>
      <c r="O530" s="15" t="s">
        <v>25</v>
      </c>
      <c r="P530" s="15" t="s">
        <v>33</v>
      </c>
      <c r="Q530" s="15" t="s">
        <v>27</v>
      </c>
      <c r="R530" s="15" t="s">
        <v>34</v>
      </c>
      <c r="S530" s="15">
        <v>37.291400000000003</v>
      </c>
      <c r="T530" s="15">
        <v>-77.2821</v>
      </c>
      <c r="U530" s="15"/>
      <c r="V530" s="78" t="s">
        <v>770</v>
      </c>
      <c r="W530" s="78" t="s">
        <v>840</v>
      </c>
      <c r="X530" s="78">
        <f t="shared" si="26"/>
        <v>0</v>
      </c>
      <c r="Y530" s="78">
        <f t="shared" si="24"/>
        <v>0</v>
      </c>
      <c r="Z530" s="78">
        <f t="shared" si="25"/>
        <v>0</v>
      </c>
      <c r="AA530" s="15" t="s">
        <v>800</v>
      </c>
      <c r="AB530" s="15" t="s">
        <v>25</v>
      </c>
      <c r="AC530" s="15" t="s">
        <v>33</v>
      </c>
      <c r="AD530" s="15" t="s">
        <v>27</v>
      </c>
      <c r="AE530" s="15" t="s">
        <v>34</v>
      </c>
      <c r="AF530" s="15"/>
      <c r="AG530" s="15"/>
      <c r="AH530" s="15"/>
      <c r="AI530" s="15"/>
      <c r="AJ530" s="15"/>
    </row>
    <row r="531" spans="1:36" x14ac:dyDescent="0.25">
      <c r="A531" s="15" t="s">
        <v>770</v>
      </c>
      <c r="B531" s="15" t="s">
        <v>840</v>
      </c>
      <c r="C531" s="15">
        <v>10633</v>
      </c>
      <c r="D531" s="15">
        <v>3</v>
      </c>
      <c r="E531" s="15"/>
      <c r="F531" s="15">
        <v>2019</v>
      </c>
      <c r="G531" s="15" t="s">
        <v>348</v>
      </c>
      <c r="H531" s="15">
        <v>2348.2600000000002</v>
      </c>
      <c r="I531" s="15">
        <v>5</v>
      </c>
      <c r="J531" s="19">
        <v>196846.18</v>
      </c>
      <c r="K531" s="15">
        <v>0.1071</v>
      </c>
      <c r="L531" s="15">
        <v>115.482</v>
      </c>
      <c r="M531" s="15">
        <v>2280617.2370000002</v>
      </c>
      <c r="N531" s="15" t="s">
        <v>800</v>
      </c>
      <c r="O531" s="15" t="s">
        <v>25</v>
      </c>
      <c r="P531" s="15" t="s">
        <v>33</v>
      </c>
      <c r="Q531" s="15" t="s">
        <v>27</v>
      </c>
      <c r="R531" s="15" t="s">
        <v>34</v>
      </c>
      <c r="S531" s="15">
        <v>37.291400000000003</v>
      </c>
      <c r="T531" s="15">
        <v>-77.2821</v>
      </c>
      <c r="U531" s="15"/>
      <c r="V531" s="78" t="s">
        <v>770</v>
      </c>
      <c r="W531" s="78" t="s">
        <v>840</v>
      </c>
      <c r="X531" s="78">
        <f t="shared" si="26"/>
        <v>0</v>
      </c>
      <c r="Y531" s="78">
        <f t="shared" si="24"/>
        <v>0</v>
      </c>
      <c r="Z531" s="78">
        <f t="shared" si="25"/>
        <v>0</v>
      </c>
      <c r="AA531" s="15" t="s">
        <v>800</v>
      </c>
      <c r="AB531" s="15" t="s">
        <v>25</v>
      </c>
      <c r="AC531" s="15" t="s">
        <v>33</v>
      </c>
      <c r="AD531" s="15" t="s">
        <v>27</v>
      </c>
      <c r="AE531" s="15" t="s">
        <v>34</v>
      </c>
      <c r="AF531" s="15"/>
      <c r="AG531" s="15"/>
      <c r="AH531" s="15"/>
      <c r="AI531" s="15"/>
      <c r="AJ531" s="15"/>
    </row>
    <row r="532" spans="1:36" x14ac:dyDescent="0.25">
      <c r="A532" s="81" t="s">
        <v>676</v>
      </c>
      <c r="B532" s="81" t="s">
        <v>696</v>
      </c>
      <c r="C532" s="81">
        <v>10641</v>
      </c>
      <c r="D532" s="81">
        <v>1</v>
      </c>
      <c r="E532" s="81"/>
      <c r="F532" s="81">
        <v>2019</v>
      </c>
      <c r="G532" s="81" t="s">
        <v>686</v>
      </c>
      <c r="H532" s="81">
        <v>120.8</v>
      </c>
      <c r="I532" s="81">
        <v>5</v>
      </c>
      <c r="J532" s="19"/>
      <c r="K532" s="81">
        <v>0.13869999999999999</v>
      </c>
      <c r="L532" s="81">
        <v>3.7970000000000002</v>
      </c>
      <c r="M532" s="81">
        <v>54811.743999999999</v>
      </c>
      <c r="N532" s="81" t="s">
        <v>697</v>
      </c>
      <c r="O532" s="81" t="s">
        <v>698</v>
      </c>
      <c r="P532" s="81" t="s">
        <v>233</v>
      </c>
      <c r="Q532" s="81" t="s">
        <v>699</v>
      </c>
      <c r="R532" s="81" t="s">
        <v>126</v>
      </c>
      <c r="S532" s="81">
        <v>40.474800000000002</v>
      </c>
      <c r="T532" s="81">
        <v>-78.702100000000002</v>
      </c>
      <c r="U532" s="15"/>
      <c r="V532" s="83" t="s">
        <v>676</v>
      </c>
      <c r="W532" s="83" t="s">
        <v>696</v>
      </c>
      <c r="X532" s="78">
        <f t="shared" si="26"/>
        <v>10641</v>
      </c>
      <c r="Y532" s="78">
        <f t="shared" si="24"/>
        <v>40.474800000000002</v>
      </c>
      <c r="Z532" s="78">
        <f t="shared" si="25"/>
        <v>-78.702100000000002</v>
      </c>
      <c r="AA532" s="81" t="s">
        <v>697</v>
      </c>
      <c r="AB532" s="81" t="s">
        <v>698</v>
      </c>
      <c r="AC532" s="81" t="s">
        <v>233</v>
      </c>
      <c r="AD532" s="81" t="s">
        <v>699</v>
      </c>
      <c r="AE532" s="81" t="s">
        <v>126</v>
      </c>
      <c r="AF532" s="15"/>
      <c r="AG532" s="15"/>
      <c r="AH532" s="15"/>
      <c r="AI532" s="15"/>
      <c r="AJ532" s="15"/>
    </row>
    <row r="533" spans="1:36" x14ac:dyDescent="0.25">
      <c r="A533" s="81" t="s">
        <v>676</v>
      </c>
      <c r="B533" s="81" t="s">
        <v>696</v>
      </c>
      <c r="C533" s="81">
        <v>10641</v>
      </c>
      <c r="D533" s="81">
        <v>2</v>
      </c>
      <c r="E533" s="81"/>
      <c r="F533" s="81">
        <v>2019</v>
      </c>
      <c r="G533" s="81" t="s">
        <v>686</v>
      </c>
      <c r="H533" s="81">
        <v>129.47</v>
      </c>
      <c r="I533" s="81">
        <v>5</v>
      </c>
      <c r="J533" s="19"/>
      <c r="K533" s="81">
        <v>0.14069999999999999</v>
      </c>
      <c r="L533" s="81">
        <v>4.2779999999999996</v>
      </c>
      <c r="M533" s="81">
        <v>60059.720999999998</v>
      </c>
      <c r="N533" s="81" t="s">
        <v>697</v>
      </c>
      <c r="O533" s="81" t="s">
        <v>698</v>
      </c>
      <c r="P533" s="81" t="s">
        <v>233</v>
      </c>
      <c r="Q533" s="81" t="s">
        <v>699</v>
      </c>
      <c r="R533" s="81" t="s">
        <v>126</v>
      </c>
      <c r="S533" s="81">
        <v>40.474800000000002</v>
      </c>
      <c r="T533" s="81">
        <v>-78.702100000000002</v>
      </c>
      <c r="U533" s="15"/>
      <c r="V533" s="83" t="s">
        <v>676</v>
      </c>
      <c r="W533" s="83" t="s">
        <v>696</v>
      </c>
      <c r="X533" s="78">
        <f t="shared" si="26"/>
        <v>0</v>
      </c>
      <c r="Y533" s="78">
        <f t="shared" si="24"/>
        <v>0</v>
      </c>
      <c r="Z533" s="78">
        <f t="shared" si="25"/>
        <v>0</v>
      </c>
      <c r="AA533" s="81" t="s">
        <v>697</v>
      </c>
      <c r="AB533" s="81" t="s">
        <v>698</v>
      </c>
      <c r="AC533" s="81" t="s">
        <v>233</v>
      </c>
      <c r="AD533" s="81" t="s">
        <v>699</v>
      </c>
      <c r="AE533" s="81" t="s">
        <v>126</v>
      </c>
      <c r="AF533" s="15"/>
      <c r="AG533" s="15"/>
      <c r="AH533" s="15"/>
      <c r="AI533" s="15"/>
      <c r="AJ533" s="15"/>
    </row>
    <row r="534" spans="1:36" x14ac:dyDescent="0.25">
      <c r="A534" s="15" t="s">
        <v>229</v>
      </c>
      <c r="B534" s="15" t="s">
        <v>230</v>
      </c>
      <c r="C534" s="15">
        <v>10678</v>
      </c>
      <c r="D534" s="15">
        <v>1</v>
      </c>
      <c r="E534" s="15"/>
      <c r="F534" s="15">
        <v>2019</v>
      </c>
      <c r="G534" s="15" t="s">
        <v>231</v>
      </c>
      <c r="H534" s="15">
        <v>3596.7</v>
      </c>
      <c r="I534" s="15">
        <v>5</v>
      </c>
      <c r="J534" s="19">
        <v>461851.56</v>
      </c>
      <c r="K534" s="15">
        <v>6.4199999999999993E-2</v>
      </c>
      <c r="L534" s="15">
        <v>183.87700000000001</v>
      </c>
      <c r="M534" s="15">
        <v>5612443.6440000003</v>
      </c>
      <c r="N534" s="15" t="s">
        <v>232</v>
      </c>
      <c r="O534" s="15" t="s">
        <v>25</v>
      </c>
      <c r="P534" s="15" t="s">
        <v>233</v>
      </c>
      <c r="Q534" s="15" t="s">
        <v>48</v>
      </c>
      <c r="R534" s="15" t="s">
        <v>234</v>
      </c>
      <c r="S534" s="15">
        <v>39.5944</v>
      </c>
      <c r="T534" s="15">
        <v>-78.745599999999996</v>
      </c>
      <c r="U534" s="15"/>
      <c r="V534" s="78" t="s">
        <v>229</v>
      </c>
      <c r="W534" s="78" t="s">
        <v>230</v>
      </c>
      <c r="X534" s="78">
        <f t="shared" si="26"/>
        <v>10678</v>
      </c>
      <c r="Y534" s="78">
        <f t="shared" si="24"/>
        <v>39.5944</v>
      </c>
      <c r="Z534" s="78">
        <f t="shared" si="25"/>
        <v>-78.745599999999996</v>
      </c>
      <c r="AA534" s="15" t="s">
        <v>232</v>
      </c>
      <c r="AB534" s="15" t="s">
        <v>25</v>
      </c>
      <c r="AC534" s="15" t="s">
        <v>233</v>
      </c>
      <c r="AD534" s="15" t="s">
        <v>48</v>
      </c>
      <c r="AE534" s="15" t="s">
        <v>234</v>
      </c>
      <c r="AF534" s="15"/>
      <c r="AG534" s="15"/>
      <c r="AH534" s="15"/>
      <c r="AI534" s="15"/>
      <c r="AJ534" s="15"/>
    </row>
    <row r="535" spans="1:36" x14ac:dyDescent="0.25">
      <c r="A535" s="15" t="s">
        <v>396</v>
      </c>
      <c r="B535" s="15" t="s">
        <v>653</v>
      </c>
      <c r="C535" s="15">
        <v>10725</v>
      </c>
      <c r="D535" s="15" t="s">
        <v>654</v>
      </c>
      <c r="E535" s="15"/>
      <c r="F535" s="15">
        <v>2019</v>
      </c>
      <c r="G535" s="15" t="s">
        <v>244</v>
      </c>
      <c r="H535" s="15">
        <v>179.55</v>
      </c>
      <c r="I535" s="15">
        <v>5</v>
      </c>
      <c r="J535" s="19">
        <v>18988.48</v>
      </c>
      <c r="K535" s="15">
        <v>8.4099999999999994E-2</v>
      </c>
      <c r="L535" s="15">
        <v>6.2149999999999999</v>
      </c>
      <c r="M535" s="15">
        <v>154235.973</v>
      </c>
      <c r="N535" s="15" t="s">
        <v>471</v>
      </c>
      <c r="O535" s="15" t="s">
        <v>25</v>
      </c>
      <c r="P535" s="15" t="s">
        <v>33</v>
      </c>
      <c r="Q535" s="15" t="s">
        <v>27</v>
      </c>
      <c r="R535" s="15" t="s">
        <v>34</v>
      </c>
      <c r="S535" s="15">
        <v>42.574399999999997</v>
      </c>
      <c r="T535" s="15">
        <v>-73.859200000000001</v>
      </c>
      <c r="U535" s="15"/>
      <c r="V535" s="78" t="s">
        <v>396</v>
      </c>
      <c r="W535" s="78" t="s">
        <v>653</v>
      </c>
      <c r="X535" s="78">
        <f t="shared" si="26"/>
        <v>10725</v>
      </c>
      <c r="Y535" s="78">
        <f t="shared" si="24"/>
        <v>42.574399999999997</v>
      </c>
      <c r="Z535" s="78">
        <f t="shared" si="25"/>
        <v>-73.859200000000001</v>
      </c>
      <c r="AA535" s="15" t="s">
        <v>471</v>
      </c>
      <c r="AB535" s="15" t="s">
        <v>25</v>
      </c>
      <c r="AC535" s="15" t="s">
        <v>33</v>
      </c>
      <c r="AD535" s="15" t="s">
        <v>27</v>
      </c>
      <c r="AE535" s="15" t="s">
        <v>34</v>
      </c>
      <c r="AF535" s="15"/>
      <c r="AG535" s="15"/>
      <c r="AH535" s="15"/>
      <c r="AI535" s="15"/>
      <c r="AJ535" s="15"/>
    </row>
    <row r="536" spans="1:36" x14ac:dyDescent="0.25">
      <c r="A536" s="15" t="s">
        <v>396</v>
      </c>
      <c r="B536" s="15" t="s">
        <v>653</v>
      </c>
      <c r="C536" s="15">
        <v>10725</v>
      </c>
      <c r="D536" s="15" t="s">
        <v>655</v>
      </c>
      <c r="E536" s="15"/>
      <c r="F536" s="15">
        <v>2019</v>
      </c>
      <c r="G536" s="15" t="s">
        <v>244</v>
      </c>
      <c r="H536" s="15">
        <v>499.68</v>
      </c>
      <c r="I536" s="15">
        <v>5</v>
      </c>
      <c r="J536" s="19">
        <v>53613.09</v>
      </c>
      <c r="K536" s="15">
        <v>2.8799999999999999E-2</v>
      </c>
      <c r="L536" s="15">
        <v>6.1429999999999998</v>
      </c>
      <c r="M536" s="15">
        <v>450288.44900000002</v>
      </c>
      <c r="N536" s="15" t="s">
        <v>471</v>
      </c>
      <c r="O536" s="15" t="s">
        <v>25</v>
      </c>
      <c r="P536" s="15" t="s">
        <v>33</v>
      </c>
      <c r="Q536" s="15" t="s">
        <v>27</v>
      </c>
      <c r="R536" s="15" t="s">
        <v>200</v>
      </c>
      <c r="S536" s="15">
        <v>42.574399999999997</v>
      </c>
      <c r="T536" s="15">
        <v>-73.859200000000001</v>
      </c>
      <c r="U536" s="15"/>
      <c r="V536" s="78" t="s">
        <v>396</v>
      </c>
      <c r="W536" s="78" t="s">
        <v>653</v>
      </c>
      <c r="X536" s="78">
        <f t="shared" si="26"/>
        <v>0</v>
      </c>
      <c r="Y536" s="78">
        <f t="shared" si="24"/>
        <v>0</v>
      </c>
      <c r="Z536" s="78">
        <f t="shared" si="25"/>
        <v>0</v>
      </c>
      <c r="AA536" s="15" t="s">
        <v>471</v>
      </c>
      <c r="AB536" s="15" t="s">
        <v>25</v>
      </c>
      <c r="AC536" s="15" t="s">
        <v>33</v>
      </c>
      <c r="AD536" s="15" t="s">
        <v>27</v>
      </c>
      <c r="AE536" s="15" t="s">
        <v>200</v>
      </c>
      <c r="AF536" s="15"/>
      <c r="AG536" s="15"/>
      <c r="AH536" s="15"/>
      <c r="AI536" s="15"/>
      <c r="AJ536" s="15"/>
    </row>
    <row r="537" spans="1:36" x14ac:dyDescent="0.25">
      <c r="A537" s="15" t="s">
        <v>396</v>
      </c>
      <c r="B537" s="15" t="s">
        <v>653</v>
      </c>
      <c r="C537" s="15">
        <v>10725</v>
      </c>
      <c r="D537" s="15" t="s">
        <v>656</v>
      </c>
      <c r="E537" s="15"/>
      <c r="F537" s="15">
        <v>2019</v>
      </c>
      <c r="G537" s="15" t="s">
        <v>244</v>
      </c>
      <c r="H537" s="15">
        <v>435.09</v>
      </c>
      <c r="I537" s="15">
        <v>5</v>
      </c>
      <c r="J537" s="19">
        <v>43375.49</v>
      </c>
      <c r="K537" s="15">
        <v>2.76E-2</v>
      </c>
      <c r="L537" s="15">
        <v>4.8289999999999997</v>
      </c>
      <c r="M537" s="15">
        <v>364744.58799999999</v>
      </c>
      <c r="N537" s="15" t="s">
        <v>471</v>
      </c>
      <c r="O537" s="15" t="s">
        <v>25</v>
      </c>
      <c r="P537" s="15" t="s">
        <v>33</v>
      </c>
      <c r="Q537" s="15" t="s">
        <v>27</v>
      </c>
      <c r="R537" s="15" t="s">
        <v>200</v>
      </c>
      <c r="S537" s="15">
        <v>42.574399999999997</v>
      </c>
      <c r="T537" s="15">
        <v>-73.859200000000001</v>
      </c>
      <c r="U537" s="15"/>
      <c r="V537" s="78" t="s">
        <v>396</v>
      </c>
      <c r="W537" s="78" t="s">
        <v>653</v>
      </c>
      <c r="X537" s="78">
        <f t="shared" si="26"/>
        <v>0</v>
      </c>
      <c r="Y537" s="78">
        <f t="shared" si="24"/>
        <v>0</v>
      </c>
      <c r="Z537" s="78">
        <f t="shared" si="25"/>
        <v>0</v>
      </c>
      <c r="AA537" s="15" t="s">
        <v>471</v>
      </c>
      <c r="AB537" s="15" t="s">
        <v>25</v>
      </c>
      <c r="AC537" s="15" t="s">
        <v>33</v>
      </c>
      <c r="AD537" s="15" t="s">
        <v>27</v>
      </c>
      <c r="AE537" s="15" t="s">
        <v>200</v>
      </c>
      <c r="AF537" s="15"/>
      <c r="AG537" s="15"/>
      <c r="AH537" s="15"/>
      <c r="AI537" s="15"/>
      <c r="AJ537" s="15"/>
    </row>
    <row r="538" spans="1:36" x14ac:dyDescent="0.25">
      <c r="A538" s="15" t="s">
        <v>145</v>
      </c>
      <c r="B538" s="15" t="s">
        <v>199</v>
      </c>
      <c r="C538" s="15">
        <v>10726</v>
      </c>
      <c r="D538" s="15">
        <v>1</v>
      </c>
      <c r="E538" s="15"/>
      <c r="F538" s="15">
        <v>2019</v>
      </c>
      <c r="G538" s="15" t="s">
        <v>23</v>
      </c>
      <c r="H538" s="15">
        <v>997</v>
      </c>
      <c r="I538" s="15">
        <v>5</v>
      </c>
      <c r="J538" s="19">
        <v>71599</v>
      </c>
      <c r="K538" s="15">
        <v>3.6299999999999999E-2</v>
      </c>
      <c r="L538" s="15">
        <v>14.292</v>
      </c>
      <c r="M538" s="15">
        <v>853332</v>
      </c>
      <c r="N538" s="15" t="s">
        <v>153</v>
      </c>
      <c r="O538" s="15" t="s">
        <v>25</v>
      </c>
      <c r="P538" s="15" t="s">
        <v>33</v>
      </c>
      <c r="Q538" s="15" t="s">
        <v>27</v>
      </c>
      <c r="R538" s="15" t="s">
        <v>200</v>
      </c>
      <c r="S538" s="15">
        <v>42.155999999999999</v>
      </c>
      <c r="T538" s="15">
        <v>-72.529200000000003</v>
      </c>
      <c r="U538" s="15"/>
      <c r="V538" s="78" t="s">
        <v>145</v>
      </c>
      <c r="W538" s="78" t="s">
        <v>199</v>
      </c>
      <c r="X538" s="78">
        <f t="shared" si="26"/>
        <v>10726</v>
      </c>
      <c r="Y538" s="78">
        <f t="shared" si="24"/>
        <v>42.155999999999999</v>
      </c>
      <c r="Z538" s="78">
        <f t="shared" si="25"/>
        <v>-72.529200000000003</v>
      </c>
      <c r="AA538" s="15" t="s">
        <v>153</v>
      </c>
      <c r="AB538" s="15" t="s">
        <v>25</v>
      </c>
      <c r="AC538" s="15" t="s">
        <v>33</v>
      </c>
      <c r="AD538" s="15" t="s">
        <v>27</v>
      </c>
      <c r="AE538" s="15" t="s">
        <v>200</v>
      </c>
      <c r="AF538" s="15"/>
      <c r="AG538" s="15"/>
      <c r="AH538" s="15"/>
      <c r="AI538" s="15"/>
      <c r="AJ538" s="15"/>
    </row>
    <row r="539" spans="1:36" x14ac:dyDescent="0.25">
      <c r="A539" s="15" t="s">
        <v>145</v>
      </c>
      <c r="B539" s="15" t="s">
        <v>199</v>
      </c>
      <c r="C539" s="15">
        <v>10726</v>
      </c>
      <c r="D539" s="15">
        <v>2</v>
      </c>
      <c r="E539" s="15"/>
      <c r="F539" s="15">
        <v>2019</v>
      </c>
      <c r="G539" s="15" t="s">
        <v>23</v>
      </c>
      <c r="H539" s="15">
        <v>882</v>
      </c>
      <c r="I539" s="15">
        <v>5</v>
      </c>
      <c r="J539" s="19">
        <v>65430.5</v>
      </c>
      <c r="K539" s="15">
        <v>3.6799999999999999E-2</v>
      </c>
      <c r="L539" s="15">
        <v>13.173999999999999</v>
      </c>
      <c r="M539" s="15">
        <v>771173.875</v>
      </c>
      <c r="N539" s="15" t="s">
        <v>153</v>
      </c>
      <c r="O539" s="15" t="s">
        <v>25</v>
      </c>
      <c r="P539" s="15" t="s">
        <v>33</v>
      </c>
      <c r="Q539" s="15" t="s">
        <v>27</v>
      </c>
      <c r="R539" s="15" t="s">
        <v>200</v>
      </c>
      <c r="S539" s="15">
        <v>42.155999999999999</v>
      </c>
      <c r="T539" s="15">
        <v>-72.529200000000003</v>
      </c>
      <c r="U539" s="15"/>
      <c r="V539" s="78" t="s">
        <v>145</v>
      </c>
      <c r="W539" s="78" t="s">
        <v>199</v>
      </c>
      <c r="X539" s="78">
        <f t="shared" si="26"/>
        <v>0</v>
      </c>
      <c r="Y539" s="78">
        <f t="shared" si="24"/>
        <v>0</v>
      </c>
      <c r="Z539" s="78">
        <f t="shared" si="25"/>
        <v>0</v>
      </c>
      <c r="AA539" s="15" t="s">
        <v>153</v>
      </c>
      <c r="AB539" s="15" t="s">
        <v>25</v>
      </c>
      <c r="AC539" s="15" t="s">
        <v>33</v>
      </c>
      <c r="AD539" s="15" t="s">
        <v>27</v>
      </c>
      <c r="AE539" s="15" t="s">
        <v>200</v>
      </c>
      <c r="AF539" s="15"/>
      <c r="AG539" s="15"/>
      <c r="AH539" s="15"/>
      <c r="AI539" s="15"/>
      <c r="AJ539" s="15"/>
    </row>
    <row r="540" spans="1:36" x14ac:dyDescent="0.25">
      <c r="A540" s="15" t="s">
        <v>904</v>
      </c>
      <c r="B540" s="15" t="s">
        <v>943</v>
      </c>
      <c r="C540" s="15">
        <v>10743</v>
      </c>
      <c r="D540" s="15" t="s">
        <v>944</v>
      </c>
      <c r="E540" s="15" t="s">
        <v>62</v>
      </c>
      <c r="F540" s="15">
        <v>2019</v>
      </c>
      <c r="G540" s="15" t="s">
        <v>351</v>
      </c>
      <c r="H540" s="15">
        <v>3396.05</v>
      </c>
      <c r="I540" s="15">
        <v>5</v>
      </c>
      <c r="J540" s="19"/>
      <c r="K540" s="15">
        <v>0.35070000000000001</v>
      </c>
      <c r="L540" s="15">
        <v>225.58799999999999</v>
      </c>
      <c r="M540" s="15">
        <v>1285037.6189999999</v>
      </c>
      <c r="N540" s="15" t="s">
        <v>928</v>
      </c>
      <c r="O540" s="15" t="s">
        <v>25</v>
      </c>
      <c r="P540" s="15" t="s">
        <v>233</v>
      </c>
      <c r="Q540" s="15" t="s">
        <v>699</v>
      </c>
      <c r="R540" s="15" t="s">
        <v>126</v>
      </c>
      <c r="S540" s="15">
        <v>39.639699999999998</v>
      </c>
      <c r="T540" s="15">
        <v>-79.960599999999999</v>
      </c>
      <c r="U540" s="15"/>
      <c r="V540" s="78" t="s">
        <v>904</v>
      </c>
      <c r="W540" s="78" t="s">
        <v>943</v>
      </c>
      <c r="X540" s="78">
        <f t="shared" si="26"/>
        <v>10743</v>
      </c>
      <c r="Y540" s="78">
        <f t="shared" si="24"/>
        <v>39.639699999999998</v>
      </c>
      <c r="Z540" s="78">
        <f t="shared" si="25"/>
        <v>-79.960599999999999</v>
      </c>
      <c r="AA540" s="15" t="s">
        <v>928</v>
      </c>
      <c r="AB540" s="15" t="s">
        <v>25</v>
      </c>
      <c r="AC540" s="15" t="s">
        <v>233</v>
      </c>
      <c r="AD540" s="15" t="s">
        <v>699</v>
      </c>
      <c r="AE540" s="15" t="s">
        <v>126</v>
      </c>
      <c r="AF540" s="15"/>
      <c r="AG540" s="15"/>
      <c r="AH540" s="15"/>
      <c r="AI540" s="15"/>
      <c r="AJ540" s="15"/>
    </row>
    <row r="541" spans="1:36" x14ac:dyDescent="0.25">
      <c r="A541" s="15" t="s">
        <v>904</v>
      </c>
      <c r="B541" s="15" t="s">
        <v>943</v>
      </c>
      <c r="C541" s="15">
        <v>10743</v>
      </c>
      <c r="D541" s="15" t="s">
        <v>945</v>
      </c>
      <c r="E541" s="15" t="s">
        <v>62</v>
      </c>
      <c r="F541" s="15">
        <v>2019</v>
      </c>
      <c r="G541" s="15" t="s">
        <v>351</v>
      </c>
      <c r="H541" s="15">
        <v>3390.55</v>
      </c>
      <c r="I541" s="15">
        <v>5</v>
      </c>
      <c r="J541" s="19"/>
      <c r="K541" s="15">
        <v>0.35120000000000001</v>
      </c>
      <c r="L541" s="15">
        <v>224.13399999999999</v>
      </c>
      <c r="M541" s="15">
        <v>1274021.33</v>
      </c>
      <c r="N541" s="15" t="s">
        <v>928</v>
      </c>
      <c r="O541" s="15" t="s">
        <v>25</v>
      </c>
      <c r="P541" s="15" t="s">
        <v>233</v>
      </c>
      <c r="Q541" s="15" t="s">
        <v>699</v>
      </c>
      <c r="R541" s="15" t="s">
        <v>126</v>
      </c>
      <c r="S541" s="15">
        <v>39.639699999999998</v>
      </c>
      <c r="T541" s="15">
        <v>-79.960599999999999</v>
      </c>
      <c r="U541" s="15"/>
      <c r="V541" s="78" t="s">
        <v>904</v>
      </c>
      <c r="W541" s="78" t="s">
        <v>943</v>
      </c>
      <c r="X541" s="78">
        <f t="shared" si="26"/>
        <v>0</v>
      </c>
      <c r="Y541" s="78">
        <f t="shared" si="24"/>
        <v>0</v>
      </c>
      <c r="Z541" s="78">
        <f t="shared" si="25"/>
        <v>0</v>
      </c>
      <c r="AA541" s="15" t="s">
        <v>928</v>
      </c>
      <c r="AB541" s="15" t="s">
        <v>25</v>
      </c>
      <c r="AC541" s="15" t="s">
        <v>233</v>
      </c>
      <c r="AD541" s="15" t="s">
        <v>699</v>
      </c>
      <c r="AE541" s="15" t="s">
        <v>126</v>
      </c>
      <c r="AF541" s="15"/>
      <c r="AG541" s="15"/>
      <c r="AH541" s="15"/>
      <c r="AI541" s="15"/>
      <c r="AJ541" s="15"/>
    </row>
    <row r="542" spans="1:36" x14ac:dyDescent="0.25">
      <c r="A542" s="15" t="s">
        <v>327</v>
      </c>
      <c r="B542" s="15" t="s">
        <v>345</v>
      </c>
      <c r="C542" s="15">
        <v>10751</v>
      </c>
      <c r="D542" s="15">
        <v>2001</v>
      </c>
      <c r="E542" s="15"/>
      <c r="F542" s="15">
        <v>2019</v>
      </c>
      <c r="G542" s="15" t="s">
        <v>334</v>
      </c>
      <c r="H542" s="15">
        <v>448.3</v>
      </c>
      <c r="I542" s="15">
        <v>5</v>
      </c>
      <c r="J542" s="19">
        <v>53835.49</v>
      </c>
      <c r="K542" s="15">
        <v>6.1100000000000002E-2</v>
      </c>
      <c r="L542" s="15">
        <v>10.648</v>
      </c>
      <c r="M542" s="15">
        <v>499866.75300000003</v>
      </c>
      <c r="N542" s="15" t="s">
        <v>346</v>
      </c>
      <c r="O542" s="15" t="s">
        <v>25</v>
      </c>
      <c r="P542" s="15" t="s">
        <v>33</v>
      </c>
      <c r="Q542" s="15" t="s">
        <v>27</v>
      </c>
      <c r="R542" s="15" t="s">
        <v>200</v>
      </c>
      <c r="S542" s="15">
        <v>39.917499999999997</v>
      </c>
      <c r="T542" s="15">
        <v>-75.119200000000006</v>
      </c>
      <c r="U542" s="15"/>
      <c r="V542" s="78" t="s">
        <v>327</v>
      </c>
      <c r="W542" s="78" t="s">
        <v>345</v>
      </c>
      <c r="X542" s="78">
        <f t="shared" si="26"/>
        <v>10751</v>
      </c>
      <c r="Y542" s="78">
        <f t="shared" si="24"/>
        <v>39.917499999999997</v>
      </c>
      <c r="Z542" s="78">
        <f t="shared" si="25"/>
        <v>-75.119200000000006</v>
      </c>
      <c r="AA542" s="15" t="s">
        <v>346</v>
      </c>
      <c r="AB542" s="15" t="s">
        <v>25</v>
      </c>
      <c r="AC542" s="15" t="s">
        <v>33</v>
      </c>
      <c r="AD542" s="15" t="s">
        <v>27</v>
      </c>
      <c r="AE542" s="15" t="s">
        <v>200</v>
      </c>
      <c r="AF542" s="15"/>
      <c r="AG542" s="15"/>
      <c r="AH542" s="15"/>
      <c r="AI542" s="15"/>
      <c r="AJ542" s="15"/>
    </row>
    <row r="543" spans="1:36" x14ac:dyDescent="0.25">
      <c r="A543" s="15" t="s">
        <v>770</v>
      </c>
      <c r="B543" s="15" t="s">
        <v>841</v>
      </c>
      <c r="C543" s="15">
        <v>10771</v>
      </c>
      <c r="D543" s="15">
        <v>1</v>
      </c>
      <c r="E543" s="15" t="s">
        <v>776</v>
      </c>
      <c r="F543" s="15">
        <v>2019</v>
      </c>
      <c r="G543" s="15" t="s">
        <v>334</v>
      </c>
      <c r="H543" s="15">
        <v>3102.51</v>
      </c>
      <c r="I543" s="15">
        <v>5</v>
      </c>
      <c r="J543" s="19"/>
      <c r="K543" s="15">
        <v>0.1118</v>
      </c>
      <c r="L543" s="15">
        <v>62.18</v>
      </c>
      <c r="M543" s="15">
        <v>1094722.7239999999</v>
      </c>
      <c r="N543" s="15" t="s">
        <v>800</v>
      </c>
      <c r="O543" s="15" t="s">
        <v>25</v>
      </c>
      <c r="P543" s="15" t="s">
        <v>65</v>
      </c>
      <c r="Q543" s="15" t="s">
        <v>312</v>
      </c>
      <c r="R543" s="15" t="s">
        <v>81</v>
      </c>
      <c r="S543" s="15">
        <v>37.296900000000001</v>
      </c>
      <c r="T543" s="15">
        <v>-77.283299999999997</v>
      </c>
      <c r="U543" s="15"/>
      <c r="V543" s="78" t="s">
        <v>770</v>
      </c>
      <c r="W543" s="78" t="s">
        <v>841</v>
      </c>
      <c r="X543" s="78">
        <f t="shared" si="26"/>
        <v>10771</v>
      </c>
      <c r="Y543" s="78">
        <f t="shared" si="24"/>
        <v>37.296900000000001</v>
      </c>
      <c r="Z543" s="78">
        <f t="shared" si="25"/>
        <v>-77.283299999999997</v>
      </c>
      <c r="AA543" s="15" t="s">
        <v>800</v>
      </c>
      <c r="AB543" s="15" t="s">
        <v>25</v>
      </c>
      <c r="AC543" s="15" t="s">
        <v>65</v>
      </c>
      <c r="AD543" s="15" t="s">
        <v>312</v>
      </c>
      <c r="AE543" s="15" t="s">
        <v>81</v>
      </c>
      <c r="AF543" s="15"/>
      <c r="AG543" s="15"/>
      <c r="AH543" s="15"/>
      <c r="AI543" s="15"/>
      <c r="AJ543" s="15"/>
    </row>
    <row r="544" spans="1:36" x14ac:dyDescent="0.25">
      <c r="A544" s="15" t="s">
        <v>770</v>
      </c>
      <c r="B544" s="15" t="s">
        <v>841</v>
      </c>
      <c r="C544" s="15">
        <v>10771</v>
      </c>
      <c r="D544" s="15">
        <v>2</v>
      </c>
      <c r="E544" s="15" t="s">
        <v>776</v>
      </c>
      <c r="F544" s="15">
        <v>2019</v>
      </c>
      <c r="G544" s="15" t="s">
        <v>334</v>
      </c>
      <c r="H544" s="15">
        <v>3147.01</v>
      </c>
      <c r="I544" s="15">
        <v>5</v>
      </c>
      <c r="J544" s="19"/>
      <c r="K544" s="15">
        <v>0.1115</v>
      </c>
      <c r="L544" s="15">
        <v>62.664000000000001</v>
      </c>
      <c r="M544" s="15">
        <v>1103241.575</v>
      </c>
      <c r="N544" s="15" t="s">
        <v>800</v>
      </c>
      <c r="O544" s="15" t="s">
        <v>25</v>
      </c>
      <c r="P544" s="15" t="s">
        <v>65</v>
      </c>
      <c r="Q544" s="15" t="s">
        <v>312</v>
      </c>
      <c r="R544" s="15" t="s">
        <v>81</v>
      </c>
      <c r="S544" s="15">
        <v>37.296900000000001</v>
      </c>
      <c r="T544" s="15">
        <v>-77.283299999999997</v>
      </c>
      <c r="U544" s="15"/>
      <c r="V544" s="78" t="s">
        <v>770</v>
      </c>
      <c r="W544" s="78" t="s">
        <v>841</v>
      </c>
      <c r="X544" s="78">
        <f t="shared" si="26"/>
        <v>0</v>
      </c>
      <c r="Y544" s="78">
        <f t="shared" si="24"/>
        <v>0</v>
      </c>
      <c r="Z544" s="78">
        <f t="shared" si="25"/>
        <v>0</v>
      </c>
      <c r="AA544" s="15" t="s">
        <v>800</v>
      </c>
      <c r="AB544" s="15" t="s">
        <v>25</v>
      </c>
      <c r="AC544" s="15" t="s">
        <v>65</v>
      </c>
      <c r="AD544" s="15" t="s">
        <v>312</v>
      </c>
      <c r="AE544" s="15" t="s">
        <v>81</v>
      </c>
      <c r="AF544" s="15"/>
      <c r="AG544" s="15"/>
      <c r="AH544" s="15"/>
      <c r="AI544" s="15"/>
      <c r="AJ544" s="15"/>
    </row>
    <row r="545" spans="1:36" x14ac:dyDescent="0.25">
      <c r="A545" s="15" t="s">
        <v>770</v>
      </c>
      <c r="B545" s="15" t="s">
        <v>775</v>
      </c>
      <c r="C545" s="15">
        <v>10773</v>
      </c>
      <c r="D545" s="15">
        <v>1</v>
      </c>
      <c r="E545" s="15" t="s">
        <v>776</v>
      </c>
      <c r="F545" s="15">
        <v>2019</v>
      </c>
      <c r="G545" s="15" t="s">
        <v>334</v>
      </c>
      <c r="H545" s="15">
        <v>3119.15</v>
      </c>
      <c r="I545" s="15">
        <v>5</v>
      </c>
      <c r="J545" s="19"/>
      <c r="K545" s="15">
        <v>0.112</v>
      </c>
      <c r="L545" s="15">
        <v>56.097999999999999</v>
      </c>
      <c r="M545" s="15">
        <v>970112.65099999995</v>
      </c>
      <c r="N545" s="15" t="s">
        <v>777</v>
      </c>
      <c r="O545" s="15" t="s">
        <v>25</v>
      </c>
      <c r="P545" s="15" t="s">
        <v>65</v>
      </c>
      <c r="Q545" s="15" t="s">
        <v>312</v>
      </c>
      <c r="R545" s="15" t="s">
        <v>81</v>
      </c>
      <c r="S545" s="15">
        <v>37.118299999999998</v>
      </c>
      <c r="T545" s="15">
        <v>-79.272599999999997</v>
      </c>
      <c r="U545" s="15"/>
      <c r="V545" s="78" t="s">
        <v>770</v>
      </c>
      <c r="W545" s="78" t="s">
        <v>775</v>
      </c>
      <c r="X545" s="78">
        <f t="shared" si="26"/>
        <v>10773</v>
      </c>
      <c r="Y545" s="78">
        <f t="shared" si="24"/>
        <v>37.118299999999998</v>
      </c>
      <c r="Z545" s="78">
        <f t="shared" si="25"/>
        <v>-79.272599999999997</v>
      </c>
      <c r="AA545" s="15" t="s">
        <v>777</v>
      </c>
      <c r="AB545" s="15" t="s">
        <v>25</v>
      </c>
      <c r="AC545" s="15" t="s">
        <v>65</v>
      </c>
      <c r="AD545" s="15" t="s">
        <v>312</v>
      </c>
      <c r="AE545" s="15" t="s">
        <v>81</v>
      </c>
      <c r="AF545" s="15"/>
      <c r="AG545" s="15"/>
      <c r="AH545" s="15"/>
      <c r="AI545" s="15"/>
      <c r="AJ545" s="15"/>
    </row>
    <row r="546" spans="1:36" x14ac:dyDescent="0.25">
      <c r="A546" s="15" t="s">
        <v>770</v>
      </c>
      <c r="B546" s="15" t="s">
        <v>775</v>
      </c>
      <c r="C546" s="15">
        <v>10773</v>
      </c>
      <c r="D546" s="15">
        <v>2</v>
      </c>
      <c r="E546" s="15" t="s">
        <v>776</v>
      </c>
      <c r="F546" s="15">
        <v>2019</v>
      </c>
      <c r="G546" s="15" t="s">
        <v>334</v>
      </c>
      <c r="H546" s="15">
        <v>3119.33</v>
      </c>
      <c r="I546" s="15">
        <v>5</v>
      </c>
      <c r="J546" s="19"/>
      <c r="K546" s="15">
        <v>0.1118</v>
      </c>
      <c r="L546" s="15">
        <v>55.735999999999997</v>
      </c>
      <c r="M546" s="15">
        <v>965901.76899999997</v>
      </c>
      <c r="N546" s="15" t="s">
        <v>777</v>
      </c>
      <c r="O546" s="15" t="s">
        <v>25</v>
      </c>
      <c r="P546" s="15" t="s">
        <v>65</v>
      </c>
      <c r="Q546" s="15" t="s">
        <v>312</v>
      </c>
      <c r="R546" s="15" t="s">
        <v>81</v>
      </c>
      <c r="S546" s="15">
        <v>37.118299999999998</v>
      </c>
      <c r="T546" s="15">
        <v>-79.272599999999997</v>
      </c>
      <c r="U546" s="15"/>
      <c r="V546" s="78" t="s">
        <v>770</v>
      </c>
      <c r="W546" s="78" t="s">
        <v>775</v>
      </c>
      <c r="X546" s="78">
        <f t="shared" si="26"/>
        <v>0</v>
      </c>
      <c r="Y546" s="78">
        <f t="shared" si="24"/>
        <v>0</v>
      </c>
      <c r="Z546" s="78">
        <f t="shared" si="25"/>
        <v>0</v>
      </c>
      <c r="AA546" s="15" t="s">
        <v>777</v>
      </c>
      <c r="AB546" s="15" t="s">
        <v>25</v>
      </c>
      <c r="AC546" s="15" t="s">
        <v>65</v>
      </c>
      <c r="AD546" s="15" t="s">
        <v>312</v>
      </c>
      <c r="AE546" s="15" t="s">
        <v>81</v>
      </c>
      <c r="AF546" s="15"/>
      <c r="AG546" s="15"/>
      <c r="AH546" s="15"/>
      <c r="AI546" s="15"/>
      <c r="AJ546" s="15"/>
    </row>
    <row r="547" spans="1:36" x14ac:dyDescent="0.25">
      <c r="A547" s="15" t="s">
        <v>770</v>
      </c>
      <c r="B547" s="15" t="s">
        <v>862</v>
      </c>
      <c r="C547" s="15">
        <v>10774</v>
      </c>
      <c r="D547" s="15">
        <v>1</v>
      </c>
      <c r="E547" s="15" t="s">
        <v>776</v>
      </c>
      <c r="F547" s="15">
        <v>2019</v>
      </c>
      <c r="G547" s="15" t="s">
        <v>334</v>
      </c>
      <c r="H547" s="15">
        <v>2659.95</v>
      </c>
      <c r="I547" s="15">
        <v>5</v>
      </c>
      <c r="J547" s="19"/>
      <c r="K547" s="15">
        <v>0.1163</v>
      </c>
      <c r="L547" s="15">
        <v>53.523000000000003</v>
      </c>
      <c r="M547" s="15">
        <v>893896.98600000003</v>
      </c>
      <c r="N547" s="15" t="s">
        <v>863</v>
      </c>
      <c r="O547" s="15" t="s">
        <v>25</v>
      </c>
      <c r="P547" s="15" t="s">
        <v>65</v>
      </c>
      <c r="Q547" s="15" t="s">
        <v>312</v>
      </c>
      <c r="R547" s="15" t="s">
        <v>332</v>
      </c>
      <c r="S547" s="15">
        <v>36.652500000000003</v>
      </c>
      <c r="T547" s="15">
        <v>-76.9953</v>
      </c>
      <c r="U547" s="15"/>
      <c r="V547" s="78" t="s">
        <v>770</v>
      </c>
      <c r="W547" s="78" t="s">
        <v>862</v>
      </c>
      <c r="X547" s="78">
        <f t="shared" si="26"/>
        <v>10774</v>
      </c>
      <c r="Y547" s="78">
        <f t="shared" si="24"/>
        <v>36.652500000000003</v>
      </c>
      <c r="Z547" s="78">
        <f t="shared" si="25"/>
        <v>-76.9953</v>
      </c>
      <c r="AA547" s="15" t="s">
        <v>863</v>
      </c>
      <c r="AB547" s="15" t="s">
        <v>25</v>
      </c>
      <c r="AC547" s="15" t="s">
        <v>65</v>
      </c>
      <c r="AD547" s="15" t="s">
        <v>312</v>
      </c>
      <c r="AE547" s="15" t="s">
        <v>332</v>
      </c>
      <c r="AF547" s="15"/>
      <c r="AG547" s="15"/>
      <c r="AH547" s="15"/>
      <c r="AI547" s="15"/>
      <c r="AJ547" s="15"/>
    </row>
    <row r="548" spans="1:36" x14ac:dyDescent="0.25">
      <c r="A548" s="15" t="s">
        <v>770</v>
      </c>
      <c r="B548" s="15" t="s">
        <v>862</v>
      </c>
      <c r="C548" s="15">
        <v>10774</v>
      </c>
      <c r="D548" s="15">
        <v>2</v>
      </c>
      <c r="E548" s="15" t="s">
        <v>776</v>
      </c>
      <c r="F548" s="15">
        <v>2019</v>
      </c>
      <c r="G548" s="15" t="s">
        <v>334</v>
      </c>
      <c r="H548" s="15">
        <v>2766.26</v>
      </c>
      <c r="I548" s="15">
        <v>5</v>
      </c>
      <c r="J548" s="19"/>
      <c r="K548" s="15">
        <v>0.1163</v>
      </c>
      <c r="L548" s="15">
        <v>55.104999999999997</v>
      </c>
      <c r="M548" s="15">
        <v>919446.77399999998</v>
      </c>
      <c r="N548" s="15" t="s">
        <v>863</v>
      </c>
      <c r="O548" s="15" t="s">
        <v>25</v>
      </c>
      <c r="P548" s="15" t="s">
        <v>65</v>
      </c>
      <c r="Q548" s="15" t="s">
        <v>312</v>
      </c>
      <c r="R548" s="15" t="s">
        <v>332</v>
      </c>
      <c r="S548" s="15">
        <v>36.652500000000003</v>
      </c>
      <c r="T548" s="15">
        <v>-76.9953</v>
      </c>
      <c r="U548" s="15"/>
      <c r="V548" s="78" t="s">
        <v>770</v>
      </c>
      <c r="W548" s="78" t="s">
        <v>862</v>
      </c>
      <c r="X548" s="78">
        <f t="shared" si="26"/>
        <v>0</v>
      </c>
      <c r="Y548" s="78">
        <f t="shared" si="24"/>
        <v>0</v>
      </c>
      <c r="Z548" s="78">
        <f t="shared" si="25"/>
        <v>0</v>
      </c>
      <c r="AA548" s="15" t="s">
        <v>863</v>
      </c>
      <c r="AB548" s="15" t="s">
        <v>25</v>
      </c>
      <c r="AC548" s="15" t="s">
        <v>65</v>
      </c>
      <c r="AD548" s="15" t="s">
        <v>312</v>
      </c>
      <c r="AE548" s="15" t="s">
        <v>332</v>
      </c>
      <c r="AF548" s="15"/>
      <c r="AG548" s="15"/>
      <c r="AH548" s="15"/>
      <c r="AI548" s="15"/>
      <c r="AJ548" s="15"/>
    </row>
    <row r="549" spans="1:36" x14ac:dyDescent="0.25">
      <c r="A549" s="15" t="s">
        <v>904</v>
      </c>
      <c r="B549" s="15" t="s">
        <v>926</v>
      </c>
      <c r="C549" s="15">
        <v>10788</v>
      </c>
      <c r="D549" s="15">
        <v>612</v>
      </c>
      <c r="E549" s="15"/>
      <c r="F549" s="15">
        <v>2019</v>
      </c>
      <c r="G549" s="15" t="s">
        <v>36</v>
      </c>
      <c r="H549" s="15">
        <v>909.18</v>
      </c>
      <c r="I549" s="15">
        <v>5</v>
      </c>
      <c r="J549" s="19"/>
      <c r="K549" s="15">
        <v>0.18479999999999999</v>
      </c>
      <c r="L549" s="15">
        <v>7.9050000000000002</v>
      </c>
      <c r="M549" s="15">
        <v>85428.2</v>
      </c>
      <c r="N549" s="15" t="s">
        <v>907</v>
      </c>
      <c r="O549" s="15" t="s">
        <v>25</v>
      </c>
      <c r="P549" s="15" t="s">
        <v>80</v>
      </c>
      <c r="Q549" s="15" t="s">
        <v>238</v>
      </c>
      <c r="R549" s="15"/>
      <c r="S549" s="15">
        <v>38.243099999999998</v>
      </c>
      <c r="T549" s="15">
        <v>-81.555999999999997</v>
      </c>
      <c r="U549" s="15"/>
      <c r="V549" s="78" t="s">
        <v>904</v>
      </c>
      <c r="W549" s="78" t="s">
        <v>926</v>
      </c>
      <c r="X549" s="78">
        <f t="shared" si="26"/>
        <v>10788</v>
      </c>
      <c r="Y549" s="78">
        <f t="shared" si="24"/>
        <v>38.243099999999998</v>
      </c>
      <c r="Z549" s="78">
        <f t="shared" si="25"/>
        <v>-81.555999999999997</v>
      </c>
      <c r="AA549" s="15" t="s">
        <v>907</v>
      </c>
      <c r="AB549" s="15" t="s">
        <v>25</v>
      </c>
      <c r="AC549" s="15" t="s">
        <v>80</v>
      </c>
      <c r="AD549" s="15" t="s">
        <v>238</v>
      </c>
      <c r="AE549" s="15"/>
      <c r="AF549" s="15"/>
      <c r="AG549" s="15"/>
      <c r="AH549" s="15"/>
      <c r="AI549" s="15"/>
      <c r="AJ549" s="15"/>
    </row>
    <row r="550" spans="1:36" x14ac:dyDescent="0.25">
      <c r="A550" s="15" t="s">
        <v>396</v>
      </c>
      <c r="B550" s="15" t="s">
        <v>411</v>
      </c>
      <c r="C550" s="15">
        <v>10803</v>
      </c>
      <c r="D550" s="15">
        <v>1</v>
      </c>
      <c r="E550" s="15"/>
      <c r="F550" s="15">
        <v>2019</v>
      </c>
      <c r="G550" s="15" t="s">
        <v>244</v>
      </c>
      <c r="H550" s="15">
        <v>0</v>
      </c>
      <c r="I550" s="15">
        <v>5</v>
      </c>
      <c r="J550" s="19"/>
      <c r="K550" s="15"/>
      <c r="L550" s="15"/>
      <c r="M550" s="15"/>
      <c r="N550" s="15" t="s">
        <v>412</v>
      </c>
      <c r="O550" s="15" t="s">
        <v>25</v>
      </c>
      <c r="P550" s="15" t="s">
        <v>33</v>
      </c>
      <c r="Q550" s="15" t="s">
        <v>27</v>
      </c>
      <c r="R550" s="15" t="s">
        <v>59</v>
      </c>
      <c r="S550" s="15">
        <v>44.7258</v>
      </c>
      <c r="T550" s="15">
        <v>-75.441699999999997</v>
      </c>
      <c r="U550" s="15"/>
      <c r="V550" s="78" t="s">
        <v>396</v>
      </c>
      <c r="W550" s="78" t="s">
        <v>411</v>
      </c>
      <c r="X550" s="78">
        <f t="shared" si="26"/>
        <v>10803</v>
      </c>
      <c r="Y550" s="78">
        <f t="shared" si="24"/>
        <v>44.7258</v>
      </c>
      <c r="Z550" s="78">
        <f t="shared" si="25"/>
        <v>-75.441699999999997</v>
      </c>
      <c r="AA550" s="15" t="s">
        <v>412</v>
      </c>
      <c r="AB550" s="15" t="s">
        <v>25</v>
      </c>
      <c r="AC550" s="15" t="s">
        <v>33</v>
      </c>
      <c r="AD550" s="15" t="s">
        <v>27</v>
      </c>
      <c r="AE550" s="15" t="s">
        <v>59</v>
      </c>
      <c r="AF550" s="15"/>
      <c r="AG550" s="15"/>
      <c r="AH550" s="15"/>
      <c r="AI550" s="15"/>
      <c r="AJ550" s="15"/>
    </row>
    <row r="551" spans="1:36" x14ac:dyDescent="0.25">
      <c r="A551" s="15" t="s">
        <v>396</v>
      </c>
      <c r="B551" s="15" t="s">
        <v>411</v>
      </c>
      <c r="C551" s="15">
        <v>10803</v>
      </c>
      <c r="D551" s="15">
        <v>2</v>
      </c>
      <c r="E551" s="15"/>
      <c r="F551" s="15">
        <v>2019</v>
      </c>
      <c r="G551" s="15" t="s">
        <v>244</v>
      </c>
      <c r="H551" s="15">
        <v>0</v>
      </c>
      <c r="I551" s="15">
        <v>5</v>
      </c>
      <c r="J551" s="19"/>
      <c r="K551" s="15"/>
      <c r="L551" s="15"/>
      <c r="M551" s="15"/>
      <c r="N551" s="15" t="s">
        <v>412</v>
      </c>
      <c r="O551" s="15" t="s">
        <v>25</v>
      </c>
      <c r="P551" s="15" t="s">
        <v>33</v>
      </c>
      <c r="Q551" s="15" t="s">
        <v>27</v>
      </c>
      <c r="R551" s="15" t="s">
        <v>59</v>
      </c>
      <c r="S551" s="15">
        <v>44.7258</v>
      </c>
      <c r="T551" s="15">
        <v>-75.441699999999997</v>
      </c>
      <c r="U551" s="15"/>
      <c r="V551" s="78" t="s">
        <v>396</v>
      </c>
      <c r="W551" s="78" t="s">
        <v>411</v>
      </c>
      <c r="X551" s="78">
        <f t="shared" si="26"/>
        <v>0</v>
      </c>
      <c r="Y551" s="78">
        <f t="shared" si="24"/>
        <v>0</v>
      </c>
      <c r="Z551" s="78">
        <f t="shared" si="25"/>
        <v>0</v>
      </c>
      <c r="AA551" s="15" t="s">
        <v>412</v>
      </c>
      <c r="AB551" s="15" t="s">
        <v>25</v>
      </c>
      <c r="AC551" s="15" t="s">
        <v>33</v>
      </c>
      <c r="AD551" s="15" t="s">
        <v>27</v>
      </c>
      <c r="AE551" s="15" t="s">
        <v>59</v>
      </c>
      <c r="AF551" s="15"/>
      <c r="AG551" s="15"/>
      <c r="AH551" s="15"/>
      <c r="AI551" s="15"/>
      <c r="AJ551" s="15"/>
    </row>
    <row r="552" spans="1:36" x14ac:dyDescent="0.25">
      <c r="A552" s="15" t="s">
        <v>327</v>
      </c>
      <c r="B552" s="15" t="s">
        <v>355</v>
      </c>
      <c r="C552" s="15">
        <v>10805</v>
      </c>
      <c r="D552" s="15">
        <v>2001</v>
      </c>
      <c r="E552" s="15"/>
      <c r="F552" s="15">
        <v>2019</v>
      </c>
      <c r="G552" s="15" t="s">
        <v>36</v>
      </c>
      <c r="H552" s="15">
        <v>3624</v>
      </c>
      <c r="I552" s="15">
        <v>5</v>
      </c>
      <c r="J552" s="19">
        <v>33937.25</v>
      </c>
      <c r="K552" s="15">
        <v>0.1424</v>
      </c>
      <c r="L552" s="15">
        <v>47.595999999999997</v>
      </c>
      <c r="M552" s="15">
        <v>668330.625</v>
      </c>
      <c r="N552" s="15" t="s">
        <v>356</v>
      </c>
      <c r="O552" s="15" t="s">
        <v>25</v>
      </c>
      <c r="P552" s="15" t="s">
        <v>33</v>
      </c>
      <c r="Q552" s="15" t="s">
        <v>27</v>
      </c>
      <c r="R552" s="15" t="s">
        <v>38</v>
      </c>
      <c r="S552" s="15">
        <v>40.678100000000001</v>
      </c>
      <c r="T552" s="15">
        <v>-74.2744</v>
      </c>
      <c r="U552" s="15"/>
      <c r="V552" s="78" t="s">
        <v>327</v>
      </c>
      <c r="W552" s="78" t="s">
        <v>355</v>
      </c>
      <c r="X552" s="78">
        <f t="shared" si="26"/>
        <v>10805</v>
      </c>
      <c r="Y552" s="78">
        <f t="shared" si="24"/>
        <v>40.678100000000001</v>
      </c>
      <c r="Z552" s="78">
        <f t="shared" si="25"/>
        <v>-74.2744</v>
      </c>
      <c r="AA552" s="15" t="s">
        <v>356</v>
      </c>
      <c r="AB552" s="15" t="s">
        <v>25</v>
      </c>
      <c r="AC552" s="15" t="s">
        <v>33</v>
      </c>
      <c r="AD552" s="15" t="s">
        <v>27</v>
      </c>
      <c r="AE552" s="15" t="s">
        <v>38</v>
      </c>
      <c r="AF552" s="15"/>
      <c r="AG552" s="15"/>
      <c r="AH552" s="15"/>
      <c r="AI552" s="15"/>
      <c r="AJ552" s="15"/>
    </row>
    <row r="553" spans="1:36" x14ac:dyDescent="0.25">
      <c r="A553" s="15" t="s">
        <v>145</v>
      </c>
      <c r="B553" s="15" t="s">
        <v>168</v>
      </c>
      <c r="C553" s="15">
        <v>10823</v>
      </c>
      <c r="D553" s="15" t="s">
        <v>169</v>
      </c>
      <c r="E553" s="15"/>
      <c r="F553" s="15">
        <v>2019</v>
      </c>
      <c r="G553" s="15" t="s">
        <v>31</v>
      </c>
      <c r="H553" s="15">
        <v>293.14</v>
      </c>
      <c r="I553" s="15">
        <v>5</v>
      </c>
      <c r="J553" s="19">
        <v>3369.36</v>
      </c>
      <c r="K553" s="15">
        <v>0.59430000000000005</v>
      </c>
      <c r="L553" s="15">
        <v>8.7940000000000005</v>
      </c>
      <c r="M553" s="15">
        <v>42670.296000000002</v>
      </c>
      <c r="N553" s="15" t="s">
        <v>170</v>
      </c>
      <c r="O553" s="15" t="s">
        <v>25</v>
      </c>
      <c r="P553" s="15" t="s">
        <v>26</v>
      </c>
      <c r="Q553" s="15" t="s">
        <v>58</v>
      </c>
      <c r="R553" s="15" t="s">
        <v>38</v>
      </c>
      <c r="S553" s="15">
        <v>42.349699999999999</v>
      </c>
      <c r="T553" s="15">
        <v>-70.960099999999997</v>
      </c>
      <c r="U553" s="15"/>
      <c r="V553" s="78" t="s">
        <v>145</v>
      </c>
      <c r="W553" s="78" t="s">
        <v>168</v>
      </c>
      <c r="X553" s="78">
        <f t="shared" si="26"/>
        <v>10823</v>
      </c>
      <c r="Y553" s="78">
        <f t="shared" si="24"/>
        <v>42.349699999999999</v>
      </c>
      <c r="Z553" s="78">
        <f t="shared" si="25"/>
        <v>-70.960099999999997</v>
      </c>
      <c r="AA553" s="15" t="s">
        <v>170</v>
      </c>
      <c r="AB553" s="15" t="s">
        <v>25</v>
      </c>
      <c r="AC553" s="15" t="s">
        <v>26</v>
      </c>
      <c r="AD553" s="15" t="s">
        <v>58</v>
      </c>
      <c r="AE553" s="15" t="s">
        <v>38</v>
      </c>
      <c r="AF553" s="15"/>
      <c r="AG553" s="15"/>
      <c r="AH553" s="15"/>
      <c r="AI553" s="15"/>
      <c r="AJ553" s="15"/>
    </row>
    <row r="554" spans="1:36" x14ac:dyDescent="0.25">
      <c r="A554" s="15" t="s">
        <v>145</v>
      </c>
      <c r="B554" s="15" t="s">
        <v>168</v>
      </c>
      <c r="C554" s="15">
        <v>10823</v>
      </c>
      <c r="D554" s="15" t="s">
        <v>171</v>
      </c>
      <c r="E554" s="15"/>
      <c r="F554" s="15">
        <v>2019</v>
      </c>
      <c r="G554" s="15" t="s">
        <v>31</v>
      </c>
      <c r="H554" s="15">
        <v>293.52999999999997</v>
      </c>
      <c r="I554" s="15">
        <v>5</v>
      </c>
      <c r="J554" s="19">
        <v>3649.63</v>
      </c>
      <c r="K554" s="15">
        <v>0.2165</v>
      </c>
      <c r="L554" s="15">
        <v>4.6559999999999997</v>
      </c>
      <c r="M554" s="15">
        <v>42701.870999999999</v>
      </c>
      <c r="N554" s="15" t="s">
        <v>170</v>
      </c>
      <c r="O554" s="15" t="s">
        <v>25</v>
      </c>
      <c r="P554" s="15" t="s">
        <v>26</v>
      </c>
      <c r="Q554" s="15" t="s">
        <v>58</v>
      </c>
      <c r="R554" s="15" t="s">
        <v>38</v>
      </c>
      <c r="S554" s="15">
        <v>42.349699999999999</v>
      </c>
      <c r="T554" s="15">
        <v>-70.960099999999997</v>
      </c>
      <c r="U554" s="15"/>
      <c r="V554" s="78" t="s">
        <v>145</v>
      </c>
      <c r="W554" s="78" t="s">
        <v>168</v>
      </c>
      <c r="X554" s="78">
        <f t="shared" si="26"/>
        <v>0</v>
      </c>
      <c r="Y554" s="78">
        <f t="shared" si="24"/>
        <v>0</v>
      </c>
      <c r="Z554" s="78">
        <f t="shared" si="25"/>
        <v>0</v>
      </c>
      <c r="AA554" s="15" t="s">
        <v>170</v>
      </c>
      <c r="AB554" s="15" t="s">
        <v>25</v>
      </c>
      <c r="AC554" s="15" t="s">
        <v>26</v>
      </c>
      <c r="AD554" s="15" t="s">
        <v>58</v>
      </c>
      <c r="AE554" s="15" t="s">
        <v>38</v>
      </c>
      <c r="AF554" s="15"/>
      <c r="AG554" s="15"/>
      <c r="AH554" s="15"/>
      <c r="AI554" s="15"/>
      <c r="AJ554" s="15"/>
    </row>
    <row r="555" spans="1:36" x14ac:dyDescent="0.25">
      <c r="A555" s="15" t="s">
        <v>145</v>
      </c>
      <c r="B555" s="15" t="s">
        <v>217</v>
      </c>
      <c r="C555" s="15">
        <v>50002</v>
      </c>
      <c r="D555" s="15">
        <v>1</v>
      </c>
      <c r="E555" s="15"/>
      <c r="F555" s="15">
        <v>2019</v>
      </c>
      <c r="G555" s="15" t="s">
        <v>31</v>
      </c>
      <c r="H555" s="15">
        <v>514.9</v>
      </c>
      <c r="I555" s="15">
        <v>5</v>
      </c>
      <c r="J555" s="19">
        <v>15164.21</v>
      </c>
      <c r="K555" s="15">
        <v>2.1899999999999999E-2</v>
      </c>
      <c r="L555" s="15">
        <v>1.7509999999999999</v>
      </c>
      <c r="M555" s="15">
        <v>188044.04199999999</v>
      </c>
      <c r="N555" s="15" t="s">
        <v>174</v>
      </c>
      <c r="O555" s="15" t="s">
        <v>25</v>
      </c>
      <c r="P555" s="15" t="s">
        <v>33</v>
      </c>
      <c r="Q555" s="15" t="s">
        <v>27</v>
      </c>
      <c r="R555" s="15" t="s">
        <v>200</v>
      </c>
      <c r="S555" s="15">
        <v>42.456400000000002</v>
      </c>
      <c r="T555" s="15">
        <v>-73.218100000000007</v>
      </c>
      <c r="U555" s="15"/>
      <c r="V555" s="78" t="s">
        <v>145</v>
      </c>
      <c r="W555" s="78" t="s">
        <v>217</v>
      </c>
      <c r="X555" s="78">
        <f t="shared" si="26"/>
        <v>50002</v>
      </c>
      <c r="Y555" s="78">
        <f t="shared" si="24"/>
        <v>42.456400000000002</v>
      </c>
      <c r="Z555" s="78">
        <f t="shared" si="25"/>
        <v>-73.218100000000007</v>
      </c>
      <c r="AA555" s="15" t="s">
        <v>174</v>
      </c>
      <c r="AB555" s="15" t="s">
        <v>25</v>
      </c>
      <c r="AC555" s="15" t="s">
        <v>33</v>
      </c>
      <c r="AD555" s="15" t="s">
        <v>27</v>
      </c>
      <c r="AE555" s="15" t="s">
        <v>200</v>
      </c>
      <c r="AF555" s="15"/>
      <c r="AG555" s="15"/>
      <c r="AH555" s="15"/>
      <c r="AI555" s="15"/>
      <c r="AJ555" s="15"/>
    </row>
    <row r="556" spans="1:36" x14ac:dyDescent="0.25">
      <c r="A556" s="15" t="s">
        <v>145</v>
      </c>
      <c r="B556" s="15" t="s">
        <v>217</v>
      </c>
      <c r="C556" s="15">
        <v>50002</v>
      </c>
      <c r="D556" s="15">
        <v>2</v>
      </c>
      <c r="E556" s="15"/>
      <c r="F556" s="15">
        <v>2019</v>
      </c>
      <c r="G556" s="15" t="s">
        <v>31</v>
      </c>
      <c r="H556" s="15">
        <v>512.36</v>
      </c>
      <c r="I556" s="15">
        <v>5</v>
      </c>
      <c r="J556" s="19">
        <v>15081.61</v>
      </c>
      <c r="K556" s="15">
        <v>2.3099999999999999E-2</v>
      </c>
      <c r="L556" s="15">
        <v>1.881</v>
      </c>
      <c r="M556" s="15">
        <v>191154.20199999999</v>
      </c>
      <c r="N556" s="15" t="s">
        <v>174</v>
      </c>
      <c r="O556" s="15" t="s">
        <v>25</v>
      </c>
      <c r="P556" s="15" t="s">
        <v>33</v>
      </c>
      <c r="Q556" s="15" t="s">
        <v>27</v>
      </c>
      <c r="R556" s="15" t="s">
        <v>200</v>
      </c>
      <c r="S556" s="15">
        <v>42.456400000000002</v>
      </c>
      <c r="T556" s="15">
        <v>-73.218100000000007</v>
      </c>
      <c r="U556" s="15"/>
      <c r="V556" s="78" t="s">
        <v>145</v>
      </c>
      <c r="W556" s="78" t="s">
        <v>217</v>
      </c>
      <c r="X556" s="78">
        <f t="shared" si="26"/>
        <v>0</v>
      </c>
      <c r="Y556" s="78">
        <f t="shared" si="24"/>
        <v>0</v>
      </c>
      <c r="Z556" s="78">
        <f t="shared" si="25"/>
        <v>0</v>
      </c>
      <c r="AA556" s="15" t="s">
        <v>174</v>
      </c>
      <c r="AB556" s="15" t="s">
        <v>25</v>
      </c>
      <c r="AC556" s="15" t="s">
        <v>33</v>
      </c>
      <c r="AD556" s="15" t="s">
        <v>27</v>
      </c>
      <c r="AE556" s="15" t="s">
        <v>200</v>
      </c>
      <c r="AF556" s="15"/>
      <c r="AG556" s="15"/>
      <c r="AH556" s="15"/>
      <c r="AI556" s="15"/>
      <c r="AJ556" s="15"/>
    </row>
    <row r="557" spans="1:36" x14ac:dyDescent="0.25">
      <c r="A557" s="15" t="s">
        <v>145</v>
      </c>
      <c r="B557" s="15" t="s">
        <v>217</v>
      </c>
      <c r="C557" s="15">
        <v>50002</v>
      </c>
      <c r="D557" s="15">
        <v>3</v>
      </c>
      <c r="E557" s="15"/>
      <c r="F557" s="15">
        <v>2019</v>
      </c>
      <c r="G557" s="15" t="s">
        <v>31</v>
      </c>
      <c r="H557" s="15">
        <v>522.95000000000005</v>
      </c>
      <c r="I557" s="15">
        <v>5</v>
      </c>
      <c r="J557" s="19">
        <v>15581.13</v>
      </c>
      <c r="K557" s="15">
        <v>2.3800000000000002E-2</v>
      </c>
      <c r="L557" s="15">
        <v>1.946</v>
      </c>
      <c r="M557" s="15">
        <v>192826.967</v>
      </c>
      <c r="N557" s="15" t="s">
        <v>174</v>
      </c>
      <c r="O557" s="15" t="s">
        <v>25</v>
      </c>
      <c r="P557" s="15" t="s">
        <v>33</v>
      </c>
      <c r="Q557" s="15" t="s">
        <v>27</v>
      </c>
      <c r="R557" s="15" t="s">
        <v>200</v>
      </c>
      <c r="S557" s="15">
        <v>42.456400000000002</v>
      </c>
      <c r="T557" s="15">
        <v>-73.218100000000007</v>
      </c>
      <c r="U557" s="15"/>
      <c r="V557" s="78" t="s">
        <v>145</v>
      </c>
      <c r="W557" s="78" t="s">
        <v>217</v>
      </c>
      <c r="X557" s="78">
        <f t="shared" si="26"/>
        <v>0</v>
      </c>
      <c r="Y557" s="78">
        <f t="shared" si="24"/>
        <v>0</v>
      </c>
      <c r="Z557" s="78">
        <f t="shared" si="25"/>
        <v>0</v>
      </c>
      <c r="AA557" s="15" t="s">
        <v>174</v>
      </c>
      <c r="AB557" s="15" t="s">
        <v>25</v>
      </c>
      <c r="AC557" s="15" t="s">
        <v>33</v>
      </c>
      <c r="AD557" s="15" t="s">
        <v>27</v>
      </c>
      <c r="AE557" s="15" t="s">
        <v>200</v>
      </c>
      <c r="AF557" s="15"/>
      <c r="AG557" s="15"/>
      <c r="AH557" s="15"/>
      <c r="AI557" s="15"/>
      <c r="AJ557" s="15"/>
    </row>
    <row r="558" spans="1:36" x14ac:dyDescent="0.25">
      <c r="A558" s="15" t="s">
        <v>327</v>
      </c>
      <c r="B558" s="15" t="s">
        <v>371</v>
      </c>
      <c r="C558" s="15">
        <v>50006</v>
      </c>
      <c r="D558" s="15">
        <v>4001</v>
      </c>
      <c r="E558" s="15"/>
      <c r="F558" s="15">
        <v>2019</v>
      </c>
      <c r="G558" s="15" t="s">
        <v>334</v>
      </c>
      <c r="H558" s="15">
        <v>3491.52</v>
      </c>
      <c r="I558" s="15">
        <v>5</v>
      </c>
      <c r="J558" s="19">
        <v>834784.34</v>
      </c>
      <c r="K558" s="15">
        <v>6.3E-3</v>
      </c>
      <c r="L558" s="15">
        <v>15.631</v>
      </c>
      <c r="M558" s="15">
        <v>5485373.2249999996</v>
      </c>
      <c r="N558" s="15" t="s">
        <v>356</v>
      </c>
      <c r="O558" s="15" t="s">
        <v>25</v>
      </c>
      <c r="P558" s="15" t="s">
        <v>33</v>
      </c>
      <c r="Q558" s="15" t="s">
        <v>27</v>
      </c>
      <c r="R558" s="15" t="s">
        <v>53</v>
      </c>
      <c r="S558" s="15">
        <v>40.632199999999997</v>
      </c>
      <c r="T558" s="15">
        <v>-74.215599999999995</v>
      </c>
      <c r="U558" s="15"/>
      <c r="V558" s="78" t="s">
        <v>327</v>
      </c>
      <c r="W558" s="78" t="s">
        <v>371</v>
      </c>
      <c r="X558" s="78">
        <f t="shared" si="26"/>
        <v>50006</v>
      </c>
      <c r="Y558" s="78">
        <f t="shared" si="24"/>
        <v>40.632199999999997</v>
      </c>
      <c r="Z558" s="78">
        <f t="shared" si="25"/>
        <v>-74.215599999999995</v>
      </c>
      <c r="AA558" s="15" t="s">
        <v>356</v>
      </c>
      <c r="AB558" s="15" t="s">
        <v>25</v>
      </c>
      <c r="AC558" s="15" t="s">
        <v>33</v>
      </c>
      <c r="AD558" s="15" t="s">
        <v>27</v>
      </c>
      <c r="AE558" s="15" t="s">
        <v>53</v>
      </c>
      <c r="AF558" s="15"/>
      <c r="AG558" s="15"/>
      <c r="AH558" s="15"/>
      <c r="AI558" s="15"/>
      <c r="AJ558" s="15"/>
    </row>
    <row r="559" spans="1:36" x14ac:dyDescent="0.25">
      <c r="A559" s="15" t="s">
        <v>327</v>
      </c>
      <c r="B559" s="15" t="s">
        <v>371</v>
      </c>
      <c r="C559" s="15">
        <v>50006</v>
      </c>
      <c r="D559" s="15">
        <v>5001</v>
      </c>
      <c r="E559" s="15"/>
      <c r="F559" s="15">
        <v>2019</v>
      </c>
      <c r="G559" s="15" t="s">
        <v>348</v>
      </c>
      <c r="H559" s="15">
        <v>3394.61</v>
      </c>
      <c r="I559" s="15">
        <v>5</v>
      </c>
      <c r="J559" s="19">
        <v>478157.72</v>
      </c>
      <c r="K559" s="15">
        <v>2.7099999999999999E-2</v>
      </c>
      <c r="L559" s="15">
        <v>42.642000000000003</v>
      </c>
      <c r="M559" s="15">
        <v>3403886.1329999999</v>
      </c>
      <c r="N559" s="15" t="s">
        <v>356</v>
      </c>
      <c r="O559" s="15" t="s">
        <v>25</v>
      </c>
      <c r="P559" s="15" t="s">
        <v>33</v>
      </c>
      <c r="Q559" s="15" t="s">
        <v>27</v>
      </c>
      <c r="R559" s="15" t="s">
        <v>200</v>
      </c>
      <c r="S559" s="15">
        <v>40.632199999999997</v>
      </c>
      <c r="T559" s="15">
        <v>-74.215599999999995</v>
      </c>
      <c r="U559" s="15"/>
      <c r="V559" s="78" t="s">
        <v>327</v>
      </c>
      <c r="W559" s="78" t="s">
        <v>371</v>
      </c>
      <c r="X559" s="78">
        <f t="shared" si="26"/>
        <v>0</v>
      </c>
      <c r="Y559" s="78">
        <f t="shared" si="24"/>
        <v>0</v>
      </c>
      <c r="Z559" s="78">
        <f t="shared" si="25"/>
        <v>0</v>
      </c>
      <c r="AA559" s="15" t="s">
        <v>356</v>
      </c>
      <c r="AB559" s="15" t="s">
        <v>25</v>
      </c>
      <c r="AC559" s="15" t="s">
        <v>33</v>
      </c>
      <c r="AD559" s="15" t="s">
        <v>27</v>
      </c>
      <c r="AE559" s="15" t="s">
        <v>200</v>
      </c>
      <c r="AF559" s="15"/>
      <c r="AG559" s="15"/>
      <c r="AH559" s="15"/>
      <c r="AI559" s="15"/>
      <c r="AJ559" s="15"/>
    </row>
    <row r="560" spans="1:36" x14ac:dyDescent="0.25">
      <c r="A560" s="15" t="s">
        <v>327</v>
      </c>
      <c r="B560" s="15" t="s">
        <v>371</v>
      </c>
      <c r="C560" s="15">
        <v>50006</v>
      </c>
      <c r="D560" s="15">
        <v>6001</v>
      </c>
      <c r="E560" s="15"/>
      <c r="F560" s="15">
        <v>2019</v>
      </c>
      <c r="G560" s="15" t="s">
        <v>348</v>
      </c>
      <c r="H560" s="15">
        <v>3137.92</v>
      </c>
      <c r="I560" s="15">
        <v>5</v>
      </c>
      <c r="J560" s="19">
        <v>437009.32</v>
      </c>
      <c r="K560" s="15">
        <v>2.6700000000000002E-2</v>
      </c>
      <c r="L560" s="15">
        <v>38.506999999999998</v>
      </c>
      <c r="M560" s="15">
        <v>3103412.8560000001</v>
      </c>
      <c r="N560" s="15" t="s">
        <v>356</v>
      </c>
      <c r="O560" s="15" t="s">
        <v>25</v>
      </c>
      <c r="P560" s="15" t="s">
        <v>33</v>
      </c>
      <c r="Q560" s="15" t="s">
        <v>27</v>
      </c>
      <c r="R560" s="15" t="s">
        <v>200</v>
      </c>
      <c r="S560" s="15">
        <v>40.632199999999997</v>
      </c>
      <c r="T560" s="15">
        <v>-74.215599999999995</v>
      </c>
      <c r="U560" s="15"/>
      <c r="V560" s="78" t="s">
        <v>327</v>
      </c>
      <c r="W560" s="78" t="s">
        <v>371</v>
      </c>
      <c r="X560" s="78">
        <f t="shared" si="26"/>
        <v>0</v>
      </c>
      <c r="Y560" s="78">
        <f t="shared" si="24"/>
        <v>0</v>
      </c>
      <c r="Z560" s="78">
        <f t="shared" si="25"/>
        <v>0</v>
      </c>
      <c r="AA560" s="15" t="s">
        <v>356</v>
      </c>
      <c r="AB560" s="15" t="s">
        <v>25</v>
      </c>
      <c r="AC560" s="15" t="s">
        <v>33</v>
      </c>
      <c r="AD560" s="15" t="s">
        <v>27</v>
      </c>
      <c r="AE560" s="15" t="s">
        <v>200</v>
      </c>
      <c r="AF560" s="15"/>
      <c r="AG560" s="15"/>
      <c r="AH560" s="15"/>
      <c r="AI560" s="15"/>
      <c r="AJ560" s="15"/>
    </row>
    <row r="561" spans="1:36" x14ac:dyDescent="0.25">
      <c r="A561" s="15" t="s">
        <v>327</v>
      </c>
      <c r="B561" s="15" t="s">
        <v>371</v>
      </c>
      <c r="C561" s="15">
        <v>50006</v>
      </c>
      <c r="D561" s="15">
        <v>7001</v>
      </c>
      <c r="E561" s="15"/>
      <c r="F561" s="15">
        <v>2019</v>
      </c>
      <c r="G561" s="15" t="s">
        <v>348</v>
      </c>
      <c r="H561" s="15">
        <v>3351.26</v>
      </c>
      <c r="I561" s="15">
        <v>5</v>
      </c>
      <c r="J561" s="19">
        <v>455841.08</v>
      </c>
      <c r="K561" s="15">
        <v>2.6100000000000002E-2</v>
      </c>
      <c r="L561" s="15">
        <v>39.247</v>
      </c>
      <c r="M561" s="15">
        <v>3243526.7689999999</v>
      </c>
      <c r="N561" s="15" t="s">
        <v>356</v>
      </c>
      <c r="O561" s="15" t="s">
        <v>25</v>
      </c>
      <c r="P561" s="15" t="s">
        <v>33</v>
      </c>
      <c r="Q561" s="15" t="s">
        <v>27</v>
      </c>
      <c r="R561" s="15" t="s">
        <v>200</v>
      </c>
      <c r="S561" s="15">
        <v>40.632199999999997</v>
      </c>
      <c r="T561" s="15">
        <v>-74.215599999999995</v>
      </c>
      <c r="U561" s="15"/>
      <c r="V561" s="78" t="s">
        <v>327</v>
      </c>
      <c r="W561" s="78" t="s">
        <v>371</v>
      </c>
      <c r="X561" s="78">
        <f t="shared" si="26"/>
        <v>0</v>
      </c>
      <c r="Y561" s="78">
        <f t="shared" si="24"/>
        <v>0</v>
      </c>
      <c r="Z561" s="78">
        <f t="shared" si="25"/>
        <v>0</v>
      </c>
      <c r="AA561" s="15" t="s">
        <v>356</v>
      </c>
      <c r="AB561" s="15" t="s">
        <v>25</v>
      </c>
      <c r="AC561" s="15" t="s">
        <v>33</v>
      </c>
      <c r="AD561" s="15" t="s">
        <v>27</v>
      </c>
      <c r="AE561" s="15" t="s">
        <v>200</v>
      </c>
      <c r="AF561" s="15"/>
      <c r="AG561" s="15"/>
      <c r="AH561" s="15"/>
      <c r="AI561" s="15"/>
      <c r="AJ561" s="15"/>
    </row>
    <row r="562" spans="1:36" x14ac:dyDescent="0.25">
      <c r="A562" s="15" t="s">
        <v>327</v>
      </c>
      <c r="B562" s="15" t="s">
        <v>371</v>
      </c>
      <c r="C562" s="15">
        <v>50006</v>
      </c>
      <c r="D562" s="15">
        <v>8001</v>
      </c>
      <c r="E562" s="15"/>
      <c r="F562" s="15">
        <v>2019</v>
      </c>
      <c r="G562" s="15" t="s">
        <v>348</v>
      </c>
      <c r="H562" s="15">
        <v>3164.26</v>
      </c>
      <c r="I562" s="15">
        <v>5</v>
      </c>
      <c r="J562" s="19">
        <v>438289.7</v>
      </c>
      <c r="K562" s="15">
        <v>2.6499999999999999E-2</v>
      </c>
      <c r="L562" s="15">
        <v>38.261000000000003</v>
      </c>
      <c r="M562" s="15">
        <v>3135006.8659999999</v>
      </c>
      <c r="N562" s="15" t="s">
        <v>356</v>
      </c>
      <c r="O562" s="15" t="s">
        <v>25</v>
      </c>
      <c r="P562" s="15" t="s">
        <v>33</v>
      </c>
      <c r="Q562" s="15" t="s">
        <v>27</v>
      </c>
      <c r="R562" s="15" t="s">
        <v>200</v>
      </c>
      <c r="S562" s="15">
        <v>40.632199999999997</v>
      </c>
      <c r="T562" s="15">
        <v>-74.215599999999995</v>
      </c>
      <c r="U562" s="15"/>
      <c r="V562" s="78" t="s">
        <v>327</v>
      </c>
      <c r="W562" s="78" t="s">
        <v>371</v>
      </c>
      <c r="X562" s="78">
        <f t="shared" si="26"/>
        <v>0</v>
      </c>
      <c r="Y562" s="78">
        <f t="shared" si="24"/>
        <v>0</v>
      </c>
      <c r="Z562" s="78">
        <f t="shared" si="25"/>
        <v>0</v>
      </c>
      <c r="AA562" s="15" t="s">
        <v>356</v>
      </c>
      <c r="AB562" s="15" t="s">
        <v>25</v>
      </c>
      <c r="AC562" s="15" t="s">
        <v>33</v>
      </c>
      <c r="AD562" s="15" t="s">
        <v>27</v>
      </c>
      <c r="AE562" s="15" t="s">
        <v>200</v>
      </c>
      <c r="AF562" s="15"/>
      <c r="AG562" s="15"/>
      <c r="AH562" s="15"/>
      <c r="AI562" s="15"/>
      <c r="AJ562" s="15"/>
    </row>
    <row r="563" spans="1:36" x14ac:dyDescent="0.25">
      <c r="A563" s="15" t="s">
        <v>327</v>
      </c>
      <c r="B563" s="15" t="s">
        <v>371</v>
      </c>
      <c r="C563" s="15">
        <v>50006</v>
      </c>
      <c r="D563" s="15">
        <v>9001</v>
      </c>
      <c r="E563" s="15"/>
      <c r="F563" s="15">
        <v>2019</v>
      </c>
      <c r="G563" s="15" t="s">
        <v>348</v>
      </c>
      <c r="H563" s="15">
        <v>3188.42</v>
      </c>
      <c r="I563" s="15">
        <v>5</v>
      </c>
      <c r="J563" s="19">
        <v>434680.49</v>
      </c>
      <c r="K563" s="15">
        <v>2.5600000000000001E-2</v>
      </c>
      <c r="L563" s="15">
        <v>37.593000000000004</v>
      </c>
      <c r="M563" s="15">
        <v>3112053.2850000001</v>
      </c>
      <c r="N563" s="15" t="s">
        <v>356</v>
      </c>
      <c r="O563" s="15" t="s">
        <v>25</v>
      </c>
      <c r="P563" s="15" t="s">
        <v>33</v>
      </c>
      <c r="Q563" s="15" t="s">
        <v>27</v>
      </c>
      <c r="R563" s="15" t="s">
        <v>200</v>
      </c>
      <c r="S563" s="15">
        <v>40.632199999999997</v>
      </c>
      <c r="T563" s="15">
        <v>-74.215599999999995</v>
      </c>
      <c r="U563" s="15"/>
      <c r="V563" s="78" t="s">
        <v>327</v>
      </c>
      <c r="W563" s="78" t="s">
        <v>371</v>
      </c>
      <c r="X563" s="78">
        <f t="shared" si="26"/>
        <v>0</v>
      </c>
      <c r="Y563" s="78">
        <f t="shared" si="24"/>
        <v>0</v>
      </c>
      <c r="Z563" s="78">
        <f t="shared" si="25"/>
        <v>0</v>
      </c>
      <c r="AA563" s="15" t="s">
        <v>356</v>
      </c>
      <c r="AB563" s="15" t="s">
        <v>25</v>
      </c>
      <c r="AC563" s="15" t="s">
        <v>33</v>
      </c>
      <c r="AD563" s="15" t="s">
        <v>27</v>
      </c>
      <c r="AE563" s="15" t="s">
        <v>200</v>
      </c>
      <c r="AF563" s="15"/>
      <c r="AG563" s="15"/>
      <c r="AH563" s="15"/>
      <c r="AI563" s="15"/>
      <c r="AJ563" s="15"/>
    </row>
    <row r="564" spans="1:36" x14ac:dyDescent="0.25">
      <c r="A564" s="15" t="s">
        <v>904</v>
      </c>
      <c r="B564" s="15" t="s">
        <v>954</v>
      </c>
      <c r="C564" s="15">
        <v>50151</v>
      </c>
      <c r="D564" s="15" t="s">
        <v>955</v>
      </c>
      <c r="E564" s="15"/>
      <c r="F564" s="15">
        <v>2019</v>
      </c>
      <c r="G564" s="15" t="s">
        <v>36</v>
      </c>
      <c r="H564" s="15">
        <v>2403.06</v>
      </c>
      <c r="I564" s="15">
        <v>5</v>
      </c>
      <c r="J564" s="19"/>
      <c r="K564" s="15">
        <v>6.5699999999999995E-2</v>
      </c>
      <c r="L564" s="15">
        <v>9.173</v>
      </c>
      <c r="M564" s="15">
        <v>278141.19300000003</v>
      </c>
      <c r="N564" s="15" t="s">
        <v>907</v>
      </c>
      <c r="O564" s="15" t="s">
        <v>25</v>
      </c>
      <c r="P564" s="15" t="s">
        <v>166</v>
      </c>
      <c r="Q564" s="15" t="s">
        <v>238</v>
      </c>
      <c r="R564" s="15" t="s">
        <v>165</v>
      </c>
      <c r="S564" s="15">
        <v>38.3688</v>
      </c>
      <c r="T564" s="15">
        <v>-81.678600000000003</v>
      </c>
      <c r="U564" s="15"/>
      <c r="V564" s="78" t="s">
        <v>904</v>
      </c>
      <c r="W564" s="78" t="s">
        <v>954</v>
      </c>
      <c r="X564" s="78">
        <f t="shared" si="26"/>
        <v>50151</v>
      </c>
      <c r="Y564" s="78">
        <f t="shared" si="24"/>
        <v>38.3688</v>
      </c>
      <c r="Z564" s="78">
        <f t="shared" si="25"/>
        <v>-81.678600000000003</v>
      </c>
      <c r="AA564" s="15" t="s">
        <v>907</v>
      </c>
      <c r="AB564" s="15" t="s">
        <v>25</v>
      </c>
      <c r="AC564" s="15" t="s">
        <v>166</v>
      </c>
      <c r="AD564" s="15" t="s">
        <v>238</v>
      </c>
      <c r="AE564" s="15" t="s">
        <v>165</v>
      </c>
      <c r="AF564" s="15"/>
      <c r="AG564" s="15"/>
      <c r="AH564" s="15"/>
      <c r="AI564" s="15"/>
      <c r="AJ564" s="15"/>
    </row>
    <row r="565" spans="1:36" x14ac:dyDescent="0.25">
      <c r="A565" s="15" t="s">
        <v>904</v>
      </c>
      <c r="B565" s="15" t="s">
        <v>954</v>
      </c>
      <c r="C565" s="15">
        <v>50151</v>
      </c>
      <c r="D565" s="15" t="s">
        <v>956</v>
      </c>
      <c r="E565" s="15"/>
      <c r="F565" s="15">
        <v>2019</v>
      </c>
      <c r="G565" s="15" t="s">
        <v>36</v>
      </c>
      <c r="H565" s="15">
        <v>2730.11</v>
      </c>
      <c r="I565" s="15">
        <v>5</v>
      </c>
      <c r="J565" s="19"/>
      <c r="K565" s="15">
        <v>6.0600000000000001E-2</v>
      </c>
      <c r="L565" s="15">
        <v>11.816000000000001</v>
      </c>
      <c r="M565" s="15">
        <v>386994.21899999998</v>
      </c>
      <c r="N565" s="15" t="s">
        <v>907</v>
      </c>
      <c r="O565" s="15" t="s">
        <v>25</v>
      </c>
      <c r="P565" s="15" t="s">
        <v>166</v>
      </c>
      <c r="Q565" s="15" t="s">
        <v>238</v>
      </c>
      <c r="R565" s="15" t="s">
        <v>165</v>
      </c>
      <c r="S565" s="15">
        <v>38.3688</v>
      </c>
      <c r="T565" s="15">
        <v>-81.678600000000003</v>
      </c>
      <c r="U565" s="15"/>
      <c r="V565" s="78" t="s">
        <v>904</v>
      </c>
      <c r="W565" s="78" t="s">
        <v>954</v>
      </c>
      <c r="X565" s="78">
        <f t="shared" si="26"/>
        <v>0</v>
      </c>
      <c r="Y565" s="78">
        <f t="shared" si="24"/>
        <v>0</v>
      </c>
      <c r="Z565" s="78">
        <f t="shared" si="25"/>
        <v>0</v>
      </c>
      <c r="AA565" s="15" t="s">
        <v>907</v>
      </c>
      <c r="AB565" s="15" t="s">
        <v>25</v>
      </c>
      <c r="AC565" s="15" t="s">
        <v>166</v>
      </c>
      <c r="AD565" s="15" t="s">
        <v>238</v>
      </c>
      <c r="AE565" s="15" t="s">
        <v>165</v>
      </c>
      <c r="AF565" s="15"/>
      <c r="AG565" s="15"/>
      <c r="AH565" s="15"/>
      <c r="AI565" s="15"/>
      <c r="AJ565" s="15"/>
    </row>
    <row r="566" spans="1:36" x14ac:dyDescent="0.25">
      <c r="A566" s="15" t="s">
        <v>229</v>
      </c>
      <c r="B566" s="15" t="s">
        <v>279</v>
      </c>
      <c r="C566" s="15">
        <v>50282</v>
      </c>
      <c r="D566" s="15" t="s">
        <v>280</v>
      </c>
      <c r="E566" s="15" t="s">
        <v>281</v>
      </c>
      <c r="F566" s="15">
        <v>2019</v>
      </c>
      <c r="G566" s="15" t="s">
        <v>31</v>
      </c>
      <c r="H566" s="15">
        <v>745.16</v>
      </c>
      <c r="I566" s="15">
        <v>5</v>
      </c>
      <c r="J566" s="19"/>
      <c r="K566" s="15"/>
      <c r="L566" s="15">
        <v>22.74</v>
      </c>
      <c r="M566" s="15"/>
      <c r="N566" s="15" t="s">
        <v>232</v>
      </c>
      <c r="O566" s="15" t="s">
        <v>25</v>
      </c>
      <c r="P566" s="15" t="s">
        <v>82</v>
      </c>
      <c r="Q566" s="15" t="s">
        <v>48</v>
      </c>
      <c r="R566" s="15" t="s">
        <v>126</v>
      </c>
      <c r="S566" s="15">
        <v>39.472200000000001</v>
      </c>
      <c r="T566" s="15">
        <v>-79.057500000000005</v>
      </c>
      <c r="U566" s="15"/>
      <c r="V566" s="78" t="s">
        <v>229</v>
      </c>
      <c r="W566" s="78" t="s">
        <v>279</v>
      </c>
      <c r="X566" s="78">
        <f t="shared" si="26"/>
        <v>50282</v>
      </c>
      <c r="Y566" s="78">
        <f t="shared" si="24"/>
        <v>39.472200000000001</v>
      </c>
      <c r="Z566" s="78">
        <f t="shared" si="25"/>
        <v>-79.057500000000005</v>
      </c>
      <c r="AA566" s="15" t="s">
        <v>232</v>
      </c>
      <c r="AB566" s="15" t="s">
        <v>25</v>
      </c>
      <c r="AC566" s="15" t="s">
        <v>82</v>
      </c>
      <c r="AD566" s="15" t="s">
        <v>48</v>
      </c>
      <c r="AE566" s="15" t="s">
        <v>126</v>
      </c>
      <c r="AF566" s="15"/>
      <c r="AG566" s="15"/>
      <c r="AH566" s="15"/>
      <c r="AI566" s="15"/>
      <c r="AJ566" s="15"/>
    </row>
    <row r="567" spans="1:36" x14ac:dyDescent="0.25">
      <c r="A567" s="15" t="s">
        <v>229</v>
      </c>
      <c r="B567" s="15" t="s">
        <v>279</v>
      </c>
      <c r="C567" s="15">
        <v>50282</v>
      </c>
      <c r="D567" s="15" t="s">
        <v>282</v>
      </c>
      <c r="E567" s="15" t="s">
        <v>281</v>
      </c>
      <c r="F567" s="15">
        <v>2019</v>
      </c>
      <c r="G567" s="15" t="s">
        <v>31</v>
      </c>
      <c r="H567" s="15">
        <v>1464</v>
      </c>
      <c r="I567" s="15">
        <v>5</v>
      </c>
      <c r="J567" s="19"/>
      <c r="K567" s="15"/>
      <c r="L567" s="15">
        <v>69.224999999999994</v>
      </c>
      <c r="M567" s="15"/>
      <c r="N567" s="15" t="s">
        <v>232</v>
      </c>
      <c r="O567" s="15" t="s">
        <v>25</v>
      </c>
      <c r="P567" s="15" t="s">
        <v>47</v>
      </c>
      <c r="Q567" s="15" t="s">
        <v>48</v>
      </c>
      <c r="R567" s="15" t="s">
        <v>283</v>
      </c>
      <c r="S567" s="15">
        <v>39.472200000000001</v>
      </c>
      <c r="T567" s="15">
        <v>-79.057500000000005</v>
      </c>
      <c r="U567" s="15"/>
      <c r="V567" s="78" t="s">
        <v>229</v>
      </c>
      <c r="W567" s="78" t="s">
        <v>279</v>
      </c>
      <c r="X567" s="78">
        <f t="shared" si="26"/>
        <v>0</v>
      </c>
      <c r="Y567" s="78">
        <f t="shared" si="24"/>
        <v>0</v>
      </c>
      <c r="Z567" s="78">
        <f t="shared" si="25"/>
        <v>0</v>
      </c>
      <c r="AA567" s="15" t="s">
        <v>232</v>
      </c>
      <c r="AB567" s="15" t="s">
        <v>25</v>
      </c>
      <c r="AC567" s="15" t="s">
        <v>47</v>
      </c>
      <c r="AD567" s="15" t="s">
        <v>48</v>
      </c>
      <c r="AE567" s="15" t="s">
        <v>283</v>
      </c>
      <c r="AF567" s="15"/>
      <c r="AG567" s="15"/>
      <c r="AH567" s="15"/>
      <c r="AI567" s="15"/>
      <c r="AJ567" s="15"/>
    </row>
    <row r="568" spans="1:36" x14ac:dyDescent="0.25">
      <c r="A568" s="15" t="s">
        <v>229</v>
      </c>
      <c r="B568" s="15" t="s">
        <v>279</v>
      </c>
      <c r="C568" s="15">
        <v>50282</v>
      </c>
      <c r="D568" s="15" t="s">
        <v>284</v>
      </c>
      <c r="E568" s="15" t="s">
        <v>281</v>
      </c>
      <c r="F568" s="15">
        <v>2019</v>
      </c>
      <c r="G568" s="15" t="s">
        <v>31</v>
      </c>
      <c r="H568" s="15">
        <v>201.37</v>
      </c>
      <c r="I568" s="15">
        <v>5</v>
      </c>
      <c r="J568" s="19"/>
      <c r="K568" s="15"/>
      <c r="L568" s="15">
        <v>2.593</v>
      </c>
      <c r="M568" s="15"/>
      <c r="N568" s="15" t="s">
        <v>232</v>
      </c>
      <c r="O568" s="15" t="s">
        <v>25</v>
      </c>
      <c r="P568" s="15" t="s">
        <v>166</v>
      </c>
      <c r="Q568" s="15" t="s">
        <v>27</v>
      </c>
      <c r="R568" s="15"/>
      <c r="S568" s="15">
        <v>39.472200000000001</v>
      </c>
      <c r="T568" s="15">
        <v>-79.057500000000005</v>
      </c>
      <c r="U568" s="15"/>
      <c r="V568" s="78" t="s">
        <v>229</v>
      </c>
      <c r="W568" s="78" t="s">
        <v>279</v>
      </c>
      <c r="X568" s="78">
        <f t="shared" si="26"/>
        <v>0</v>
      </c>
      <c r="Y568" s="78">
        <f t="shared" si="24"/>
        <v>0</v>
      </c>
      <c r="Z568" s="78">
        <f t="shared" si="25"/>
        <v>0</v>
      </c>
      <c r="AA568" s="15" t="s">
        <v>232</v>
      </c>
      <c r="AB568" s="15" t="s">
        <v>25</v>
      </c>
      <c r="AC568" s="15" t="s">
        <v>166</v>
      </c>
      <c r="AD568" s="15" t="s">
        <v>27</v>
      </c>
      <c r="AE568" s="15"/>
      <c r="AF568" s="15"/>
      <c r="AG568" s="15"/>
      <c r="AH568" s="15"/>
      <c r="AI568" s="15"/>
      <c r="AJ568" s="15"/>
    </row>
    <row r="569" spans="1:36" x14ac:dyDescent="0.25">
      <c r="A569" s="15" t="s">
        <v>396</v>
      </c>
      <c r="B569" s="15" t="s">
        <v>472</v>
      </c>
      <c r="C569" s="15">
        <v>50292</v>
      </c>
      <c r="D569" s="15" t="s">
        <v>30</v>
      </c>
      <c r="E569" s="15"/>
      <c r="F569" s="15">
        <v>2019</v>
      </c>
      <c r="G569" s="15" t="s">
        <v>244</v>
      </c>
      <c r="H569" s="15">
        <v>1661.25</v>
      </c>
      <c r="I569" s="15">
        <v>5</v>
      </c>
      <c r="J569" s="19">
        <v>40709.019999999997</v>
      </c>
      <c r="K569" s="15">
        <v>0.1195</v>
      </c>
      <c r="L569" s="15">
        <v>18.443999999999999</v>
      </c>
      <c r="M569" s="15">
        <v>318452.97700000001</v>
      </c>
      <c r="N569" s="15" t="s">
        <v>473</v>
      </c>
      <c r="O569" s="15" t="s">
        <v>25</v>
      </c>
      <c r="P569" s="15" t="s">
        <v>33</v>
      </c>
      <c r="Q569" s="15" t="s">
        <v>27</v>
      </c>
      <c r="R569" s="15" t="s">
        <v>34</v>
      </c>
      <c r="S569" s="15">
        <v>40.746899999999997</v>
      </c>
      <c r="T569" s="15">
        <v>-73.499399999999994</v>
      </c>
      <c r="U569" s="15"/>
      <c r="V569" s="78" t="s">
        <v>396</v>
      </c>
      <c r="W569" s="78" t="s">
        <v>472</v>
      </c>
      <c r="X569" s="78">
        <f t="shared" si="26"/>
        <v>50292</v>
      </c>
      <c r="Y569" s="78">
        <f t="shared" si="24"/>
        <v>40.746899999999997</v>
      </c>
      <c r="Z569" s="78">
        <f t="shared" si="25"/>
        <v>-73.499399999999994</v>
      </c>
      <c r="AA569" s="15" t="s">
        <v>473</v>
      </c>
      <c r="AB569" s="15" t="s">
        <v>25</v>
      </c>
      <c r="AC569" s="15" t="s">
        <v>33</v>
      </c>
      <c r="AD569" s="15" t="s">
        <v>27</v>
      </c>
      <c r="AE569" s="15" t="s">
        <v>34</v>
      </c>
      <c r="AF569" s="15"/>
      <c r="AG569" s="15"/>
      <c r="AH569" s="15"/>
      <c r="AI569" s="15"/>
      <c r="AJ569" s="15"/>
    </row>
    <row r="570" spans="1:36" x14ac:dyDescent="0.25">
      <c r="A570" s="15" t="s">
        <v>396</v>
      </c>
      <c r="B570" s="15" t="s">
        <v>472</v>
      </c>
      <c r="C570" s="15">
        <v>50292</v>
      </c>
      <c r="D570" s="15" t="s">
        <v>249</v>
      </c>
      <c r="E570" s="15"/>
      <c r="F570" s="15">
        <v>2019</v>
      </c>
      <c r="G570" s="15" t="s">
        <v>244</v>
      </c>
      <c r="H570" s="15">
        <v>1731.3</v>
      </c>
      <c r="I570" s="15">
        <v>5</v>
      </c>
      <c r="J570" s="19">
        <v>42517.14</v>
      </c>
      <c r="K570" s="15">
        <v>0.12559999999999999</v>
      </c>
      <c r="L570" s="15">
        <v>19.597999999999999</v>
      </c>
      <c r="M570" s="15">
        <v>335214.46500000003</v>
      </c>
      <c r="N570" s="15" t="s">
        <v>473</v>
      </c>
      <c r="O570" s="15" t="s">
        <v>25</v>
      </c>
      <c r="P570" s="15" t="s">
        <v>33</v>
      </c>
      <c r="Q570" s="15" t="s">
        <v>27</v>
      </c>
      <c r="R570" s="15" t="s">
        <v>34</v>
      </c>
      <c r="S570" s="15">
        <v>40.746899999999997</v>
      </c>
      <c r="T570" s="15">
        <v>-73.499399999999994</v>
      </c>
      <c r="U570" s="15"/>
      <c r="V570" s="78" t="s">
        <v>396</v>
      </c>
      <c r="W570" s="78" t="s">
        <v>472</v>
      </c>
      <c r="X570" s="78">
        <f t="shared" si="26"/>
        <v>0</v>
      </c>
      <c r="Y570" s="78">
        <f t="shared" si="24"/>
        <v>0</v>
      </c>
      <c r="Z570" s="78">
        <f t="shared" si="25"/>
        <v>0</v>
      </c>
      <c r="AA570" s="15" t="s">
        <v>473</v>
      </c>
      <c r="AB570" s="15" t="s">
        <v>25</v>
      </c>
      <c r="AC570" s="15" t="s">
        <v>33</v>
      </c>
      <c r="AD570" s="15" t="s">
        <v>27</v>
      </c>
      <c r="AE570" s="15" t="s">
        <v>34</v>
      </c>
      <c r="AF570" s="15"/>
      <c r="AG570" s="15"/>
      <c r="AH570" s="15"/>
      <c r="AI570" s="15"/>
      <c r="AJ570" s="15"/>
    </row>
    <row r="571" spans="1:36" x14ac:dyDescent="0.25">
      <c r="A571" s="15" t="s">
        <v>396</v>
      </c>
      <c r="B571" s="15" t="s">
        <v>472</v>
      </c>
      <c r="C571" s="15">
        <v>50292</v>
      </c>
      <c r="D571" s="15" t="s">
        <v>273</v>
      </c>
      <c r="E571" s="15"/>
      <c r="F571" s="15">
        <v>2019</v>
      </c>
      <c r="G571" s="15" t="s">
        <v>244</v>
      </c>
      <c r="H571" s="15">
        <v>630.03</v>
      </c>
      <c r="I571" s="15">
        <v>5</v>
      </c>
      <c r="J571" s="19">
        <v>27832.66</v>
      </c>
      <c r="K571" s="15">
        <v>1.01E-2</v>
      </c>
      <c r="L571" s="15">
        <v>0.99299999999999999</v>
      </c>
      <c r="M571" s="15">
        <v>277619.745</v>
      </c>
      <c r="N571" s="15" t="s">
        <v>473</v>
      </c>
      <c r="O571" s="15" t="s">
        <v>25</v>
      </c>
      <c r="P571" s="15" t="s">
        <v>26</v>
      </c>
      <c r="Q571" s="15" t="s">
        <v>27</v>
      </c>
      <c r="R571" s="15" t="s">
        <v>59</v>
      </c>
      <c r="S571" s="15">
        <v>40.746899999999997</v>
      </c>
      <c r="T571" s="15">
        <v>-73.499399999999994</v>
      </c>
      <c r="U571" s="15"/>
      <c r="V571" s="78" t="s">
        <v>396</v>
      </c>
      <c r="W571" s="78" t="s">
        <v>472</v>
      </c>
      <c r="X571" s="78">
        <f t="shared" si="26"/>
        <v>0</v>
      </c>
      <c r="Y571" s="78">
        <f t="shared" si="24"/>
        <v>0</v>
      </c>
      <c r="Z571" s="78">
        <f t="shared" si="25"/>
        <v>0</v>
      </c>
      <c r="AA571" s="15" t="s">
        <v>473</v>
      </c>
      <c r="AB571" s="15" t="s">
        <v>25</v>
      </c>
      <c r="AC571" s="15" t="s">
        <v>26</v>
      </c>
      <c r="AD571" s="15" t="s">
        <v>27</v>
      </c>
      <c r="AE571" s="15" t="s">
        <v>59</v>
      </c>
      <c r="AF571" s="15"/>
      <c r="AG571" s="15"/>
      <c r="AH571" s="15"/>
      <c r="AI571" s="15"/>
      <c r="AJ571" s="15"/>
    </row>
    <row r="572" spans="1:36" x14ac:dyDescent="0.25">
      <c r="A572" s="15" t="s">
        <v>396</v>
      </c>
      <c r="B572" s="15" t="s">
        <v>472</v>
      </c>
      <c r="C572" s="15">
        <v>50292</v>
      </c>
      <c r="D572" s="15" t="s">
        <v>287</v>
      </c>
      <c r="E572" s="15"/>
      <c r="F572" s="15">
        <v>2019</v>
      </c>
      <c r="G572" s="15" t="s">
        <v>244</v>
      </c>
      <c r="H572" s="15">
        <v>1047.1600000000001</v>
      </c>
      <c r="I572" s="15">
        <v>5</v>
      </c>
      <c r="J572" s="19">
        <v>65664.5</v>
      </c>
      <c r="K572" s="15">
        <v>7.0000000000000001E-3</v>
      </c>
      <c r="L572" s="15">
        <v>1.806</v>
      </c>
      <c r="M572" s="15">
        <v>548815.86399999994</v>
      </c>
      <c r="N572" s="15" t="s">
        <v>473</v>
      </c>
      <c r="O572" s="15" t="s">
        <v>25</v>
      </c>
      <c r="P572" s="15" t="s">
        <v>33</v>
      </c>
      <c r="Q572" s="15" t="s">
        <v>27</v>
      </c>
      <c r="R572" s="15" t="s">
        <v>59</v>
      </c>
      <c r="S572" s="15">
        <v>40.746899999999997</v>
      </c>
      <c r="T572" s="15">
        <v>-73.499399999999994</v>
      </c>
      <c r="U572" s="15"/>
      <c r="V572" s="78" t="s">
        <v>396</v>
      </c>
      <c r="W572" s="78" t="s">
        <v>472</v>
      </c>
      <c r="X572" s="78">
        <f t="shared" si="26"/>
        <v>0</v>
      </c>
      <c r="Y572" s="78">
        <f t="shared" si="24"/>
        <v>0</v>
      </c>
      <c r="Z572" s="78">
        <f t="shared" si="25"/>
        <v>0</v>
      </c>
      <c r="AA572" s="15" t="s">
        <v>473</v>
      </c>
      <c r="AB572" s="15" t="s">
        <v>25</v>
      </c>
      <c r="AC572" s="15" t="s">
        <v>33</v>
      </c>
      <c r="AD572" s="15" t="s">
        <v>27</v>
      </c>
      <c r="AE572" s="15" t="s">
        <v>59</v>
      </c>
      <c r="AF572" s="15"/>
      <c r="AG572" s="15"/>
      <c r="AH572" s="15"/>
      <c r="AI572" s="15"/>
      <c r="AJ572" s="15"/>
    </row>
    <row r="573" spans="1:36" x14ac:dyDescent="0.25">
      <c r="A573" s="15" t="s">
        <v>396</v>
      </c>
      <c r="B573" s="15" t="s">
        <v>498</v>
      </c>
      <c r="C573" s="15">
        <v>50368</v>
      </c>
      <c r="D573" s="15" t="s">
        <v>294</v>
      </c>
      <c r="E573" s="15"/>
      <c r="F573" s="15">
        <v>2019</v>
      </c>
      <c r="G573" s="15" t="s">
        <v>36</v>
      </c>
      <c r="H573" s="15">
        <v>3514.49</v>
      </c>
      <c r="I573" s="15">
        <v>5</v>
      </c>
      <c r="J573" s="19"/>
      <c r="K573" s="15">
        <v>7.1999999999999998E-3</v>
      </c>
      <c r="L573" s="15">
        <v>1.9390000000000001</v>
      </c>
      <c r="M573" s="15">
        <v>545089.65300000005</v>
      </c>
      <c r="N573" s="15" t="s">
        <v>495</v>
      </c>
      <c r="O573" s="15" t="s">
        <v>25</v>
      </c>
      <c r="P573" s="15" t="s">
        <v>33</v>
      </c>
      <c r="Q573" s="15" t="s">
        <v>27</v>
      </c>
      <c r="R573" s="15" t="s">
        <v>42</v>
      </c>
      <c r="S573" s="15">
        <v>42.442799999999998</v>
      </c>
      <c r="T573" s="15">
        <v>-76.476399999999998</v>
      </c>
      <c r="U573" s="15"/>
      <c r="V573" s="78" t="s">
        <v>396</v>
      </c>
      <c r="W573" s="78" t="s">
        <v>498</v>
      </c>
      <c r="X573" s="78">
        <f t="shared" si="26"/>
        <v>50368</v>
      </c>
      <c r="Y573" s="78">
        <f t="shared" si="24"/>
        <v>42.442799999999998</v>
      </c>
      <c r="Z573" s="78">
        <f t="shared" si="25"/>
        <v>-76.476399999999998</v>
      </c>
      <c r="AA573" s="15" t="s">
        <v>495</v>
      </c>
      <c r="AB573" s="15" t="s">
        <v>25</v>
      </c>
      <c r="AC573" s="15" t="s">
        <v>33</v>
      </c>
      <c r="AD573" s="15" t="s">
        <v>27</v>
      </c>
      <c r="AE573" s="15" t="s">
        <v>42</v>
      </c>
      <c r="AF573" s="15"/>
      <c r="AG573" s="15"/>
      <c r="AH573" s="15"/>
      <c r="AI573" s="15"/>
      <c r="AJ573" s="15"/>
    </row>
    <row r="574" spans="1:36" x14ac:dyDescent="0.25">
      <c r="A574" s="15" t="s">
        <v>396</v>
      </c>
      <c r="B574" s="15" t="s">
        <v>498</v>
      </c>
      <c r="C574" s="15">
        <v>50368</v>
      </c>
      <c r="D574" s="15" t="s">
        <v>305</v>
      </c>
      <c r="E574" s="15"/>
      <c r="F574" s="15">
        <v>2019</v>
      </c>
      <c r="G574" s="15" t="s">
        <v>36</v>
      </c>
      <c r="H574" s="15">
        <v>3016.43</v>
      </c>
      <c r="I574" s="15">
        <v>5</v>
      </c>
      <c r="J574" s="19"/>
      <c r="K574" s="15">
        <v>8.2000000000000007E-3</v>
      </c>
      <c r="L574" s="15">
        <v>1.837</v>
      </c>
      <c r="M574" s="15">
        <v>458831.64600000001</v>
      </c>
      <c r="N574" s="15" t="s">
        <v>495</v>
      </c>
      <c r="O574" s="15" t="s">
        <v>25</v>
      </c>
      <c r="P574" s="15" t="s">
        <v>33</v>
      </c>
      <c r="Q574" s="15" t="s">
        <v>27</v>
      </c>
      <c r="R574" s="15" t="s">
        <v>42</v>
      </c>
      <c r="S574" s="15">
        <v>42.442799999999998</v>
      </c>
      <c r="T574" s="15">
        <v>-76.476399999999998</v>
      </c>
      <c r="U574" s="15"/>
      <c r="V574" s="78" t="s">
        <v>396</v>
      </c>
      <c r="W574" s="78" t="s">
        <v>498</v>
      </c>
      <c r="X574" s="78">
        <f t="shared" si="26"/>
        <v>0</v>
      </c>
      <c r="Y574" s="78">
        <f t="shared" si="24"/>
        <v>0</v>
      </c>
      <c r="Z574" s="78">
        <f t="shared" si="25"/>
        <v>0</v>
      </c>
      <c r="AA574" s="15" t="s">
        <v>495</v>
      </c>
      <c r="AB574" s="15" t="s">
        <v>25</v>
      </c>
      <c r="AC574" s="15" t="s">
        <v>33</v>
      </c>
      <c r="AD574" s="15" t="s">
        <v>27</v>
      </c>
      <c r="AE574" s="15" t="s">
        <v>42</v>
      </c>
      <c r="AF574" s="15"/>
      <c r="AG574" s="15"/>
      <c r="AH574" s="15"/>
      <c r="AI574" s="15"/>
      <c r="AJ574" s="15"/>
    </row>
    <row r="575" spans="1:36" x14ac:dyDescent="0.25">
      <c r="A575" s="15" t="s">
        <v>327</v>
      </c>
      <c r="B575" s="15" t="s">
        <v>375</v>
      </c>
      <c r="C575" s="15">
        <v>50385</v>
      </c>
      <c r="D575" s="15">
        <v>1001</v>
      </c>
      <c r="E575" s="15"/>
      <c r="F575" s="15">
        <v>2019</v>
      </c>
      <c r="G575" s="15" t="s">
        <v>334</v>
      </c>
      <c r="H575" s="15">
        <v>203.87</v>
      </c>
      <c r="I575" s="15">
        <v>5</v>
      </c>
      <c r="J575" s="19">
        <v>10103.6</v>
      </c>
      <c r="K575" s="15">
        <v>7.2700000000000001E-2</v>
      </c>
      <c r="L575" s="15">
        <v>2.2559999999999998</v>
      </c>
      <c r="M575" s="15">
        <v>96687.907999999996</v>
      </c>
      <c r="N575" s="15" t="s">
        <v>188</v>
      </c>
      <c r="O575" s="15" t="s">
        <v>25</v>
      </c>
      <c r="P575" s="15" t="s">
        <v>33</v>
      </c>
      <c r="Q575" s="15" t="s">
        <v>27</v>
      </c>
      <c r="R575" s="15" t="s">
        <v>200</v>
      </c>
      <c r="S575" s="15">
        <v>40.719700000000003</v>
      </c>
      <c r="T575" s="15">
        <v>-74.13</v>
      </c>
      <c r="U575" s="15"/>
      <c r="V575" s="78" t="s">
        <v>327</v>
      </c>
      <c r="W575" s="78" t="s">
        <v>375</v>
      </c>
      <c r="X575" s="78">
        <f t="shared" si="26"/>
        <v>50385</v>
      </c>
      <c r="Y575" s="78">
        <f t="shared" si="24"/>
        <v>40.719700000000003</v>
      </c>
      <c r="Z575" s="78">
        <f t="shared" si="25"/>
        <v>-74.13</v>
      </c>
      <c r="AA575" s="15" t="s">
        <v>188</v>
      </c>
      <c r="AB575" s="15" t="s">
        <v>25</v>
      </c>
      <c r="AC575" s="15" t="s">
        <v>33</v>
      </c>
      <c r="AD575" s="15" t="s">
        <v>27</v>
      </c>
      <c r="AE575" s="15" t="s">
        <v>200</v>
      </c>
      <c r="AF575" s="15"/>
      <c r="AG575" s="15"/>
      <c r="AH575" s="15"/>
      <c r="AI575" s="15"/>
      <c r="AJ575" s="15"/>
    </row>
    <row r="576" spans="1:36" x14ac:dyDescent="0.25">
      <c r="A576" s="15" t="s">
        <v>327</v>
      </c>
      <c r="B576" s="15" t="s">
        <v>375</v>
      </c>
      <c r="C576" s="15">
        <v>50385</v>
      </c>
      <c r="D576" s="15">
        <v>2001</v>
      </c>
      <c r="E576" s="15"/>
      <c r="F576" s="15">
        <v>2019</v>
      </c>
      <c r="G576" s="15" t="s">
        <v>334</v>
      </c>
      <c r="H576" s="15">
        <v>159.28</v>
      </c>
      <c r="I576" s="15">
        <v>5</v>
      </c>
      <c r="J576" s="19">
        <v>8236.7800000000007</v>
      </c>
      <c r="K576" s="15">
        <v>7.1599999999999997E-2</v>
      </c>
      <c r="L576" s="15">
        <v>1.53</v>
      </c>
      <c r="M576" s="15">
        <v>74303.577999999994</v>
      </c>
      <c r="N576" s="15" t="s">
        <v>188</v>
      </c>
      <c r="O576" s="15" t="s">
        <v>25</v>
      </c>
      <c r="P576" s="15" t="s">
        <v>33</v>
      </c>
      <c r="Q576" s="15" t="s">
        <v>27</v>
      </c>
      <c r="R576" s="15" t="s">
        <v>200</v>
      </c>
      <c r="S576" s="15">
        <v>40.719700000000003</v>
      </c>
      <c r="T576" s="15">
        <v>-74.13</v>
      </c>
      <c r="U576" s="15"/>
      <c r="V576" s="78" t="s">
        <v>327</v>
      </c>
      <c r="W576" s="78" t="s">
        <v>375</v>
      </c>
      <c r="X576" s="78">
        <f t="shared" si="26"/>
        <v>0</v>
      </c>
      <c r="Y576" s="78">
        <f t="shared" si="24"/>
        <v>0</v>
      </c>
      <c r="Z576" s="78">
        <f t="shared" si="25"/>
        <v>0</v>
      </c>
      <c r="AA576" s="15" t="s">
        <v>188</v>
      </c>
      <c r="AB576" s="15" t="s">
        <v>25</v>
      </c>
      <c r="AC576" s="15" t="s">
        <v>33</v>
      </c>
      <c r="AD576" s="15" t="s">
        <v>27</v>
      </c>
      <c r="AE576" s="15" t="s">
        <v>200</v>
      </c>
      <c r="AF576" s="15"/>
      <c r="AG576" s="15"/>
      <c r="AH576" s="15"/>
      <c r="AI576" s="15"/>
      <c r="AJ576" s="15"/>
    </row>
    <row r="577" spans="1:36" x14ac:dyDescent="0.25">
      <c r="A577" s="15" t="s">
        <v>396</v>
      </c>
      <c r="B577" s="15" t="s">
        <v>603</v>
      </c>
      <c r="C577" s="15">
        <v>50449</v>
      </c>
      <c r="D577" s="15">
        <v>1</v>
      </c>
      <c r="E577" s="15"/>
      <c r="F577" s="15">
        <v>2019</v>
      </c>
      <c r="G577" s="15" t="s">
        <v>244</v>
      </c>
      <c r="H577" s="15">
        <v>618.25</v>
      </c>
      <c r="I577" s="15">
        <v>5</v>
      </c>
      <c r="J577" s="19">
        <v>24645.25</v>
      </c>
      <c r="K577" s="15">
        <v>0.1139</v>
      </c>
      <c r="L577" s="15">
        <v>12.432</v>
      </c>
      <c r="M577" s="15">
        <v>234379.92499999999</v>
      </c>
      <c r="N577" s="15" t="s">
        <v>604</v>
      </c>
      <c r="O577" s="15" t="s">
        <v>25</v>
      </c>
      <c r="P577" s="15" t="s">
        <v>33</v>
      </c>
      <c r="Q577" s="15" t="s">
        <v>27</v>
      </c>
      <c r="R577" s="15" t="s">
        <v>34</v>
      </c>
      <c r="S577" s="15">
        <v>42.654400000000003</v>
      </c>
      <c r="T577" s="15">
        <v>-78.077200000000005</v>
      </c>
      <c r="U577" s="15"/>
      <c r="V577" s="78" t="s">
        <v>396</v>
      </c>
      <c r="W577" s="78" t="s">
        <v>603</v>
      </c>
      <c r="X577" s="78">
        <f t="shared" si="26"/>
        <v>50449</v>
      </c>
      <c r="Y577" s="78">
        <f t="shared" si="24"/>
        <v>42.654400000000003</v>
      </c>
      <c r="Z577" s="78">
        <f t="shared" si="25"/>
        <v>-78.077200000000005</v>
      </c>
      <c r="AA577" s="15" t="s">
        <v>604</v>
      </c>
      <c r="AB577" s="15" t="s">
        <v>25</v>
      </c>
      <c r="AC577" s="15" t="s">
        <v>33</v>
      </c>
      <c r="AD577" s="15" t="s">
        <v>27</v>
      </c>
      <c r="AE577" s="15" t="s">
        <v>34</v>
      </c>
      <c r="AF577" s="15"/>
      <c r="AG577" s="15"/>
      <c r="AH577" s="15"/>
      <c r="AI577" s="15"/>
      <c r="AJ577" s="15"/>
    </row>
    <row r="578" spans="1:36" x14ac:dyDescent="0.25">
      <c r="A578" s="15" t="s">
        <v>396</v>
      </c>
      <c r="B578" s="15" t="s">
        <v>601</v>
      </c>
      <c r="C578" s="15">
        <v>50450</v>
      </c>
      <c r="D578" s="15">
        <v>1</v>
      </c>
      <c r="E578" s="15"/>
      <c r="F578" s="15">
        <v>2019</v>
      </c>
      <c r="G578" s="15" t="s">
        <v>244</v>
      </c>
      <c r="H578" s="15">
        <v>520.75</v>
      </c>
      <c r="I578" s="15">
        <v>5</v>
      </c>
      <c r="J578" s="19">
        <v>22754</v>
      </c>
      <c r="K578" s="15">
        <v>0.12709999999999999</v>
      </c>
      <c r="L578" s="15">
        <v>11.997999999999999</v>
      </c>
      <c r="M578" s="15">
        <v>205260.47500000001</v>
      </c>
      <c r="N578" s="15" t="s">
        <v>602</v>
      </c>
      <c r="O578" s="15" t="s">
        <v>25</v>
      </c>
      <c r="P578" s="15" t="s">
        <v>33</v>
      </c>
      <c r="Q578" s="15" t="s">
        <v>27</v>
      </c>
      <c r="R578" s="15" t="s">
        <v>34</v>
      </c>
      <c r="S578" s="15">
        <v>43.468200000000003</v>
      </c>
      <c r="T578" s="15">
        <v>-76.496499999999997</v>
      </c>
      <c r="U578" s="15"/>
      <c r="V578" s="78" t="s">
        <v>396</v>
      </c>
      <c r="W578" s="78" t="s">
        <v>601</v>
      </c>
      <c r="X578" s="78">
        <f t="shared" si="26"/>
        <v>50450</v>
      </c>
      <c r="Y578" s="78">
        <f t="shared" si="24"/>
        <v>43.468200000000003</v>
      </c>
      <c r="Z578" s="78">
        <f t="shared" si="25"/>
        <v>-76.496499999999997</v>
      </c>
      <c r="AA578" s="15" t="s">
        <v>602</v>
      </c>
      <c r="AB578" s="15" t="s">
        <v>25</v>
      </c>
      <c r="AC578" s="15" t="s">
        <v>33</v>
      </c>
      <c r="AD578" s="15" t="s">
        <v>27</v>
      </c>
      <c r="AE578" s="15" t="s">
        <v>34</v>
      </c>
      <c r="AF578" s="15"/>
      <c r="AG578" s="15"/>
      <c r="AH578" s="15"/>
      <c r="AI578" s="15"/>
      <c r="AJ578" s="15"/>
    </row>
    <row r="579" spans="1:36" x14ac:dyDescent="0.25">
      <c r="A579" s="15" t="s">
        <v>396</v>
      </c>
      <c r="B579" s="15" t="s">
        <v>605</v>
      </c>
      <c r="C579" s="15">
        <v>50451</v>
      </c>
      <c r="D579" s="15">
        <v>1</v>
      </c>
      <c r="E579" s="15"/>
      <c r="F579" s="15">
        <v>2019</v>
      </c>
      <c r="G579" s="15" t="s">
        <v>244</v>
      </c>
      <c r="H579" s="15">
        <v>535</v>
      </c>
      <c r="I579" s="15">
        <v>5</v>
      </c>
      <c r="J579" s="19">
        <v>20349</v>
      </c>
      <c r="K579" s="15">
        <v>0.17219999999999999</v>
      </c>
      <c r="L579" s="15">
        <v>15.06</v>
      </c>
      <c r="M579" s="15">
        <v>196179.65</v>
      </c>
      <c r="N579" s="15" t="s">
        <v>606</v>
      </c>
      <c r="O579" s="15" t="s">
        <v>25</v>
      </c>
      <c r="P579" s="15" t="s">
        <v>33</v>
      </c>
      <c r="Q579" s="15" t="s">
        <v>27</v>
      </c>
      <c r="R579" s="15" t="s">
        <v>34</v>
      </c>
      <c r="S579" s="15">
        <v>42.967100000000002</v>
      </c>
      <c r="T579" s="15">
        <v>-78.918199999999999</v>
      </c>
      <c r="U579" s="15"/>
      <c r="V579" s="78" t="s">
        <v>396</v>
      </c>
      <c r="W579" s="78" t="s">
        <v>605</v>
      </c>
      <c r="X579" s="78">
        <f t="shared" si="26"/>
        <v>50451</v>
      </c>
      <c r="Y579" s="78">
        <f t="shared" ref="Y579:Y642" si="27">IF(X579&gt;0,S579,0)</f>
        <v>42.967100000000002</v>
      </c>
      <c r="Z579" s="78">
        <f t="shared" ref="Z579:Z642" si="28">IF(X579&gt;0,T579,0)</f>
        <v>-78.918199999999999</v>
      </c>
      <c r="AA579" s="15" t="s">
        <v>606</v>
      </c>
      <c r="AB579" s="15" t="s">
        <v>25</v>
      </c>
      <c r="AC579" s="15" t="s">
        <v>33</v>
      </c>
      <c r="AD579" s="15" t="s">
        <v>27</v>
      </c>
      <c r="AE579" s="15" t="s">
        <v>34</v>
      </c>
      <c r="AF579" s="15"/>
      <c r="AG579" s="15"/>
      <c r="AH579" s="15"/>
      <c r="AI579" s="15"/>
      <c r="AJ579" s="15"/>
    </row>
    <row r="580" spans="1:36" x14ac:dyDescent="0.25">
      <c r="A580" s="15" t="s">
        <v>396</v>
      </c>
      <c r="B580" s="15" t="s">
        <v>597</v>
      </c>
      <c r="C580" s="15">
        <v>50458</v>
      </c>
      <c r="D580" s="15">
        <v>1</v>
      </c>
      <c r="E580" s="15"/>
      <c r="F580" s="15">
        <v>2019</v>
      </c>
      <c r="G580" s="15" t="s">
        <v>244</v>
      </c>
      <c r="H580" s="15">
        <v>1664.5</v>
      </c>
      <c r="I580" s="15">
        <v>5</v>
      </c>
      <c r="J580" s="19">
        <v>206294.75</v>
      </c>
      <c r="K580" s="15">
        <v>2.3699999999999999E-2</v>
      </c>
      <c r="L580" s="15">
        <v>19.117999999999999</v>
      </c>
      <c r="M580" s="15">
        <v>1709213.375</v>
      </c>
      <c r="N580" s="15" t="s">
        <v>598</v>
      </c>
      <c r="O580" s="15" t="s">
        <v>25</v>
      </c>
      <c r="P580" s="15" t="s">
        <v>33</v>
      </c>
      <c r="Q580" s="15" t="s">
        <v>27</v>
      </c>
      <c r="R580" s="15" t="s">
        <v>53</v>
      </c>
      <c r="S580" s="15">
        <v>43.25</v>
      </c>
      <c r="T580" s="15">
        <v>-73.8125</v>
      </c>
      <c r="U580" s="15"/>
      <c r="V580" s="78" t="s">
        <v>396</v>
      </c>
      <c r="W580" s="78" t="s">
        <v>597</v>
      </c>
      <c r="X580" s="78">
        <f t="shared" ref="X580:X643" si="29">IF(C580=C579,0,C580)</f>
        <v>50458</v>
      </c>
      <c r="Y580" s="78">
        <f t="shared" si="27"/>
        <v>43.25</v>
      </c>
      <c r="Z580" s="78">
        <f t="shared" si="28"/>
        <v>-73.8125</v>
      </c>
      <c r="AA580" s="15" t="s">
        <v>598</v>
      </c>
      <c r="AB580" s="15" t="s">
        <v>25</v>
      </c>
      <c r="AC580" s="15" t="s">
        <v>33</v>
      </c>
      <c r="AD580" s="15" t="s">
        <v>27</v>
      </c>
      <c r="AE580" s="15" t="s">
        <v>53</v>
      </c>
      <c r="AF580" s="15"/>
      <c r="AG580" s="15"/>
      <c r="AH580" s="15"/>
      <c r="AI580" s="15"/>
      <c r="AJ580" s="15"/>
    </row>
    <row r="581" spans="1:36" x14ac:dyDescent="0.25">
      <c r="A581" s="15" t="s">
        <v>396</v>
      </c>
      <c r="B581" s="15" t="s">
        <v>499</v>
      </c>
      <c r="C581" s="15">
        <v>50472</v>
      </c>
      <c r="D581" s="15" t="s">
        <v>502</v>
      </c>
      <c r="E581" s="15"/>
      <c r="F581" s="15">
        <v>2019</v>
      </c>
      <c r="G581" s="15" t="s">
        <v>31</v>
      </c>
      <c r="H581" s="15">
        <v>810.25</v>
      </c>
      <c r="I581" s="15">
        <v>5</v>
      </c>
      <c r="J581" s="19"/>
      <c r="K581" s="15">
        <v>4.41E-2</v>
      </c>
      <c r="L581" s="15">
        <v>3.0019999999999998</v>
      </c>
      <c r="M581" s="15">
        <v>137536.29999999999</v>
      </c>
      <c r="N581" s="15" t="s">
        <v>501</v>
      </c>
      <c r="O581" s="15" t="s">
        <v>25</v>
      </c>
      <c r="P581" s="15" t="s">
        <v>80</v>
      </c>
      <c r="Q581" s="15" t="s">
        <v>238</v>
      </c>
      <c r="R581" s="15" t="s">
        <v>126</v>
      </c>
      <c r="S581" s="15">
        <v>43.0839</v>
      </c>
      <c r="T581" s="15">
        <v>-79.005600000000001</v>
      </c>
      <c r="U581" s="15"/>
      <c r="V581" s="78" t="s">
        <v>396</v>
      </c>
      <c r="W581" s="78" t="s">
        <v>499</v>
      </c>
      <c r="X581" s="78">
        <f t="shared" si="29"/>
        <v>50472</v>
      </c>
      <c r="Y581" s="78">
        <f t="shared" si="27"/>
        <v>43.0839</v>
      </c>
      <c r="Z581" s="78">
        <f t="shared" si="28"/>
        <v>-79.005600000000001</v>
      </c>
      <c r="AA581" s="15" t="s">
        <v>501</v>
      </c>
      <c r="AB581" s="15" t="s">
        <v>25</v>
      </c>
      <c r="AC581" s="15" t="s">
        <v>80</v>
      </c>
      <c r="AD581" s="15" t="s">
        <v>238</v>
      </c>
      <c r="AE581" s="15" t="s">
        <v>126</v>
      </c>
      <c r="AF581" s="15"/>
      <c r="AG581" s="15"/>
      <c r="AH581" s="15"/>
      <c r="AI581" s="15"/>
      <c r="AJ581" s="15"/>
    </row>
    <row r="582" spans="1:36" x14ac:dyDescent="0.25">
      <c r="A582" s="15" t="s">
        <v>396</v>
      </c>
      <c r="B582" s="15" t="s">
        <v>499</v>
      </c>
      <c r="C582" s="15">
        <v>50472</v>
      </c>
      <c r="D582" s="15" t="s">
        <v>503</v>
      </c>
      <c r="E582" s="15"/>
      <c r="F582" s="15">
        <v>2019</v>
      </c>
      <c r="G582" s="15" t="s">
        <v>31</v>
      </c>
      <c r="H582" s="15">
        <v>0</v>
      </c>
      <c r="I582" s="15">
        <v>5</v>
      </c>
      <c r="J582" s="19"/>
      <c r="K582" s="15"/>
      <c r="L582" s="15"/>
      <c r="M582" s="15"/>
      <c r="N582" s="15" t="s">
        <v>501</v>
      </c>
      <c r="O582" s="15" t="s">
        <v>25</v>
      </c>
      <c r="P582" s="15" t="s">
        <v>80</v>
      </c>
      <c r="Q582" s="15" t="s">
        <v>27</v>
      </c>
      <c r="R582" s="15" t="s">
        <v>126</v>
      </c>
      <c r="S582" s="15">
        <v>43.0839</v>
      </c>
      <c r="T582" s="15">
        <v>-79.005600000000001</v>
      </c>
      <c r="U582" s="15"/>
      <c r="V582" s="78" t="s">
        <v>396</v>
      </c>
      <c r="W582" s="78" t="s">
        <v>499</v>
      </c>
      <c r="X582" s="78">
        <f t="shared" si="29"/>
        <v>0</v>
      </c>
      <c r="Y582" s="78">
        <f t="shared" si="27"/>
        <v>0</v>
      </c>
      <c r="Z582" s="78">
        <f t="shared" si="28"/>
        <v>0</v>
      </c>
      <c r="AA582" s="15" t="s">
        <v>501</v>
      </c>
      <c r="AB582" s="15" t="s">
        <v>25</v>
      </c>
      <c r="AC582" s="15" t="s">
        <v>80</v>
      </c>
      <c r="AD582" s="15" t="s">
        <v>27</v>
      </c>
      <c r="AE582" s="15" t="s">
        <v>126</v>
      </c>
      <c r="AF582" s="15"/>
      <c r="AG582" s="15"/>
      <c r="AH582" s="15"/>
      <c r="AI582" s="15"/>
      <c r="AJ582" s="15"/>
    </row>
    <row r="583" spans="1:36" x14ac:dyDescent="0.25">
      <c r="A583" s="15" t="s">
        <v>396</v>
      </c>
      <c r="B583" s="15" t="s">
        <v>499</v>
      </c>
      <c r="C583" s="15">
        <v>50472</v>
      </c>
      <c r="D583" s="15" t="s">
        <v>500</v>
      </c>
      <c r="E583" s="15"/>
      <c r="F583" s="15">
        <v>2019</v>
      </c>
      <c r="G583" s="15" t="s">
        <v>36</v>
      </c>
      <c r="H583" s="15">
        <v>2127.5</v>
      </c>
      <c r="I583" s="15">
        <v>5</v>
      </c>
      <c r="J583" s="19"/>
      <c r="K583" s="15">
        <v>3.27E-2</v>
      </c>
      <c r="L583" s="15">
        <v>4.1189999999999998</v>
      </c>
      <c r="M583" s="15">
        <v>261535</v>
      </c>
      <c r="N583" s="15" t="s">
        <v>501</v>
      </c>
      <c r="O583" s="15" t="s">
        <v>25</v>
      </c>
      <c r="P583" s="15" t="s">
        <v>80</v>
      </c>
      <c r="Q583" s="15" t="s">
        <v>27</v>
      </c>
      <c r="R583" s="15"/>
      <c r="S583" s="15">
        <v>43.0839</v>
      </c>
      <c r="T583" s="15">
        <v>-79.005600000000001</v>
      </c>
      <c r="U583" s="15"/>
      <c r="V583" s="78" t="s">
        <v>396</v>
      </c>
      <c r="W583" s="78" t="s">
        <v>499</v>
      </c>
      <c r="X583" s="78">
        <f t="shared" si="29"/>
        <v>0</v>
      </c>
      <c r="Y583" s="78">
        <f t="shared" si="27"/>
        <v>0</v>
      </c>
      <c r="Z583" s="78">
        <f t="shared" si="28"/>
        <v>0</v>
      </c>
      <c r="AA583" s="15" t="s">
        <v>501</v>
      </c>
      <c r="AB583" s="15" t="s">
        <v>25</v>
      </c>
      <c r="AC583" s="15" t="s">
        <v>80</v>
      </c>
      <c r="AD583" s="15" t="s">
        <v>27</v>
      </c>
      <c r="AE583" s="15"/>
      <c r="AF583" s="15"/>
      <c r="AG583" s="15"/>
      <c r="AH583" s="15"/>
      <c r="AI583" s="15"/>
      <c r="AJ583" s="15"/>
    </row>
    <row r="584" spans="1:36" x14ac:dyDescent="0.25">
      <c r="A584" s="15" t="s">
        <v>770</v>
      </c>
      <c r="B584" s="15" t="s">
        <v>832</v>
      </c>
      <c r="C584" s="15">
        <v>50479</v>
      </c>
      <c r="D584" s="15">
        <v>6</v>
      </c>
      <c r="E584" s="15"/>
      <c r="F584" s="15">
        <v>2019</v>
      </c>
      <c r="G584" s="15" t="s">
        <v>36</v>
      </c>
      <c r="H584" s="15">
        <v>3665.58</v>
      </c>
      <c r="I584" s="15">
        <v>5</v>
      </c>
      <c r="J584" s="19"/>
      <c r="K584" s="15">
        <v>2.5399999999999999E-2</v>
      </c>
      <c r="L584" s="15">
        <v>6.62</v>
      </c>
      <c r="M584" s="15">
        <v>524591.022</v>
      </c>
      <c r="N584" s="15" t="s">
        <v>833</v>
      </c>
      <c r="O584" s="15" t="s">
        <v>25</v>
      </c>
      <c r="P584" s="15" t="s">
        <v>166</v>
      </c>
      <c r="Q584" s="15" t="s">
        <v>27</v>
      </c>
      <c r="R584" s="15"/>
      <c r="S584" s="15">
        <v>37.533999999999999</v>
      </c>
      <c r="T584" s="15">
        <v>-79.356999999999999</v>
      </c>
      <c r="U584" s="15"/>
      <c r="V584" s="78" t="s">
        <v>770</v>
      </c>
      <c r="W584" s="78" t="s">
        <v>832</v>
      </c>
      <c r="X584" s="78">
        <f t="shared" si="29"/>
        <v>50479</v>
      </c>
      <c r="Y584" s="78">
        <f t="shared" si="27"/>
        <v>37.533999999999999</v>
      </c>
      <c r="Z584" s="78">
        <f t="shared" si="28"/>
        <v>-79.356999999999999</v>
      </c>
      <c r="AA584" s="15" t="s">
        <v>833</v>
      </c>
      <c r="AB584" s="15" t="s">
        <v>25</v>
      </c>
      <c r="AC584" s="15" t="s">
        <v>166</v>
      </c>
      <c r="AD584" s="15" t="s">
        <v>27</v>
      </c>
      <c r="AE584" s="15"/>
      <c r="AF584" s="15"/>
      <c r="AG584" s="15"/>
      <c r="AH584" s="15"/>
      <c r="AI584" s="15"/>
      <c r="AJ584" s="15"/>
    </row>
    <row r="585" spans="1:36" x14ac:dyDescent="0.25">
      <c r="A585" s="15" t="s">
        <v>904</v>
      </c>
      <c r="B585" s="15" t="s">
        <v>909</v>
      </c>
      <c r="C585" s="15">
        <v>50491</v>
      </c>
      <c r="D585" s="15">
        <v>2</v>
      </c>
      <c r="E585" s="15"/>
      <c r="F585" s="15">
        <v>2019</v>
      </c>
      <c r="G585" s="15" t="s">
        <v>36</v>
      </c>
      <c r="H585" s="15">
        <v>0</v>
      </c>
      <c r="I585" s="15">
        <v>5</v>
      </c>
      <c r="J585" s="19"/>
      <c r="K585" s="15"/>
      <c r="L585" s="15"/>
      <c r="M585" s="15"/>
      <c r="N585" s="15" t="s">
        <v>910</v>
      </c>
      <c r="O585" s="15" t="s">
        <v>25</v>
      </c>
      <c r="P585" s="15" t="s">
        <v>80</v>
      </c>
      <c r="Q585" s="15" t="s">
        <v>48</v>
      </c>
      <c r="R585" s="15" t="s">
        <v>127</v>
      </c>
      <c r="S585" s="15">
        <v>39.747500000000002</v>
      </c>
      <c r="T585" s="15">
        <v>-80.854699999999994</v>
      </c>
      <c r="U585" s="15"/>
      <c r="V585" s="78" t="s">
        <v>904</v>
      </c>
      <c r="W585" s="78" t="s">
        <v>909</v>
      </c>
      <c r="X585" s="78">
        <f t="shared" si="29"/>
        <v>50491</v>
      </c>
      <c r="Y585" s="78">
        <f t="shared" si="27"/>
        <v>39.747500000000002</v>
      </c>
      <c r="Z585" s="78">
        <f t="shared" si="28"/>
        <v>-80.854699999999994</v>
      </c>
      <c r="AA585" s="15" t="s">
        <v>910</v>
      </c>
      <c r="AB585" s="15" t="s">
        <v>25</v>
      </c>
      <c r="AC585" s="15" t="s">
        <v>80</v>
      </c>
      <c r="AD585" s="15" t="s">
        <v>48</v>
      </c>
      <c r="AE585" s="15" t="s">
        <v>127</v>
      </c>
      <c r="AF585" s="15"/>
      <c r="AG585" s="15"/>
      <c r="AH585" s="15"/>
      <c r="AI585" s="15"/>
      <c r="AJ585" s="15"/>
    </row>
    <row r="586" spans="1:36" x14ac:dyDescent="0.25">
      <c r="A586" s="15" t="s">
        <v>904</v>
      </c>
      <c r="B586" s="15" t="s">
        <v>909</v>
      </c>
      <c r="C586" s="15">
        <v>50491</v>
      </c>
      <c r="D586" s="15">
        <v>3</v>
      </c>
      <c r="E586" s="15"/>
      <c r="F586" s="15">
        <v>2019</v>
      </c>
      <c r="G586" s="15" t="s">
        <v>36</v>
      </c>
      <c r="H586" s="15">
        <v>3659</v>
      </c>
      <c r="I586" s="15">
        <v>5</v>
      </c>
      <c r="J586" s="19"/>
      <c r="K586" s="15">
        <v>0.1153</v>
      </c>
      <c r="L586" s="15">
        <v>219.84899999999999</v>
      </c>
      <c r="M586" s="15">
        <v>3777226.625</v>
      </c>
      <c r="N586" s="15" t="s">
        <v>910</v>
      </c>
      <c r="O586" s="15" t="s">
        <v>25</v>
      </c>
      <c r="P586" s="15" t="s">
        <v>80</v>
      </c>
      <c r="Q586" s="15" t="s">
        <v>48</v>
      </c>
      <c r="R586" s="15" t="s">
        <v>127</v>
      </c>
      <c r="S586" s="15">
        <v>39.747500000000002</v>
      </c>
      <c r="T586" s="15">
        <v>-80.854699999999994</v>
      </c>
      <c r="U586" s="15"/>
      <c r="V586" s="78" t="s">
        <v>904</v>
      </c>
      <c r="W586" s="78" t="s">
        <v>909</v>
      </c>
      <c r="X586" s="78">
        <f t="shared" si="29"/>
        <v>0</v>
      </c>
      <c r="Y586" s="78">
        <f t="shared" si="27"/>
        <v>0</v>
      </c>
      <c r="Z586" s="78">
        <f t="shared" si="28"/>
        <v>0</v>
      </c>
      <c r="AA586" s="15" t="s">
        <v>910</v>
      </c>
      <c r="AB586" s="15" t="s">
        <v>25</v>
      </c>
      <c r="AC586" s="15" t="s">
        <v>80</v>
      </c>
      <c r="AD586" s="15" t="s">
        <v>48</v>
      </c>
      <c r="AE586" s="15" t="s">
        <v>127</v>
      </c>
      <c r="AF586" s="15"/>
      <c r="AG586" s="15"/>
      <c r="AH586" s="15"/>
      <c r="AI586" s="15"/>
      <c r="AJ586" s="15"/>
    </row>
    <row r="587" spans="1:36" x14ac:dyDescent="0.25">
      <c r="A587" s="15" t="s">
        <v>904</v>
      </c>
      <c r="B587" s="15" t="s">
        <v>909</v>
      </c>
      <c r="C587" s="15">
        <v>50491</v>
      </c>
      <c r="D587" s="15">
        <v>1</v>
      </c>
      <c r="E587" s="15"/>
      <c r="F587" s="15">
        <v>2019</v>
      </c>
      <c r="G587" s="15" t="s">
        <v>36</v>
      </c>
      <c r="H587" s="15">
        <v>3536.5</v>
      </c>
      <c r="I587" s="15">
        <v>5</v>
      </c>
      <c r="J587" s="19"/>
      <c r="K587" s="15">
        <v>7.17E-2</v>
      </c>
      <c r="L587" s="15">
        <v>50.411999999999999</v>
      </c>
      <c r="M587" s="15">
        <v>1423256.575</v>
      </c>
      <c r="N587" s="15" t="s">
        <v>910</v>
      </c>
      <c r="O587" s="15" t="s">
        <v>25</v>
      </c>
      <c r="P587" s="15" t="s">
        <v>80</v>
      </c>
      <c r="Q587" s="15" t="s">
        <v>27</v>
      </c>
      <c r="R587" s="15" t="s">
        <v>127</v>
      </c>
      <c r="S587" s="15">
        <v>39.747500000000002</v>
      </c>
      <c r="T587" s="15">
        <v>-80.854699999999994</v>
      </c>
      <c r="U587" s="15"/>
      <c r="V587" s="78" t="s">
        <v>904</v>
      </c>
      <c r="W587" s="78" t="s">
        <v>909</v>
      </c>
      <c r="X587" s="78">
        <f t="shared" si="29"/>
        <v>0</v>
      </c>
      <c r="Y587" s="78">
        <f t="shared" si="27"/>
        <v>0</v>
      </c>
      <c r="Z587" s="78">
        <f t="shared" si="28"/>
        <v>0</v>
      </c>
      <c r="AA587" s="15" t="s">
        <v>910</v>
      </c>
      <c r="AB587" s="15" t="s">
        <v>25</v>
      </c>
      <c r="AC587" s="15" t="s">
        <v>80</v>
      </c>
      <c r="AD587" s="15" t="s">
        <v>27</v>
      </c>
      <c r="AE587" s="15" t="s">
        <v>127</v>
      </c>
      <c r="AF587" s="15"/>
      <c r="AG587" s="15"/>
      <c r="AH587" s="15"/>
      <c r="AI587" s="15"/>
      <c r="AJ587" s="15"/>
    </row>
    <row r="588" spans="1:36" x14ac:dyDescent="0.25">
      <c r="A588" s="15" t="s">
        <v>327</v>
      </c>
      <c r="B588" s="15" t="s">
        <v>340</v>
      </c>
      <c r="C588" s="15">
        <v>50497</v>
      </c>
      <c r="D588" s="15">
        <v>1001</v>
      </c>
      <c r="E588" s="15"/>
      <c r="F588" s="15">
        <v>2019</v>
      </c>
      <c r="G588" s="15" t="s">
        <v>334</v>
      </c>
      <c r="H588" s="15">
        <v>0</v>
      </c>
      <c r="I588" s="15">
        <v>5</v>
      </c>
      <c r="J588" s="19"/>
      <c r="K588" s="15"/>
      <c r="L588" s="15"/>
      <c r="M588" s="15"/>
      <c r="N588" s="15" t="s">
        <v>335</v>
      </c>
      <c r="O588" s="15" t="s">
        <v>25</v>
      </c>
      <c r="P588" s="15" t="s">
        <v>33</v>
      </c>
      <c r="Q588" s="15" t="s">
        <v>27</v>
      </c>
      <c r="R588" s="15" t="s">
        <v>59</v>
      </c>
      <c r="S588" s="15">
        <v>40.655299999999997</v>
      </c>
      <c r="T588" s="15">
        <v>-74.112399999999994</v>
      </c>
      <c r="U588" s="15"/>
      <c r="V588" s="78" t="s">
        <v>327</v>
      </c>
      <c r="W588" s="78" t="s">
        <v>340</v>
      </c>
      <c r="X588" s="78">
        <f t="shared" si="29"/>
        <v>50497</v>
      </c>
      <c r="Y588" s="78">
        <f t="shared" si="27"/>
        <v>40.655299999999997</v>
      </c>
      <c r="Z588" s="78">
        <f t="shared" si="28"/>
        <v>-74.112399999999994</v>
      </c>
      <c r="AA588" s="15" t="s">
        <v>335</v>
      </c>
      <c r="AB588" s="15" t="s">
        <v>25</v>
      </c>
      <c r="AC588" s="15" t="s">
        <v>33</v>
      </c>
      <c r="AD588" s="15" t="s">
        <v>27</v>
      </c>
      <c r="AE588" s="15" t="s">
        <v>59</v>
      </c>
      <c r="AF588" s="15"/>
      <c r="AG588" s="15"/>
      <c r="AH588" s="15"/>
      <c r="AI588" s="15"/>
      <c r="AJ588" s="15"/>
    </row>
    <row r="589" spans="1:36" x14ac:dyDescent="0.25">
      <c r="A589" s="15" t="s">
        <v>327</v>
      </c>
      <c r="B589" s="15" t="s">
        <v>340</v>
      </c>
      <c r="C589" s="15">
        <v>50497</v>
      </c>
      <c r="D589" s="15">
        <v>2001</v>
      </c>
      <c r="E589" s="15"/>
      <c r="F589" s="15">
        <v>2019</v>
      </c>
      <c r="G589" s="15" t="s">
        <v>334</v>
      </c>
      <c r="H589" s="15">
        <v>0</v>
      </c>
      <c r="I589" s="15">
        <v>5</v>
      </c>
      <c r="J589" s="19"/>
      <c r="K589" s="15"/>
      <c r="L589" s="15"/>
      <c r="M589" s="15"/>
      <c r="N589" s="15" t="s">
        <v>335</v>
      </c>
      <c r="O589" s="15" t="s">
        <v>25</v>
      </c>
      <c r="P589" s="15" t="s">
        <v>33</v>
      </c>
      <c r="Q589" s="15" t="s">
        <v>27</v>
      </c>
      <c r="R589" s="15" t="s">
        <v>59</v>
      </c>
      <c r="S589" s="15">
        <v>40.655299999999997</v>
      </c>
      <c r="T589" s="15">
        <v>-74.112399999999994</v>
      </c>
      <c r="U589" s="15"/>
      <c r="V589" s="78" t="s">
        <v>327</v>
      </c>
      <c r="W589" s="78" t="s">
        <v>340</v>
      </c>
      <c r="X589" s="78">
        <f t="shared" si="29"/>
        <v>0</v>
      </c>
      <c r="Y589" s="78">
        <f t="shared" si="27"/>
        <v>0</v>
      </c>
      <c r="Z589" s="78">
        <f t="shared" si="28"/>
        <v>0</v>
      </c>
      <c r="AA589" s="15" t="s">
        <v>335</v>
      </c>
      <c r="AB589" s="15" t="s">
        <v>25</v>
      </c>
      <c r="AC589" s="15" t="s">
        <v>33</v>
      </c>
      <c r="AD589" s="15" t="s">
        <v>27</v>
      </c>
      <c r="AE589" s="15" t="s">
        <v>59</v>
      </c>
      <c r="AF589" s="15"/>
      <c r="AG589" s="15"/>
      <c r="AH589" s="15"/>
      <c r="AI589" s="15"/>
      <c r="AJ589" s="15"/>
    </row>
    <row r="590" spans="1:36" x14ac:dyDescent="0.25">
      <c r="A590" s="15" t="s">
        <v>327</v>
      </c>
      <c r="B590" s="15" t="s">
        <v>340</v>
      </c>
      <c r="C590" s="15">
        <v>50497</v>
      </c>
      <c r="D590" s="15">
        <v>4001</v>
      </c>
      <c r="E590" s="15"/>
      <c r="F590" s="15">
        <v>2019</v>
      </c>
      <c r="G590" s="15" t="s">
        <v>334</v>
      </c>
      <c r="H590" s="15">
        <v>0</v>
      </c>
      <c r="I590" s="15">
        <v>5</v>
      </c>
      <c r="J590" s="19"/>
      <c r="K590" s="15"/>
      <c r="L590" s="15"/>
      <c r="M590" s="15"/>
      <c r="N590" s="15" t="s">
        <v>335</v>
      </c>
      <c r="O590" s="15" t="s">
        <v>25</v>
      </c>
      <c r="P590" s="15" t="s">
        <v>33</v>
      </c>
      <c r="Q590" s="15" t="s">
        <v>27</v>
      </c>
      <c r="R590" s="15" t="s">
        <v>59</v>
      </c>
      <c r="S590" s="15">
        <v>40.655299999999997</v>
      </c>
      <c r="T590" s="15">
        <v>-74.112399999999994</v>
      </c>
      <c r="U590" s="15"/>
      <c r="V590" s="78" t="s">
        <v>327</v>
      </c>
      <c r="W590" s="78" t="s">
        <v>340</v>
      </c>
      <c r="X590" s="78">
        <f t="shared" si="29"/>
        <v>0</v>
      </c>
      <c r="Y590" s="78">
        <f t="shared" si="27"/>
        <v>0</v>
      </c>
      <c r="Z590" s="78">
        <f t="shared" si="28"/>
        <v>0</v>
      </c>
      <c r="AA590" s="15" t="s">
        <v>335</v>
      </c>
      <c r="AB590" s="15" t="s">
        <v>25</v>
      </c>
      <c r="AC590" s="15" t="s">
        <v>33</v>
      </c>
      <c r="AD590" s="15" t="s">
        <v>27</v>
      </c>
      <c r="AE590" s="15" t="s">
        <v>59</v>
      </c>
      <c r="AF590" s="15"/>
      <c r="AG590" s="15"/>
      <c r="AH590" s="15"/>
      <c r="AI590" s="15"/>
      <c r="AJ590" s="15"/>
    </row>
    <row r="591" spans="1:36" x14ac:dyDescent="0.25">
      <c r="A591" s="15" t="s">
        <v>20</v>
      </c>
      <c r="B591" s="15" t="s">
        <v>54</v>
      </c>
      <c r="C591" s="15">
        <v>50498</v>
      </c>
      <c r="D591" s="15" t="s">
        <v>55</v>
      </c>
      <c r="E591" s="15"/>
      <c r="F591" s="15">
        <v>2019</v>
      </c>
      <c r="G591" s="15" t="s">
        <v>23</v>
      </c>
      <c r="H591" s="15">
        <v>125.35</v>
      </c>
      <c r="I591" s="15">
        <v>5</v>
      </c>
      <c r="J591" s="19">
        <v>5480.9</v>
      </c>
      <c r="K591" s="15">
        <v>0.1037</v>
      </c>
      <c r="L591" s="15">
        <v>2.258</v>
      </c>
      <c r="M591" s="15">
        <v>46594.559000000001</v>
      </c>
      <c r="N591" s="15" t="s">
        <v>32</v>
      </c>
      <c r="O591" s="15" t="s">
        <v>25</v>
      </c>
      <c r="P591" s="15" t="s">
        <v>33</v>
      </c>
      <c r="Q591" s="15" t="s">
        <v>27</v>
      </c>
      <c r="R591" s="15" t="s">
        <v>34</v>
      </c>
      <c r="S591" s="15">
        <v>41.7639</v>
      </c>
      <c r="T591" s="15">
        <v>-72.692499999999995</v>
      </c>
      <c r="U591" s="15"/>
      <c r="V591" s="78" t="s">
        <v>20</v>
      </c>
      <c r="W591" s="78" t="s">
        <v>54</v>
      </c>
      <c r="X591" s="78">
        <f t="shared" si="29"/>
        <v>50498</v>
      </c>
      <c r="Y591" s="78">
        <f t="shared" si="27"/>
        <v>41.7639</v>
      </c>
      <c r="Z591" s="78">
        <f t="shared" si="28"/>
        <v>-72.692499999999995</v>
      </c>
      <c r="AA591" s="15" t="s">
        <v>32</v>
      </c>
      <c r="AB591" s="15" t="s">
        <v>25</v>
      </c>
      <c r="AC591" s="15" t="s">
        <v>33</v>
      </c>
      <c r="AD591" s="15" t="s">
        <v>27</v>
      </c>
      <c r="AE591" s="15" t="s">
        <v>34</v>
      </c>
      <c r="AF591" s="15"/>
      <c r="AG591" s="15"/>
      <c r="AH591" s="15"/>
      <c r="AI591" s="15"/>
      <c r="AJ591" s="15"/>
    </row>
    <row r="592" spans="1:36" x14ac:dyDescent="0.25">
      <c r="A592" s="15" t="s">
        <v>327</v>
      </c>
      <c r="B592" s="15" t="s">
        <v>358</v>
      </c>
      <c r="C592" s="15">
        <v>50561</v>
      </c>
      <c r="D592" s="15">
        <v>1</v>
      </c>
      <c r="E592" s="15"/>
      <c r="F592" s="15">
        <v>2019</v>
      </c>
      <c r="G592" s="15" t="s">
        <v>334</v>
      </c>
      <c r="H592" s="15">
        <v>2143.1799999999998</v>
      </c>
      <c r="I592" s="15">
        <v>5</v>
      </c>
      <c r="J592" s="19">
        <v>252187.67</v>
      </c>
      <c r="K592" s="15">
        <v>2.63E-2</v>
      </c>
      <c r="L592" s="15">
        <v>25.547000000000001</v>
      </c>
      <c r="M592" s="15">
        <v>2041055.3149999999</v>
      </c>
      <c r="N592" s="15" t="s">
        <v>359</v>
      </c>
      <c r="O592" s="15" t="s">
        <v>25</v>
      </c>
      <c r="P592" s="15" t="s">
        <v>33</v>
      </c>
      <c r="Q592" s="15" t="s">
        <v>27</v>
      </c>
      <c r="R592" s="15" t="s">
        <v>28</v>
      </c>
      <c r="S592" s="15">
        <v>39.874600000000001</v>
      </c>
      <c r="T592" s="15">
        <v>-75.159199999999998</v>
      </c>
      <c r="U592" s="15"/>
      <c r="V592" s="78" t="s">
        <v>327</v>
      </c>
      <c r="W592" s="78" t="s">
        <v>358</v>
      </c>
      <c r="X592" s="78">
        <f t="shared" si="29"/>
        <v>50561</v>
      </c>
      <c r="Y592" s="78">
        <f t="shared" si="27"/>
        <v>39.874600000000001</v>
      </c>
      <c r="Z592" s="78">
        <f t="shared" si="28"/>
        <v>-75.159199999999998</v>
      </c>
      <c r="AA592" s="15" t="s">
        <v>359</v>
      </c>
      <c r="AB592" s="15" t="s">
        <v>25</v>
      </c>
      <c r="AC592" s="15" t="s">
        <v>33</v>
      </c>
      <c r="AD592" s="15" t="s">
        <v>27</v>
      </c>
      <c r="AE592" s="15" t="s">
        <v>28</v>
      </c>
      <c r="AF592" s="15"/>
      <c r="AG592" s="15"/>
      <c r="AH592" s="15"/>
      <c r="AI592" s="15"/>
      <c r="AJ592" s="15"/>
    </row>
    <row r="593" spans="1:36" x14ac:dyDescent="0.25">
      <c r="A593" s="15" t="s">
        <v>327</v>
      </c>
      <c r="B593" s="15" t="s">
        <v>358</v>
      </c>
      <c r="C593" s="15">
        <v>50561</v>
      </c>
      <c r="D593" s="15">
        <v>2</v>
      </c>
      <c r="E593" s="15"/>
      <c r="F593" s="15">
        <v>2019</v>
      </c>
      <c r="G593" s="15" t="s">
        <v>334</v>
      </c>
      <c r="H593" s="15">
        <v>1972.22</v>
      </c>
      <c r="I593" s="15">
        <v>5</v>
      </c>
      <c r="J593" s="19">
        <v>237785.1</v>
      </c>
      <c r="K593" s="15">
        <v>2.6499999999999999E-2</v>
      </c>
      <c r="L593" s="15">
        <v>24.013000000000002</v>
      </c>
      <c r="M593" s="15">
        <v>1908906.862</v>
      </c>
      <c r="N593" s="15" t="s">
        <v>359</v>
      </c>
      <c r="O593" s="15" t="s">
        <v>25</v>
      </c>
      <c r="P593" s="15" t="s">
        <v>33</v>
      </c>
      <c r="Q593" s="15" t="s">
        <v>27</v>
      </c>
      <c r="R593" s="15" t="s">
        <v>28</v>
      </c>
      <c r="S593" s="15">
        <v>39.874600000000001</v>
      </c>
      <c r="T593" s="15">
        <v>-75.159199999999998</v>
      </c>
      <c r="U593" s="15"/>
      <c r="V593" s="78" t="s">
        <v>327</v>
      </c>
      <c r="W593" s="78" t="s">
        <v>358</v>
      </c>
      <c r="X593" s="78">
        <f t="shared" si="29"/>
        <v>0</v>
      </c>
      <c r="Y593" s="78">
        <f t="shared" si="27"/>
        <v>0</v>
      </c>
      <c r="Z593" s="78">
        <f t="shared" si="28"/>
        <v>0</v>
      </c>
      <c r="AA593" s="15" t="s">
        <v>359</v>
      </c>
      <c r="AB593" s="15" t="s">
        <v>25</v>
      </c>
      <c r="AC593" s="15" t="s">
        <v>33</v>
      </c>
      <c r="AD593" s="15" t="s">
        <v>27</v>
      </c>
      <c r="AE593" s="15" t="s">
        <v>28</v>
      </c>
      <c r="AF593" s="15"/>
      <c r="AG593" s="15"/>
      <c r="AH593" s="15"/>
      <c r="AI593" s="15"/>
      <c r="AJ593" s="15"/>
    </row>
    <row r="594" spans="1:36" x14ac:dyDescent="0.25">
      <c r="A594" s="81" t="s">
        <v>676</v>
      </c>
      <c r="B594" s="81" t="s">
        <v>764</v>
      </c>
      <c r="C594" s="81">
        <v>50611</v>
      </c>
      <c r="D594" s="81">
        <v>31</v>
      </c>
      <c r="E594" s="81"/>
      <c r="F594" s="81">
        <v>2019</v>
      </c>
      <c r="G594" s="81" t="s">
        <v>686</v>
      </c>
      <c r="H594" s="81">
        <v>1856.75</v>
      </c>
      <c r="I594" s="81">
        <v>5</v>
      </c>
      <c r="J594" s="19">
        <v>51412.43</v>
      </c>
      <c r="K594" s="81">
        <v>0.12859999999999999</v>
      </c>
      <c r="L594" s="81">
        <v>61.137999999999998</v>
      </c>
      <c r="M594" s="81">
        <v>923291.15899999999</v>
      </c>
      <c r="N594" s="81" t="s">
        <v>717</v>
      </c>
      <c r="O594" s="81" t="s">
        <v>25</v>
      </c>
      <c r="P594" s="81" t="s">
        <v>233</v>
      </c>
      <c r="Q594" s="81" t="s">
        <v>48</v>
      </c>
      <c r="R594" s="81"/>
      <c r="S594" s="81">
        <v>40.619100000000003</v>
      </c>
      <c r="T594" s="81">
        <v>-76.45</v>
      </c>
      <c r="U594" s="15"/>
      <c r="V594" s="83" t="s">
        <v>676</v>
      </c>
      <c r="W594" s="83" t="s">
        <v>764</v>
      </c>
      <c r="X594" s="78">
        <f t="shared" si="29"/>
        <v>50611</v>
      </c>
      <c r="Y594" s="78">
        <f t="shared" si="27"/>
        <v>40.619100000000003</v>
      </c>
      <c r="Z594" s="78">
        <f t="shared" si="28"/>
        <v>-76.45</v>
      </c>
      <c r="AA594" s="81" t="s">
        <v>717</v>
      </c>
      <c r="AB594" s="81" t="s">
        <v>25</v>
      </c>
      <c r="AC594" s="81" t="s">
        <v>233</v>
      </c>
      <c r="AD594" s="81" t="s">
        <v>48</v>
      </c>
      <c r="AE594" s="81"/>
      <c r="AF594" s="15"/>
      <c r="AG594" s="15"/>
      <c r="AH594" s="15"/>
      <c r="AI594" s="15"/>
      <c r="AJ594" s="15"/>
    </row>
    <row r="595" spans="1:36" x14ac:dyDescent="0.25">
      <c r="A595" s="15" t="s">
        <v>20</v>
      </c>
      <c r="B595" s="15" t="s">
        <v>60</v>
      </c>
      <c r="C595" s="15">
        <v>50736</v>
      </c>
      <c r="D595" s="15" t="s">
        <v>61</v>
      </c>
      <c r="E595" s="15" t="s">
        <v>62</v>
      </c>
      <c r="F595" s="15">
        <v>2019</v>
      </c>
      <c r="G595" s="15" t="s">
        <v>36</v>
      </c>
      <c r="H595" s="15">
        <v>0</v>
      </c>
      <c r="I595" s="15">
        <v>2</v>
      </c>
      <c r="J595" s="19"/>
      <c r="K595" s="15"/>
      <c r="L595" s="15"/>
      <c r="M595" s="15"/>
      <c r="N595" s="15" t="s">
        <v>63</v>
      </c>
      <c r="O595" s="15" t="s">
        <v>64</v>
      </c>
      <c r="P595" s="15" t="s">
        <v>65</v>
      </c>
      <c r="Q595" s="15" t="s">
        <v>66</v>
      </c>
      <c r="R595" s="15"/>
      <c r="S595" s="15">
        <v>41.713200000000001</v>
      </c>
      <c r="T595" s="15">
        <v>-71.822299999999998</v>
      </c>
      <c r="U595" s="15"/>
      <c r="V595" s="78" t="s">
        <v>20</v>
      </c>
      <c r="W595" s="78" t="s">
        <v>60</v>
      </c>
      <c r="X595" s="78">
        <f t="shared" si="29"/>
        <v>50736</v>
      </c>
      <c r="Y595" s="78">
        <f t="shared" si="27"/>
        <v>41.713200000000001</v>
      </c>
      <c r="Z595" s="78">
        <f t="shared" si="28"/>
        <v>-71.822299999999998</v>
      </c>
      <c r="AA595" s="15" t="s">
        <v>63</v>
      </c>
      <c r="AB595" s="15" t="s">
        <v>64</v>
      </c>
      <c r="AC595" s="15" t="s">
        <v>65</v>
      </c>
      <c r="AD595" s="15" t="s">
        <v>66</v>
      </c>
      <c r="AE595" s="15"/>
      <c r="AF595" s="15"/>
      <c r="AG595" s="15"/>
      <c r="AH595" s="15"/>
      <c r="AI595" s="15"/>
      <c r="AJ595" s="15"/>
    </row>
    <row r="596" spans="1:36" x14ac:dyDescent="0.25">
      <c r="A596" s="15" t="s">
        <v>20</v>
      </c>
      <c r="B596" s="15" t="s">
        <v>60</v>
      </c>
      <c r="C596" s="15">
        <v>50736</v>
      </c>
      <c r="D596" s="15" t="s">
        <v>67</v>
      </c>
      <c r="E596" s="15" t="s">
        <v>62</v>
      </c>
      <c r="F596" s="15">
        <v>2019</v>
      </c>
      <c r="G596" s="15" t="s">
        <v>36</v>
      </c>
      <c r="H596" s="15">
        <v>0</v>
      </c>
      <c r="I596" s="15">
        <v>2</v>
      </c>
      <c r="J596" s="19"/>
      <c r="K596" s="15"/>
      <c r="L596" s="15"/>
      <c r="M596" s="15"/>
      <c r="N596" s="15" t="s">
        <v>63</v>
      </c>
      <c r="O596" s="15" t="s">
        <v>64</v>
      </c>
      <c r="P596" s="15" t="s">
        <v>65</v>
      </c>
      <c r="Q596" s="15" t="s">
        <v>66</v>
      </c>
      <c r="R596" s="15"/>
      <c r="S596" s="15">
        <v>41.713200000000001</v>
      </c>
      <c r="T596" s="15">
        <v>-71.822299999999998</v>
      </c>
      <c r="U596" s="15"/>
      <c r="V596" s="78" t="s">
        <v>20</v>
      </c>
      <c r="W596" s="78" t="s">
        <v>60</v>
      </c>
      <c r="X596" s="78">
        <f t="shared" si="29"/>
        <v>0</v>
      </c>
      <c r="Y596" s="78">
        <f t="shared" si="27"/>
        <v>0</v>
      </c>
      <c r="Z596" s="78">
        <f t="shared" si="28"/>
        <v>0</v>
      </c>
      <c r="AA596" s="15" t="s">
        <v>63</v>
      </c>
      <c r="AB596" s="15" t="s">
        <v>64</v>
      </c>
      <c r="AC596" s="15" t="s">
        <v>65</v>
      </c>
      <c r="AD596" s="15" t="s">
        <v>66</v>
      </c>
      <c r="AE596" s="15"/>
      <c r="AF596" s="15"/>
      <c r="AG596" s="15"/>
      <c r="AH596" s="15"/>
      <c r="AI596" s="15"/>
      <c r="AJ596" s="15"/>
    </row>
    <row r="597" spans="1:36" x14ac:dyDescent="0.25">
      <c r="A597" s="15" t="s">
        <v>396</v>
      </c>
      <c r="B597" s="15" t="s">
        <v>661</v>
      </c>
      <c r="C597" s="15">
        <v>50744</v>
      </c>
      <c r="D597" s="15">
        <v>1</v>
      </c>
      <c r="E597" s="15"/>
      <c r="F597" s="15">
        <v>2019</v>
      </c>
      <c r="G597" s="15" t="s">
        <v>244</v>
      </c>
      <c r="H597" s="15">
        <v>109.66</v>
      </c>
      <c r="I597" s="15">
        <v>5</v>
      </c>
      <c r="J597" s="19">
        <v>3564.08</v>
      </c>
      <c r="K597" s="15">
        <v>0.12659999999999999</v>
      </c>
      <c r="L597" s="15">
        <v>2.3959999999999999</v>
      </c>
      <c r="M597" s="15">
        <v>41473.048000000003</v>
      </c>
      <c r="N597" s="15" t="s">
        <v>662</v>
      </c>
      <c r="O597" s="15" t="s">
        <v>25</v>
      </c>
      <c r="P597" s="15" t="s">
        <v>33</v>
      </c>
      <c r="Q597" s="15" t="s">
        <v>27</v>
      </c>
      <c r="R597" s="15" t="s">
        <v>34</v>
      </c>
      <c r="S597" s="15">
        <v>43.080300000000001</v>
      </c>
      <c r="T597" s="15">
        <v>-75.600300000000004</v>
      </c>
      <c r="U597" s="15"/>
      <c r="V597" s="78" t="s">
        <v>396</v>
      </c>
      <c r="W597" s="78" t="s">
        <v>661</v>
      </c>
      <c r="X597" s="78">
        <f t="shared" si="29"/>
        <v>50744</v>
      </c>
      <c r="Y597" s="78">
        <f t="shared" si="27"/>
        <v>43.080300000000001</v>
      </c>
      <c r="Z597" s="78">
        <f t="shared" si="28"/>
        <v>-75.600300000000004</v>
      </c>
      <c r="AA597" s="15" t="s">
        <v>662</v>
      </c>
      <c r="AB597" s="15" t="s">
        <v>25</v>
      </c>
      <c r="AC597" s="15" t="s">
        <v>33</v>
      </c>
      <c r="AD597" s="15" t="s">
        <v>27</v>
      </c>
      <c r="AE597" s="15" t="s">
        <v>34</v>
      </c>
      <c r="AF597" s="15"/>
      <c r="AG597" s="15"/>
      <c r="AH597" s="15"/>
      <c r="AI597" s="15"/>
      <c r="AJ597" s="15"/>
    </row>
    <row r="598" spans="1:36" x14ac:dyDescent="0.25">
      <c r="A598" s="81" t="s">
        <v>676</v>
      </c>
      <c r="B598" s="81" t="s">
        <v>750</v>
      </c>
      <c r="C598" s="81">
        <v>50776</v>
      </c>
      <c r="D598" s="81">
        <v>1</v>
      </c>
      <c r="E598" s="81"/>
      <c r="F598" s="81">
        <v>2019</v>
      </c>
      <c r="G598" s="81" t="s">
        <v>351</v>
      </c>
      <c r="H598" s="81">
        <v>169.22</v>
      </c>
      <c r="I598" s="81">
        <v>5</v>
      </c>
      <c r="J598" s="19"/>
      <c r="K598" s="81">
        <v>0.113</v>
      </c>
      <c r="L598" s="81">
        <v>3.4849999999999999</v>
      </c>
      <c r="M598" s="81">
        <v>56743.008999999998</v>
      </c>
      <c r="N598" s="81" t="s">
        <v>751</v>
      </c>
      <c r="O598" s="81" t="s">
        <v>25</v>
      </c>
      <c r="P598" s="81" t="s">
        <v>233</v>
      </c>
      <c r="Q598" s="81" t="s">
        <v>48</v>
      </c>
      <c r="R598" s="81" t="s">
        <v>705</v>
      </c>
      <c r="S598" s="81">
        <v>40.855600000000003</v>
      </c>
      <c r="T598" s="81">
        <v>-75.878100000000003</v>
      </c>
      <c r="U598" s="15"/>
      <c r="V598" s="83" t="s">
        <v>676</v>
      </c>
      <c r="W598" s="83" t="s">
        <v>750</v>
      </c>
      <c r="X598" s="78">
        <f t="shared" si="29"/>
        <v>50776</v>
      </c>
      <c r="Y598" s="78">
        <f t="shared" si="27"/>
        <v>40.855600000000003</v>
      </c>
      <c r="Z598" s="78">
        <f t="shared" si="28"/>
        <v>-75.878100000000003</v>
      </c>
      <c r="AA598" s="81" t="s">
        <v>751</v>
      </c>
      <c r="AB598" s="81" t="s">
        <v>25</v>
      </c>
      <c r="AC598" s="81" t="s">
        <v>233</v>
      </c>
      <c r="AD598" s="81" t="s">
        <v>48</v>
      </c>
      <c r="AE598" s="81" t="s">
        <v>705</v>
      </c>
      <c r="AF598" s="15"/>
      <c r="AG598" s="15"/>
      <c r="AH598" s="15"/>
      <c r="AI598" s="15"/>
      <c r="AJ598" s="15"/>
    </row>
    <row r="599" spans="1:36" x14ac:dyDescent="0.25">
      <c r="A599" s="81" t="s">
        <v>676</v>
      </c>
      <c r="B599" s="81" t="s">
        <v>750</v>
      </c>
      <c r="C599" s="81">
        <v>50776</v>
      </c>
      <c r="D599" s="81">
        <v>2</v>
      </c>
      <c r="E599" s="81"/>
      <c r="F599" s="81">
        <v>2019</v>
      </c>
      <c r="G599" s="81" t="s">
        <v>351</v>
      </c>
      <c r="H599" s="81">
        <v>185.46</v>
      </c>
      <c r="I599" s="81">
        <v>5</v>
      </c>
      <c r="J599" s="19"/>
      <c r="K599" s="81">
        <v>0.11</v>
      </c>
      <c r="L599" s="81">
        <v>4.8789999999999996</v>
      </c>
      <c r="M599" s="81">
        <v>83822.792000000001</v>
      </c>
      <c r="N599" s="81" t="s">
        <v>751</v>
      </c>
      <c r="O599" s="81" t="s">
        <v>25</v>
      </c>
      <c r="P599" s="81" t="s">
        <v>233</v>
      </c>
      <c r="Q599" s="81" t="s">
        <v>48</v>
      </c>
      <c r="R599" s="81" t="s">
        <v>705</v>
      </c>
      <c r="S599" s="81">
        <v>40.855600000000003</v>
      </c>
      <c r="T599" s="81">
        <v>-75.878100000000003</v>
      </c>
      <c r="U599" s="15"/>
      <c r="V599" s="83" t="s">
        <v>676</v>
      </c>
      <c r="W599" s="83" t="s">
        <v>750</v>
      </c>
      <c r="X599" s="78">
        <f t="shared" si="29"/>
        <v>0</v>
      </c>
      <c r="Y599" s="78">
        <f t="shared" si="27"/>
        <v>0</v>
      </c>
      <c r="Z599" s="78">
        <f t="shared" si="28"/>
        <v>0</v>
      </c>
      <c r="AA599" s="81" t="s">
        <v>751</v>
      </c>
      <c r="AB599" s="81" t="s">
        <v>25</v>
      </c>
      <c r="AC599" s="81" t="s">
        <v>233</v>
      </c>
      <c r="AD599" s="81" t="s">
        <v>48</v>
      </c>
      <c r="AE599" s="81" t="s">
        <v>705</v>
      </c>
      <c r="AF599" s="15"/>
      <c r="AG599" s="15"/>
      <c r="AH599" s="15"/>
      <c r="AI599" s="15"/>
      <c r="AJ599" s="15"/>
    </row>
    <row r="600" spans="1:36" x14ac:dyDescent="0.25">
      <c r="A600" s="15" t="s">
        <v>327</v>
      </c>
      <c r="B600" s="15" t="s">
        <v>357</v>
      </c>
      <c r="C600" s="15">
        <v>50799</v>
      </c>
      <c r="D600" s="15">
        <v>1001</v>
      </c>
      <c r="E600" s="15"/>
      <c r="F600" s="15">
        <v>2019</v>
      </c>
      <c r="G600" s="15" t="s">
        <v>334</v>
      </c>
      <c r="H600" s="15">
        <v>85.58</v>
      </c>
      <c r="I600" s="15">
        <v>5</v>
      </c>
      <c r="J600" s="19">
        <v>3630.73</v>
      </c>
      <c r="K600" s="15">
        <v>7.2800000000000004E-2</v>
      </c>
      <c r="L600" s="15">
        <v>1.19</v>
      </c>
      <c r="M600" s="15">
        <v>35880.519999999997</v>
      </c>
      <c r="N600" s="15" t="s">
        <v>72</v>
      </c>
      <c r="O600" s="15" t="s">
        <v>25</v>
      </c>
      <c r="P600" s="15" t="s">
        <v>33</v>
      </c>
      <c r="Q600" s="15" t="s">
        <v>27</v>
      </c>
      <c r="R600" s="15" t="s">
        <v>200</v>
      </c>
      <c r="S600" s="15">
        <v>40.458599999999997</v>
      </c>
      <c r="T600" s="15">
        <v>-74.332700000000003</v>
      </c>
      <c r="U600" s="15"/>
      <c r="V600" s="78" t="s">
        <v>327</v>
      </c>
      <c r="W600" s="78" t="s">
        <v>357</v>
      </c>
      <c r="X600" s="78">
        <f t="shared" si="29"/>
        <v>50799</v>
      </c>
      <c r="Y600" s="78">
        <f t="shared" si="27"/>
        <v>40.458599999999997</v>
      </c>
      <c r="Z600" s="78">
        <f t="shared" si="28"/>
        <v>-74.332700000000003</v>
      </c>
      <c r="AA600" s="15" t="s">
        <v>72</v>
      </c>
      <c r="AB600" s="15" t="s">
        <v>25</v>
      </c>
      <c r="AC600" s="15" t="s">
        <v>33</v>
      </c>
      <c r="AD600" s="15" t="s">
        <v>27</v>
      </c>
      <c r="AE600" s="15" t="s">
        <v>200</v>
      </c>
      <c r="AF600" s="15"/>
      <c r="AG600" s="15"/>
      <c r="AH600" s="15"/>
      <c r="AI600" s="15"/>
      <c r="AJ600" s="15"/>
    </row>
    <row r="601" spans="1:36" x14ac:dyDescent="0.25">
      <c r="A601" s="15" t="s">
        <v>327</v>
      </c>
      <c r="B601" s="15" t="s">
        <v>357</v>
      </c>
      <c r="C601" s="15">
        <v>50799</v>
      </c>
      <c r="D601" s="15">
        <v>3001</v>
      </c>
      <c r="E601" s="15"/>
      <c r="F601" s="15">
        <v>2019</v>
      </c>
      <c r="G601" s="15" t="s">
        <v>334</v>
      </c>
      <c r="H601" s="15">
        <v>87.35</v>
      </c>
      <c r="I601" s="15">
        <v>5</v>
      </c>
      <c r="J601" s="19">
        <v>3784.28</v>
      </c>
      <c r="K601" s="15">
        <v>7.5600000000000001E-2</v>
      </c>
      <c r="L601" s="15">
        <v>1.2390000000000001</v>
      </c>
      <c r="M601" s="15">
        <v>37007.389000000003</v>
      </c>
      <c r="N601" s="15" t="s">
        <v>72</v>
      </c>
      <c r="O601" s="15" t="s">
        <v>25</v>
      </c>
      <c r="P601" s="15" t="s">
        <v>33</v>
      </c>
      <c r="Q601" s="15" t="s">
        <v>27</v>
      </c>
      <c r="R601" s="15" t="s">
        <v>200</v>
      </c>
      <c r="S601" s="15">
        <v>40.458599999999997</v>
      </c>
      <c r="T601" s="15">
        <v>-74.332700000000003</v>
      </c>
      <c r="U601" s="15"/>
      <c r="V601" s="78" t="s">
        <v>327</v>
      </c>
      <c r="W601" s="78" t="s">
        <v>357</v>
      </c>
      <c r="X601" s="78">
        <f t="shared" si="29"/>
        <v>0</v>
      </c>
      <c r="Y601" s="78">
        <f t="shared" si="27"/>
        <v>0</v>
      </c>
      <c r="Z601" s="78">
        <f t="shared" si="28"/>
        <v>0</v>
      </c>
      <c r="AA601" s="15" t="s">
        <v>72</v>
      </c>
      <c r="AB601" s="15" t="s">
        <v>25</v>
      </c>
      <c r="AC601" s="15" t="s">
        <v>33</v>
      </c>
      <c r="AD601" s="15" t="s">
        <v>27</v>
      </c>
      <c r="AE601" s="15" t="s">
        <v>200</v>
      </c>
      <c r="AF601" s="15"/>
      <c r="AG601" s="15"/>
      <c r="AH601" s="15"/>
      <c r="AI601" s="15"/>
      <c r="AJ601" s="15"/>
    </row>
    <row r="602" spans="1:36" x14ac:dyDescent="0.25">
      <c r="A602" s="15" t="s">
        <v>327</v>
      </c>
      <c r="B602" s="15" t="s">
        <v>360</v>
      </c>
      <c r="C602" s="15">
        <v>50852</v>
      </c>
      <c r="D602" s="15">
        <v>2001</v>
      </c>
      <c r="E602" s="15"/>
      <c r="F602" s="15">
        <v>2019</v>
      </c>
      <c r="G602" s="15" t="s">
        <v>348</v>
      </c>
      <c r="H602" s="15">
        <v>21.82</v>
      </c>
      <c r="I602" s="15">
        <v>5</v>
      </c>
      <c r="J602" s="19">
        <v>1373.52</v>
      </c>
      <c r="K602" s="15">
        <v>7.8399999999999997E-2</v>
      </c>
      <c r="L602" s="15">
        <v>0.40600000000000003</v>
      </c>
      <c r="M602" s="15">
        <v>13183.255999999999</v>
      </c>
      <c r="N602" s="15" t="s">
        <v>342</v>
      </c>
      <c r="O602" s="15" t="s">
        <v>25</v>
      </c>
      <c r="P602" s="15" t="s">
        <v>33</v>
      </c>
      <c r="Q602" s="15" t="s">
        <v>27</v>
      </c>
      <c r="R602" s="15" t="s">
        <v>38</v>
      </c>
      <c r="S602" s="15">
        <v>40.9056</v>
      </c>
      <c r="T602" s="15">
        <v>-74.130799999999994</v>
      </c>
      <c r="U602" s="15"/>
      <c r="V602" s="78" t="s">
        <v>327</v>
      </c>
      <c r="W602" s="78" t="s">
        <v>360</v>
      </c>
      <c r="X602" s="78">
        <f t="shared" si="29"/>
        <v>50852</v>
      </c>
      <c r="Y602" s="78">
        <f t="shared" si="27"/>
        <v>40.9056</v>
      </c>
      <c r="Z602" s="78">
        <f t="shared" si="28"/>
        <v>-74.130799999999994</v>
      </c>
      <c r="AA602" s="15" t="s">
        <v>342</v>
      </c>
      <c r="AB602" s="15" t="s">
        <v>25</v>
      </c>
      <c r="AC602" s="15" t="s">
        <v>33</v>
      </c>
      <c r="AD602" s="15" t="s">
        <v>27</v>
      </c>
      <c r="AE602" s="15" t="s">
        <v>38</v>
      </c>
      <c r="AF602" s="15"/>
      <c r="AG602" s="15"/>
      <c r="AH602" s="15"/>
      <c r="AI602" s="15"/>
      <c r="AJ602" s="15"/>
    </row>
    <row r="603" spans="1:36" x14ac:dyDescent="0.25">
      <c r="A603" s="81" t="s">
        <v>676</v>
      </c>
      <c r="B603" s="81" t="s">
        <v>767</v>
      </c>
      <c r="C603" s="81">
        <v>50879</v>
      </c>
      <c r="D603" s="81" t="s">
        <v>768</v>
      </c>
      <c r="E603" s="81"/>
      <c r="F603" s="81">
        <v>2019</v>
      </c>
      <c r="G603" s="81" t="s">
        <v>686</v>
      </c>
      <c r="H603" s="81">
        <v>3534.23</v>
      </c>
      <c r="I603" s="81">
        <v>5</v>
      </c>
      <c r="J603" s="19"/>
      <c r="K603" s="81">
        <v>0.14530000000000001</v>
      </c>
      <c r="L603" s="81">
        <v>158.29</v>
      </c>
      <c r="M603" s="81">
        <v>2192482.3530000001</v>
      </c>
      <c r="N603" s="81" t="s">
        <v>717</v>
      </c>
      <c r="O603" s="81" t="s">
        <v>25</v>
      </c>
      <c r="P603" s="81" t="s">
        <v>233</v>
      </c>
      <c r="Q603" s="81" t="s">
        <v>48</v>
      </c>
      <c r="R603" s="81" t="s">
        <v>649</v>
      </c>
      <c r="S603" s="81">
        <v>40.781700000000001</v>
      </c>
      <c r="T603" s="81">
        <v>-76.178100000000001</v>
      </c>
      <c r="U603" s="15"/>
      <c r="V603" s="83" t="s">
        <v>676</v>
      </c>
      <c r="W603" s="83" t="s">
        <v>767</v>
      </c>
      <c r="X603" s="78">
        <f t="shared" si="29"/>
        <v>50879</v>
      </c>
      <c r="Y603" s="78">
        <f t="shared" si="27"/>
        <v>40.781700000000001</v>
      </c>
      <c r="Z603" s="78">
        <f t="shared" si="28"/>
        <v>-76.178100000000001</v>
      </c>
      <c r="AA603" s="81" t="s">
        <v>717</v>
      </c>
      <c r="AB603" s="81" t="s">
        <v>25</v>
      </c>
      <c r="AC603" s="81" t="s">
        <v>233</v>
      </c>
      <c r="AD603" s="81" t="s">
        <v>48</v>
      </c>
      <c r="AE603" s="81" t="s">
        <v>649</v>
      </c>
      <c r="AF603" s="15"/>
      <c r="AG603" s="15"/>
      <c r="AH603" s="15"/>
      <c r="AI603" s="15"/>
      <c r="AJ603" s="15"/>
    </row>
    <row r="604" spans="1:36" x14ac:dyDescent="0.25">
      <c r="A604" s="81" t="s">
        <v>676</v>
      </c>
      <c r="B604" s="81" t="s">
        <v>745</v>
      </c>
      <c r="C604" s="81">
        <v>50888</v>
      </c>
      <c r="D604" s="81" t="s">
        <v>746</v>
      </c>
      <c r="E604" s="81"/>
      <c r="F604" s="81">
        <v>2019</v>
      </c>
      <c r="G604" s="81" t="s">
        <v>686</v>
      </c>
      <c r="H604" s="81">
        <v>345.26</v>
      </c>
      <c r="I604" s="81">
        <v>5</v>
      </c>
      <c r="J604" s="19">
        <v>28261</v>
      </c>
      <c r="K604" s="81">
        <v>6.5799999999999997E-2</v>
      </c>
      <c r="L604" s="81">
        <v>11.503</v>
      </c>
      <c r="M604" s="81">
        <v>307103.42499999999</v>
      </c>
      <c r="N604" s="81" t="s">
        <v>681</v>
      </c>
      <c r="O604" s="81" t="s">
        <v>25</v>
      </c>
      <c r="P604" s="81" t="s">
        <v>233</v>
      </c>
      <c r="Q604" s="81" t="s">
        <v>699</v>
      </c>
      <c r="R604" s="81" t="s">
        <v>705</v>
      </c>
      <c r="S604" s="81">
        <v>40.691699999999997</v>
      </c>
      <c r="T604" s="81">
        <v>-75.479200000000006</v>
      </c>
      <c r="U604" s="15"/>
      <c r="V604" s="83" t="s">
        <v>676</v>
      </c>
      <c r="W604" s="83" t="s">
        <v>745</v>
      </c>
      <c r="X604" s="78">
        <f t="shared" si="29"/>
        <v>50888</v>
      </c>
      <c r="Y604" s="78">
        <f t="shared" si="27"/>
        <v>40.691699999999997</v>
      </c>
      <c r="Z604" s="78">
        <f t="shared" si="28"/>
        <v>-75.479200000000006</v>
      </c>
      <c r="AA604" s="81" t="s">
        <v>681</v>
      </c>
      <c r="AB604" s="81" t="s">
        <v>25</v>
      </c>
      <c r="AC604" s="81" t="s">
        <v>233</v>
      </c>
      <c r="AD604" s="81" t="s">
        <v>699</v>
      </c>
      <c r="AE604" s="81" t="s">
        <v>705</v>
      </c>
      <c r="AF604" s="15"/>
      <c r="AG604" s="15"/>
      <c r="AH604" s="15"/>
      <c r="AI604" s="15"/>
      <c r="AJ604" s="15"/>
    </row>
    <row r="605" spans="1:36" x14ac:dyDescent="0.25">
      <c r="A605" s="15" t="s">
        <v>770</v>
      </c>
      <c r="B605" s="15" t="s">
        <v>883</v>
      </c>
      <c r="C605" s="15">
        <v>50900</v>
      </c>
      <c r="D605" s="15">
        <v>1</v>
      </c>
      <c r="E605" s="15" t="s">
        <v>318</v>
      </c>
      <c r="F605" s="15">
        <v>2019</v>
      </c>
      <c r="G605" s="15" t="s">
        <v>36</v>
      </c>
      <c r="H605" s="15">
        <v>3446.02</v>
      </c>
      <c r="I605" s="15">
        <v>5</v>
      </c>
      <c r="J605" s="19"/>
      <c r="K605" s="15">
        <v>0.29559999999999997</v>
      </c>
      <c r="L605" s="15">
        <v>157.06100000000001</v>
      </c>
      <c r="M605" s="15">
        <v>1055652.7760000001</v>
      </c>
      <c r="N605" s="15" t="s">
        <v>884</v>
      </c>
      <c r="O605" s="15" t="s">
        <v>25</v>
      </c>
      <c r="P605" s="15" t="s">
        <v>80</v>
      </c>
      <c r="Q605" s="15" t="s">
        <v>48</v>
      </c>
      <c r="R605" s="15" t="s">
        <v>165</v>
      </c>
      <c r="S605" s="15">
        <v>37.799700000000001</v>
      </c>
      <c r="T605" s="15">
        <v>-79.994600000000005</v>
      </c>
      <c r="U605" s="15"/>
      <c r="V605" s="78" t="s">
        <v>770</v>
      </c>
      <c r="W605" s="78" t="s">
        <v>883</v>
      </c>
      <c r="X605" s="78">
        <f t="shared" si="29"/>
        <v>50900</v>
      </c>
      <c r="Y605" s="78">
        <f t="shared" si="27"/>
        <v>37.799700000000001</v>
      </c>
      <c r="Z605" s="78">
        <f t="shared" si="28"/>
        <v>-79.994600000000005</v>
      </c>
      <c r="AA605" s="15" t="s">
        <v>884</v>
      </c>
      <c r="AB605" s="15" t="s">
        <v>25</v>
      </c>
      <c r="AC605" s="15" t="s">
        <v>80</v>
      </c>
      <c r="AD605" s="15" t="s">
        <v>48</v>
      </c>
      <c r="AE605" s="15" t="s">
        <v>165</v>
      </c>
      <c r="AF605" s="15"/>
      <c r="AG605" s="15"/>
      <c r="AH605" s="15"/>
      <c r="AI605" s="15"/>
      <c r="AJ605" s="15"/>
    </row>
    <row r="606" spans="1:36" x14ac:dyDescent="0.25">
      <c r="A606" s="15" t="s">
        <v>770</v>
      </c>
      <c r="B606" s="15" t="s">
        <v>883</v>
      </c>
      <c r="C606" s="15">
        <v>50900</v>
      </c>
      <c r="D606" s="15">
        <v>4</v>
      </c>
      <c r="E606" s="15" t="s">
        <v>318</v>
      </c>
      <c r="F606" s="15">
        <v>2019</v>
      </c>
      <c r="G606" s="15" t="s">
        <v>36</v>
      </c>
      <c r="H606" s="15">
        <v>3648.19</v>
      </c>
      <c r="I606" s="15">
        <v>5</v>
      </c>
      <c r="J606" s="19"/>
      <c r="K606" s="15">
        <v>0.29420000000000002</v>
      </c>
      <c r="L606" s="15">
        <v>321.17099999999999</v>
      </c>
      <c r="M606" s="15">
        <v>2172081.2209999999</v>
      </c>
      <c r="N606" s="15" t="s">
        <v>884</v>
      </c>
      <c r="O606" s="15" t="s">
        <v>25</v>
      </c>
      <c r="P606" s="15" t="s">
        <v>47</v>
      </c>
      <c r="Q606" s="15" t="s">
        <v>48</v>
      </c>
      <c r="R606" s="15" t="s">
        <v>258</v>
      </c>
      <c r="S606" s="15">
        <v>37.799700000000001</v>
      </c>
      <c r="T606" s="15">
        <v>-79.994600000000005</v>
      </c>
      <c r="U606" s="15"/>
      <c r="V606" s="78" t="s">
        <v>770</v>
      </c>
      <c r="W606" s="78" t="s">
        <v>883</v>
      </c>
      <c r="X606" s="78">
        <f t="shared" si="29"/>
        <v>0</v>
      </c>
      <c r="Y606" s="78">
        <f t="shared" si="27"/>
        <v>0</v>
      </c>
      <c r="Z606" s="78">
        <f t="shared" si="28"/>
        <v>0</v>
      </c>
      <c r="AA606" s="15" t="s">
        <v>884</v>
      </c>
      <c r="AB606" s="15" t="s">
        <v>25</v>
      </c>
      <c r="AC606" s="15" t="s">
        <v>47</v>
      </c>
      <c r="AD606" s="15" t="s">
        <v>48</v>
      </c>
      <c r="AE606" s="15" t="s">
        <v>258</v>
      </c>
      <c r="AF606" s="15"/>
      <c r="AG606" s="15"/>
      <c r="AH606" s="15"/>
      <c r="AI606" s="15"/>
      <c r="AJ606" s="15"/>
    </row>
    <row r="607" spans="1:36" x14ac:dyDescent="0.25">
      <c r="A607" s="15" t="s">
        <v>770</v>
      </c>
      <c r="B607" s="15" t="s">
        <v>883</v>
      </c>
      <c r="C607" s="15">
        <v>50900</v>
      </c>
      <c r="D607" s="15">
        <v>5</v>
      </c>
      <c r="E607" s="15"/>
      <c r="F607" s="15">
        <v>2019</v>
      </c>
      <c r="G607" s="15" t="s">
        <v>36</v>
      </c>
      <c r="H607" s="15">
        <v>3227.42</v>
      </c>
      <c r="I607" s="15">
        <v>5</v>
      </c>
      <c r="J607" s="19"/>
      <c r="K607" s="15">
        <v>0.1231</v>
      </c>
      <c r="L607" s="15">
        <v>33.741999999999997</v>
      </c>
      <c r="M607" s="15">
        <v>534241.27099999995</v>
      </c>
      <c r="N607" s="15" t="s">
        <v>884</v>
      </c>
      <c r="O607" s="15" t="s">
        <v>25</v>
      </c>
      <c r="P607" s="15" t="s">
        <v>80</v>
      </c>
      <c r="Q607" s="15" t="s">
        <v>238</v>
      </c>
      <c r="R607" s="15"/>
      <c r="S607" s="15">
        <v>37.799700000000001</v>
      </c>
      <c r="T607" s="15">
        <v>-79.994600000000005</v>
      </c>
      <c r="U607" s="15"/>
      <c r="V607" s="78" t="s">
        <v>770</v>
      </c>
      <c r="W607" s="78" t="s">
        <v>883</v>
      </c>
      <c r="X607" s="78">
        <f t="shared" si="29"/>
        <v>0</v>
      </c>
      <c r="Y607" s="78">
        <f t="shared" si="27"/>
        <v>0</v>
      </c>
      <c r="Z607" s="78">
        <f t="shared" si="28"/>
        <v>0</v>
      </c>
      <c r="AA607" s="15" t="s">
        <v>884</v>
      </c>
      <c r="AB607" s="15" t="s">
        <v>25</v>
      </c>
      <c r="AC607" s="15" t="s">
        <v>80</v>
      </c>
      <c r="AD607" s="15" t="s">
        <v>238</v>
      </c>
      <c r="AE607" s="15"/>
      <c r="AF607" s="15"/>
      <c r="AG607" s="15"/>
      <c r="AH607" s="15"/>
      <c r="AI607" s="15"/>
      <c r="AJ607" s="15"/>
    </row>
    <row r="608" spans="1:36" x14ac:dyDescent="0.25">
      <c r="A608" s="15" t="s">
        <v>770</v>
      </c>
      <c r="B608" s="15" t="s">
        <v>883</v>
      </c>
      <c r="C608" s="15">
        <v>50900</v>
      </c>
      <c r="D608" s="15">
        <v>11</v>
      </c>
      <c r="E608" s="15"/>
      <c r="F608" s="15">
        <v>2019</v>
      </c>
      <c r="G608" s="15" t="s">
        <v>36</v>
      </c>
      <c r="H608" s="15">
        <v>2917.76</v>
      </c>
      <c r="I608" s="15">
        <v>5</v>
      </c>
      <c r="J608" s="19"/>
      <c r="K608" s="15">
        <v>3.1899999999999998E-2</v>
      </c>
      <c r="L608" s="15">
        <v>7.9589999999999996</v>
      </c>
      <c r="M608" s="15">
        <v>494283.18400000001</v>
      </c>
      <c r="N608" s="15" t="s">
        <v>884</v>
      </c>
      <c r="O608" s="15" t="s">
        <v>25</v>
      </c>
      <c r="P608" s="15" t="s">
        <v>80</v>
      </c>
      <c r="Q608" s="15" t="s">
        <v>238</v>
      </c>
      <c r="R608" s="15" t="s">
        <v>165</v>
      </c>
      <c r="S608" s="15">
        <v>37.799700000000001</v>
      </c>
      <c r="T608" s="15">
        <v>-79.994600000000005</v>
      </c>
      <c r="U608" s="15"/>
      <c r="V608" s="78" t="s">
        <v>770</v>
      </c>
      <c r="W608" s="78" t="s">
        <v>883</v>
      </c>
      <c r="X608" s="78">
        <f t="shared" si="29"/>
        <v>0</v>
      </c>
      <c r="Y608" s="78">
        <f t="shared" si="27"/>
        <v>0</v>
      </c>
      <c r="Z608" s="78">
        <f t="shared" si="28"/>
        <v>0</v>
      </c>
      <c r="AA608" s="15" t="s">
        <v>884</v>
      </c>
      <c r="AB608" s="15" t="s">
        <v>25</v>
      </c>
      <c r="AC608" s="15" t="s">
        <v>80</v>
      </c>
      <c r="AD608" s="15" t="s">
        <v>238</v>
      </c>
      <c r="AE608" s="15" t="s">
        <v>165</v>
      </c>
      <c r="AF608" s="15"/>
      <c r="AG608" s="15"/>
      <c r="AH608" s="15"/>
      <c r="AI608" s="15"/>
      <c r="AJ608" s="15"/>
    </row>
    <row r="609" spans="1:36" x14ac:dyDescent="0.25">
      <c r="A609" s="81" t="s">
        <v>676</v>
      </c>
      <c r="B609" s="81" t="s">
        <v>755</v>
      </c>
      <c r="C609" s="81">
        <v>50974</v>
      </c>
      <c r="D609" s="81">
        <v>1</v>
      </c>
      <c r="E609" s="81"/>
      <c r="F609" s="81">
        <v>2019</v>
      </c>
      <c r="G609" s="81" t="s">
        <v>686</v>
      </c>
      <c r="H609" s="81">
        <v>2196.54</v>
      </c>
      <c r="I609" s="81">
        <v>5</v>
      </c>
      <c r="J609" s="19"/>
      <c r="K609" s="81">
        <v>0.11899999999999999</v>
      </c>
      <c r="L609" s="81">
        <v>52.459000000000003</v>
      </c>
      <c r="M609" s="81">
        <v>888145.66399999999</v>
      </c>
      <c r="N609" s="81" t="s">
        <v>723</v>
      </c>
      <c r="O609" s="81" t="s">
        <v>25</v>
      </c>
      <c r="P609" s="81" t="s">
        <v>233</v>
      </c>
      <c r="Q609" s="81" t="s">
        <v>48</v>
      </c>
      <c r="R609" s="81" t="s">
        <v>126</v>
      </c>
      <c r="S609" s="81">
        <v>41.267800000000001</v>
      </c>
      <c r="T609" s="81">
        <v>-79.811400000000006</v>
      </c>
      <c r="U609" s="15"/>
      <c r="V609" s="83" t="s">
        <v>676</v>
      </c>
      <c r="W609" s="83" t="s">
        <v>755</v>
      </c>
      <c r="X609" s="78">
        <f t="shared" si="29"/>
        <v>50974</v>
      </c>
      <c r="Y609" s="78">
        <f t="shared" si="27"/>
        <v>41.267800000000001</v>
      </c>
      <c r="Z609" s="78">
        <f t="shared" si="28"/>
        <v>-79.811400000000006</v>
      </c>
      <c r="AA609" s="81" t="s">
        <v>723</v>
      </c>
      <c r="AB609" s="81" t="s">
        <v>25</v>
      </c>
      <c r="AC609" s="81" t="s">
        <v>233</v>
      </c>
      <c r="AD609" s="81" t="s">
        <v>48</v>
      </c>
      <c r="AE609" s="81" t="s">
        <v>126</v>
      </c>
      <c r="AF609" s="15"/>
      <c r="AG609" s="15"/>
      <c r="AH609" s="15"/>
      <c r="AI609" s="15"/>
      <c r="AJ609" s="15"/>
    </row>
    <row r="610" spans="1:36" x14ac:dyDescent="0.25">
      <c r="A610" s="81" t="s">
        <v>676</v>
      </c>
      <c r="B610" s="81" t="s">
        <v>755</v>
      </c>
      <c r="C610" s="81">
        <v>50974</v>
      </c>
      <c r="D610" s="81">
        <v>2</v>
      </c>
      <c r="E610" s="81"/>
      <c r="F610" s="81">
        <v>2019</v>
      </c>
      <c r="G610" s="81" t="s">
        <v>686</v>
      </c>
      <c r="H610" s="81">
        <v>2082.2600000000002</v>
      </c>
      <c r="I610" s="81">
        <v>5</v>
      </c>
      <c r="J610" s="19"/>
      <c r="K610" s="81">
        <v>0.12959999999999999</v>
      </c>
      <c r="L610" s="81">
        <v>53.398000000000003</v>
      </c>
      <c r="M610" s="81">
        <v>817807.93900000001</v>
      </c>
      <c r="N610" s="81" t="s">
        <v>723</v>
      </c>
      <c r="O610" s="81" t="s">
        <v>25</v>
      </c>
      <c r="P610" s="81" t="s">
        <v>233</v>
      </c>
      <c r="Q610" s="81" t="s">
        <v>48</v>
      </c>
      <c r="R610" s="81" t="s">
        <v>126</v>
      </c>
      <c r="S610" s="81">
        <v>41.267800000000001</v>
      </c>
      <c r="T610" s="81">
        <v>-79.811400000000006</v>
      </c>
      <c r="U610" s="15"/>
      <c r="V610" s="83" t="s">
        <v>676</v>
      </c>
      <c r="W610" s="83" t="s">
        <v>755</v>
      </c>
      <c r="X610" s="78">
        <f t="shared" si="29"/>
        <v>0</v>
      </c>
      <c r="Y610" s="78">
        <f t="shared" si="27"/>
        <v>0</v>
      </c>
      <c r="Z610" s="78">
        <f t="shared" si="28"/>
        <v>0</v>
      </c>
      <c r="AA610" s="81" t="s">
        <v>723</v>
      </c>
      <c r="AB610" s="81" t="s">
        <v>25</v>
      </c>
      <c r="AC610" s="81" t="s">
        <v>233</v>
      </c>
      <c r="AD610" s="81" t="s">
        <v>48</v>
      </c>
      <c r="AE610" s="81" t="s">
        <v>126</v>
      </c>
      <c r="AF610" s="15"/>
      <c r="AG610" s="15"/>
      <c r="AH610" s="15"/>
      <c r="AI610" s="15"/>
      <c r="AJ610" s="15"/>
    </row>
    <row r="611" spans="1:36" x14ac:dyDescent="0.25">
      <c r="A611" s="15" t="s">
        <v>396</v>
      </c>
      <c r="B611" s="15" t="s">
        <v>487</v>
      </c>
      <c r="C611" s="15">
        <v>50978</v>
      </c>
      <c r="D611" s="15" t="s">
        <v>202</v>
      </c>
      <c r="E611" s="15"/>
      <c r="F611" s="15">
        <v>2019</v>
      </c>
      <c r="G611" s="15" t="s">
        <v>244</v>
      </c>
      <c r="H611" s="15">
        <v>550.32000000000005</v>
      </c>
      <c r="I611" s="15">
        <v>5</v>
      </c>
      <c r="J611" s="19">
        <v>15102.05</v>
      </c>
      <c r="K611" s="15">
        <v>2.93E-2</v>
      </c>
      <c r="L611" s="15">
        <v>2.4510000000000001</v>
      </c>
      <c r="M611" s="15">
        <v>186379.80499999999</v>
      </c>
      <c r="N611" s="15" t="s">
        <v>488</v>
      </c>
      <c r="O611" s="15" t="s">
        <v>25</v>
      </c>
      <c r="P611" s="15" t="s">
        <v>33</v>
      </c>
      <c r="Q611" s="15" t="s">
        <v>27</v>
      </c>
      <c r="R611" s="15" t="s">
        <v>489</v>
      </c>
      <c r="S611" s="15">
        <v>43.061100000000003</v>
      </c>
      <c r="T611" s="15">
        <v>-76.081900000000005</v>
      </c>
      <c r="U611" s="15"/>
      <c r="V611" s="78" t="s">
        <v>396</v>
      </c>
      <c r="W611" s="78" t="s">
        <v>487</v>
      </c>
      <c r="X611" s="78">
        <f t="shared" si="29"/>
        <v>50978</v>
      </c>
      <c r="Y611" s="78">
        <f t="shared" si="27"/>
        <v>43.061100000000003</v>
      </c>
      <c r="Z611" s="78">
        <f t="shared" si="28"/>
        <v>-76.081900000000005</v>
      </c>
      <c r="AA611" s="15" t="s">
        <v>488</v>
      </c>
      <c r="AB611" s="15" t="s">
        <v>25</v>
      </c>
      <c r="AC611" s="15" t="s">
        <v>33</v>
      </c>
      <c r="AD611" s="15" t="s">
        <v>27</v>
      </c>
      <c r="AE611" s="15" t="s">
        <v>489</v>
      </c>
      <c r="AF611" s="15"/>
      <c r="AG611" s="15"/>
      <c r="AH611" s="15"/>
      <c r="AI611" s="15"/>
      <c r="AJ611" s="15"/>
    </row>
    <row r="612" spans="1:36" x14ac:dyDescent="0.25">
      <c r="A612" s="15" t="s">
        <v>396</v>
      </c>
      <c r="B612" s="15" t="s">
        <v>487</v>
      </c>
      <c r="C612" s="15">
        <v>50978</v>
      </c>
      <c r="D612" s="15" t="s">
        <v>203</v>
      </c>
      <c r="E612" s="15"/>
      <c r="F612" s="15">
        <v>2019</v>
      </c>
      <c r="G612" s="15" t="s">
        <v>244</v>
      </c>
      <c r="H612" s="15">
        <v>553.73</v>
      </c>
      <c r="I612" s="15">
        <v>5</v>
      </c>
      <c r="J612" s="19">
        <v>15092.08</v>
      </c>
      <c r="K612" s="15">
        <v>2.9000000000000001E-2</v>
      </c>
      <c r="L612" s="15">
        <v>2.5539999999999998</v>
      </c>
      <c r="M612" s="15">
        <v>191272.85</v>
      </c>
      <c r="N612" s="15" t="s">
        <v>488</v>
      </c>
      <c r="O612" s="15" t="s">
        <v>25</v>
      </c>
      <c r="P612" s="15" t="s">
        <v>33</v>
      </c>
      <c r="Q612" s="15" t="s">
        <v>27</v>
      </c>
      <c r="R612" s="15" t="s">
        <v>489</v>
      </c>
      <c r="S612" s="15">
        <v>43.061100000000003</v>
      </c>
      <c r="T612" s="15">
        <v>-76.081900000000005</v>
      </c>
      <c r="U612" s="15"/>
      <c r="V612" s="78" t="s">
        <v>396</v>
      </c>
      <c r="W612" s="78" t="s">
        <v>487</v>
      </c>
      <c r="X612" s="78">
        <f t="shared" si="29"/>
        <v>0</v>
      </c>
      <c r="Y612" s="78">
        <f t="shared" si="27"/>
        <v>0</v>
      </c>
      <c r="Z612" s="78">
        <f t="shared" si="28"/>
        <v>0</v>
      </c>
      <c r="AA612" s="15" t="s">
        <v>488</v>
      </c>
      <c r="AB612" s="15" t="s">
        <v>25</v>
      </c>
      <c r="AC612" s="15" t="s">
        <v>33</v>
      </c>
      <c r="AD612" s="15" t="s">
        <v>27</v>
      </c>
      <c r="AE612" s="15" t="s">
        <v>489</v>
      </c>
      <c r="AF612" s="15"/>
      <c r="AG612" s="15"/>
      <c r="AH612" s="15"/>
      <c r="AI612" s="15"/>
      <c r="AJ612" s="15"/>
    </row>
    <row r="613" spans="1:36" x14ac:dyDescent="0.25">
      <c r="A613" s="15" t="s">
        <v>770</v>
      </c>
      <c r="B613" s="15" t="s">
        <v>826</v>
      </c>
      <c r="C613" s="15">
        <v>52019</v>
      </c>
      <c r="D613" s="15">
        <v>501</v>
      </c>
      <c r="E613" s="15"/>
      <c r="F613" s="15">
        <v>2019</v>
      </c>
      <c r="G613" s="15" t="s">
        <v>334</v>
      </c>
      <c r="H613" s="15">
        <v>3084.71</v>
      </c>
      <c r="I613" s="15">
        <v>5</v>
      </c>
      <c r="J613" s="19">
        <v>441174.36</v>
      </c>
      <c r="K613" s="15">
        <v>2.92E-2</v>
      </c>
      <c r="L613" s="15">
        <v>56.908999999999999</v>
      </c>
      <c r="M613" s="15">
        <v>3949175.0380000002</v>
      </c>
      <c r="N613" s="15" t="s">
        <v>827</v>
      </c>
      <c r="O613" s="15" t="s">
        <v>25</v>
      </c>
      <c r="P613" s="15" t="s">
        <v>33</v>
      </c>
      <c r="Q613" s="15" t="s">
        <v>27</v>
      </c>
      <c r="R613" s="15" t="s">
        <v>828</v>
      </c>
      <c r="S613" s="15">
        <v>37.818100000000001</v>
      </c>
      <c r="T613" s="15">
        <v>-77.447800000000001</v>
      </c>
      <c r="U613" s="15"/>
      <c r="V613" s="78" t="s">
        <v>770</v>
      </c>
      <c r="W613" s="78" t="s">
        <v>826</v>
      </c>
      <c r="X613" s="78">
        <f t="shared" si="29"/>
        <v>52019</v>
      </c>
      <c r="Y613" s="78">
        <f t="shared" si="27"/>
        <v>37.818100000000001</v>
      </c>
      <c r="Z613" s="78">
        <f t="shared" si="28"/>
        <v>-77.447800000000001</v>
      </c>
      <c r="AA613" s="15" t="s">
        <v>827</v>
      </c>
      <c r="AB613" s="15" t="s">
        <v>25</v>
      </c>
      <c r="AC613" s="15" t="s">
        <v>33</v>
      </c>
      <c r="AD613" s="15" t="s">
        <v>27</v>
      </c>
      <c r="AE613" s="15" t="s">
        <v>828</v>
      </c>
      <c r="AF613" s="15"/>
      <c r="AG613" s="15"/>
      <c r="AH613" s="15"/>
      <c r="AI613" s="15"/>
      <c r="AJ613" s="15"/>
    </row>
    <row r="614" spans="1:36" x14ac:dyDescent="0.25">
      <c r="A614" s="15" t="s">
        <v>770</v>
      </c>
      <c r="B614" s="15" t="s">
        <v>826</v>
      </c>
      <c r="C614" s="15">
        <v>52019</v>
      </c>
      <c r="D614" s="15">
        <v>502</v>
      </c>
      <c r="E614" s="15"/>
      <c r="F614" s="15">
        <v>2019</v>
      </c>
      <c r="G614" s="15" t="s">
        <v>334</v>
      </c>
      <c r="H614" s="15">
        <v>3055.57</v>
      </c>
      <c r="I614" s="15">
        <v>5</v>
      </c>
      <c r="J614" s="19">
        <v>430143.94</v>
      </c>
      <c r="K614" s="15">
        <v>3.3099999999999997E-2</v>
      </c>
      <c r="L614" s="15">
        <v>60.585999999999999</v>
      </c>
      <c r="M614" s="15">
        <v>3678828.281</v>
      </c>
      <c r="N614" s="15" t="s">
        <v>827</v>
      </c>
      <c r="O614" s="15" t="s">
        <v>25</v>
      </c>
      <c r="P614" s="15" t="s">
        <v>33</v>
      </c>
      <c r="Q614" s="15" t="s">
        <v>27</v>
      </c>
      <c r="R614" s="15" t="s">
        <v>828</v>
      </c>
      <c r="S614" s="15">
        <v>37.818100000000001</v>
      </c>
      <c r="T614" s="15">
        <v>-77.447800000000001</v>
      </c>
      <c r="U614" s="15"/>
      <c r="V614" s="78" t="s">
        <v>770</v>
      </c>
      <c r="W614" s="78" t="s">
        <v>826</v>
      </c>
      <c r="X614" s="78">
        <f t="shared" si="29"/>
        <v>0</v>
      </c>
      <c r="Y614" s="78">
        <f t="shared" si="27"/>
        <v>0</v>
      </c>
      <c r="Z614" s="78">
        <f t="shared" si="28"/>
        <v>0</v>
      </c>
      <c r="AA614" s="15" t="s">
        <v>827</v>
      </c>
      <c r="AB614" s="15" t="s">
        <v>25</v>
      </c>
      <c r="AC614" s="15" t="s">
        <v>33</v>
      </c>
      <c r="AD614" s="15" t="s">
        <v>27</v>
      </c>
      <c r="AE614" s="15" t="s">
        <v>828</v>
      </c>
      <c r="AF614" s="15"/>
      <c r="AG614" s="15"/>
      <c r="AH614" s="15"/>
      <c r="AI614" s="15"/>
      <c r="AJ614" s="15"/>
    </row>
    <row r="615" spans="1:36" x14ac:dyDescent="0.25">
      <c r="A615" s="15" t="s">
        <v>770</v>
      </c>
      <c r="B615" s="15" t="s">
        <v>826</v>
      </c>
      <c r="C615" s="15">
        <v>52019</v>
      </c>
      <c r="D615" s="15">
        <v>601</v>
      </c>
      <c r="E615" s="15"/>
      <c r="F615" s="15">
        <v>2019</v>
      </c>
      <c r="G615" s="15" t="s">
        <v>334</v>
      </c>
      <c r="H615" s="15">
        <v>3054.29</v>
      </c>
      <c r="I615" s="15">
        <v>5</v>
      </c>
      <c r="J615" s="19">
        <v>428666.19</v>
      </c>
      <c r="K615" s="15">
        <v>3.0499999999999999E-2</v>
      </c>
      <c r="L615" s="15">
        <v>54.863999999999997</v>
      </c>
      <c r="M615" s="15">
        <v>3607268.6039999998</v>
      </c>
      <c r="N615" s="15" t="s">
        <v>827</v>
      </c>
      <c r="O615" s="15" t="s">
        <v>25</v>
      </c>
      <c r="P615" s="15" t="s">
        <v>33</v>
      </c>
      <c r="Q615" s="15" t="s">
        <v>27</v>
      </c>
      <c r="R615" s="15" t="s">
        <v>828</v>
      </c>
      <c r="S615" s="15">
        <v>37.818100000000001</v>
      </c>
      <c r="T615" s="15">
        <v>-77.447800000000001</v>
      </c>
      <c r="U615" s="15"/>
      <c r="V615" s="78" t="s">
        <v>770</v>
      </c>
      <c r="W615" s="78" t="s">
        <v>826</v>
      </c>
      <c r="X615" s="78">
        <f t="shared" si="29"/>
        <v>0</v>
      </c>
      <c r="Y615" s="78">
        <f t="shared" si="27"/>
        <v>0</v>
      </c>
      <c r="Z615" s="78">
        <f t="shared" si="28"/>
        <v>0</v>
      </c>
      <c r="AA615" s="15" t="s">
        <v>827</v>
      </c>
      <c r="AB615" s="15" t="s">
        <v>25</v>
      </c>
      <c r="AC615" s="15" t="s">
        <v>33</v>
      </c>
      <c r="AD615" s="15" t="s">
        <v>27</v>
      </c>
      <c r="AE615" s="15" t="s">
        <v>828</v>
      </c>
      <c r="AF615" s="15"/>
      <c r="AG615" s="15"/>
      <c r="AH615" s="15"/>
      <c r="AI615" s="15"/>
      <c r="AJ615" s="15"/>
    </row>
    <row r="616" spans="1:36" x14ac:dyDescent="0.25">
      <c r="A616" s="15" t="s">
        <v>770</v>
      </c>
      <c r="B616" s="15" t="s">
        <v>826</v>
      </c>
      <c r="C616" s="15">
        <v>52019</v>
      </c>
      <c r="D616" s="15">
        <v>602</v>
      </c>
      <c r="E616" s="15"/>
      <c r="F616" s="15">
        <v>2019</v>
      </c>
      <c r="G616" s="15" t="s">
        <v>334</v>
      </c>
      <c r="H616" s="15">
        <v>2995.91</v>
      </c>
      <c r="I616" s="15">
        <v>5</v>
      </c>
      <c r="J616" s="19">
        <v>428454.3</v>
      </c>
      <c r="K616" s="15">
        <v>2.9100000000000001E-2</v>
      </c>
      <c r="L616" s="15">
        <v>53.1</v>
      </c>
      <c r="M616" s="15">
        <v>3693833.2</v>
      </c>
      <c r="N616" s="15" t="s">
        <v>827</v>
      </c>
      <c r="O616" s="15" t="s">
        <v>25</v>
      </c>
      <c r="P616" s="15" t="s">
        <v>33</v>
      </c>
      <c r="Q616" s="15" t="s">
        <v>27</v>
      </c>
      <c r="R616" s="15" t="s">
        <v>828</v>
      </c>
      <c r="S616" s="15">
        <v>37.818100000000001</v>
      </c>
      <c r="T616" s="15">
        <v>-77.447800000000001</v>
      </c>
      <c r="U616" s="15"/>
      <c r="V616" s="78" t="s">
        <v>770</v>
      </c>
      <c r="W616" s="78" t="s">
        <v>826</v>
      </c>
      <c r="X616" s="78">
        <f t="shared" si="29"/>
        <v>0</v>
      </c>
      <c r="Y616" s="78">
        <f t="shared" si="27"/>
        <v>0</v>
      </c>
      <c r="Z616" s="78">
        <f t="shared" si="28"/>
        <v>0</v>
      </c>
      <c r="AA616" s="15" t="s">
        <v>827</v>
      </c>
      <c r="AB616" s="15" t="s">
        <v>25</v>
      </c>
      <c r="AC616" s="15" t="s">
        <v>33</v>
      </c>
      <c r="AD616" s="15" t="s">
        <v>27</v>
      </c>
      <c r="AE616" s="15" t="s">
        <v>828</v>
      </c>
      <c r="AF616" s="15"/>
      <c r="AG616" s="15"/>
      <c r="AH616" s="15"/>
      <c r="AI616" s="15"/>
      <c r="AJ616" s="15"/>
    </row>
    <row r="617" spans="1:36" x14ac:dyDescent="0.25">
      <c r="A617" s="15" t="s">
        <v>770</v>
      </c>
      <c r="B617" s="15" t="s">
        <v>826</v>
      </c>
      <c r="C617" s="15">
        <v>52019</v>
      </c>
      <c r="D617" s="15" t="s">
        <v>294</v>
      </c>
      <c r="E617" s="15"/>
      <c r="F617" s="15">
        <v>2019</v>
      </c>
      <c r="G617" s="15" t="s">
        <v>334</v>
      </c>
      <c r="H617" s="15">
        <v>1402.03</v>
      </c>
      <c r="I617" s="15">
        <v>5</v>
      </c>
      <c r="J617" s="19">
        <v>205750.2</v>
      </c>
      <c r="K617" s="15">
        <v>3.7900000000000003E-2</v>
      </c>
      <c r="L617" s="15">
        <v>37.686</v>
      </c>
      <c r="M617" s="15">
        <v>2353493.3459999999</v>
      </c>
      <c r="N617" s="15" t="s">
        <v>827</v>
      </c>
      <c r="O617" s="15" t="s">
        <v>25</v>
      </c>
      <c r="P617" s="15" t="s">
        <v>26</v>
      </c>
      <c r="Q617" s="15" t="s">
        <v>27</v>
      </c>
      <c r="R617" s="15" t="s">
        <v>28</v>
      </c>
      <c r="S617" s="15">
        <v>37.818100000000001</v>
      </c>
      <c r="T617" s="15">
        <v>-77.447800000000001</v>
      </c>
      <c r="U617" s="15"/>
      <c r="V617" s="78" t="s">
        <v>770</v>
      </c>
      <c r="W617" s="78" t="s">
        <v>826</v>
      </c>
      <c r="X617" s="78">
        <f t="shared" si="29"/>
        <v>0</v>
      </c>
      <c r="Y617" s="78">
        <f t="shared" si="27"/>
        <v>0</v>
      </c>
      <c r="Z617" s="78">
        <f t="shared" si="28"/>
        <v>0</v>
      </c>
      <c r="AA617" s="15" t="s">
        <v>827</v>
      </c>
      <c r="AB617" s="15" t="s">
        <v>25</v>
      </c>
      <c r="AC617" s="15" t="s">
        <v>26</v>
      </c>
      <c r="AD617" s="15" t="s">
        <v>27</v>
      </c>
      <c r="AE617" s="15" t="s">
        <v>28</v>
      </c>
      <c r="AF617" s="15"/>
      <c r="AG617" s="15"/>
      <c r="AH617" s="15"/>
      <c r="AI617" s="15"/>
      <c r="AJ617" s="15"/>
    </row>
    <row r="618" spans="1:36" x14ac:dyDescent="0.25">
      <c r="A618" s="15" t="s">
        <v>770</v>
      </c>
      <c r="B618" s="15" t="s">
        <v>826</v>
      </c>
      <c r="C618" s="15">
        <v>52019</v>
      </c>
      <c r="D618" s="15" t="s">
        <v>305</v>
      </c>
      <c r="E618" s="15"/>
      <c r="F618" s="15">
        <v>2019</v>
      </c>
      <c r="G618" s="15" t="s">
        <v>334</v>
      </c>
      <c r="H618" s="15">
        <v>1371.05</v>
      </c>
      <c r="I618" s="15">
        <v>5</v>
      </c>
      <c r="J618" s="19">
        <v>212423.13</v>
      </c>
      <c r="K618" s="15">
        <v>3.85E-2</v>
      </c>
      <c r="L618" s="15">
        <v>38.789000000000001</v>
      </c>
      <c r="M618" s="15">
        <v>2398217.3139999998</v>
      </c>
      <c r="N618" s="15" t="s">
        <v>827</v>
      </c>
      <c r="O618" s="15" t="s">
        <v>25</v>
      </c>
      <c r="P618" s="15" t="s">
        <v>26</v>
      </c>
      <c r="Q618" s="15" t="s">
        <v>27</v>
      </c>
      <c r="R618" s="15" t="s">
        <v>299</v>
      </c>
      <c r="S618" s="15">
        <v>37.818100000000001</v>
      </c>
      <c r="T618" s="15">
        <v>-77.447800000000001</v>
      </c>
      <c r="U618" s="15"/>
      <c r="V618" s="78" t="s">
        <v>770</v>
      </c>
      <c r="W618" s="78" t="s">
        <v>826</v>
      </c>
      <c r="X618" s="78">
        <f t="shared" si="29"/>
        <v>0</v>
      </c>
      <c r="Y618" s="78">
        <f t="shared" si="27"/>
        <v>0</v>
      </c>
      <c r="Z618" s="78">
        <f t="shared" si="28"/>
        <v>0</v>
      </c>
      <c r="AA618" s="15" t="s">
        <v>827</v>
      </c>
      <c r="AB618" s="15" t="s">
        <v>25</v>
      </c>
      <c r="AC618" s="15" t="s">
        <v>26</v>
      </c>
      <c r="AD618" s="15" t="s">
        <v>27</v>
      </c>
      <c r="AE618" s="15" t="s">
        <v>299</v>
      </c>
      <c r="AF618" s="15"/>
      <c r="AG618" s="15"/>
      <c r="AH618" s="15"/>
      <c r="AI618" s="15"/>
      <c r="AJ618" s="15"/>
    </row>
    <row r="619" spans="1:36" x14ac:dyDescent="0.25">
      <c r="A619" s="15" t="s">
        <v>770</v>
      </c>
      <c r="B619" s="15" t="s">
        <v>826</v>
      </c>
      <c r="C619" s="15">
        <v>52019</v>
      </c>
      <c r="D619" s="15" t="s">
        <v>295</v>
      </c>
      <c r="E619" s="15"/>
      <c r="F619" s="15">
        <v>2019</v>
      </c>
      <c r="G619" s="15" t="s">
        <v>334</v>
      </c>
      <c r="H619" s="15">
        <v>1282.47</v>
      </c>
      <c r="I619" s="15">
        <v>5</v>
      </c>
      <c r="J619" s="19">
        <v>198269.6</v>
      </c>
      <c r="K619" s="15">
        <v>3.9800000000000002E-2</v>
      </c>
      <c r="L619" s="15">
        <v>38.082999999999998</v>
      </c>
      <c r="M619" s="15">
        <v>2239332.8829999999</v>
      </c>
      <c r="N619" s="15" t="s">
        <v>827</v>
      </c>
      <c r="O619" s="15" t="s">
        <v>25</v>
      </c>
      <c r="P619" s="15" t="s">
        <v>26</v>
      </c>
      <c r="Q619" s="15" t="s">
        <v>27</v>
      </c>
      <c r="R619" s="15" t="s">
        <v>299</v>
      </c>
      <c r="S619" s="15">
        <v>37.818100000000001</v>
      </c>
      <c r="T619" s="15">
        <v>-77.447800000000001</v>
      </c>
      <c r="U619" s="15"/>
      <c r="V619" s="78" t="s">
        <v>770</v>
      </c>
      <c r="W619" s="78" t="s">
        <v>826</v>
      </c>
      <c r="X619" s="78">
        <f t="shared" si="29"/>
        <v>0</v>
      </c>
      <c r="Y619" s="78">
        <f t="shared" si="27"/>
        <v>0</v>
      </c>
      <c r="Z619" s="78">
        <f t="shared" si="28"/>
        <v>0</v>
      </c>
      <c r="AA619" s="15" t="s">
        <v>827</v>
      </c>
      <c r="AB619" s="15" t="s">
        <v>25</v>
      </c>
      <c r="AC619" s="15" t="s">
        <v>26</v>
      </c>
      <c r="AD619" s="15" t="s">
        <v>27</v>
      </c>
      <c r="AE619" s="15" t="s">
        <v>299</v>
      </c>
      <c r="AF619" s="15"/>
      <c r="AG619" s="15"/>
      <c r="AH619" s="15"/>
      <c r="AI619" s="15"/>
      <c r="AJ619" s="15"/>
    </row>
    <row r="620" spans="1:36" x14ac:dyDescent="0.25">
      <c r="A620" s="15" t="s">
        <v>145</v>
      </c>
      <c r="B620" s="15" t="s">
        <v>167</v>
      </c>
      <c r="C620" s="15">
        <v>52026</v>
      </c>
      <c r="D620" s="15">
        <v>1</v>
      </c>
      <c r="E620" s="15"/>
      <c r="F620" s="15">
        <v>2019</v>
      </c>
      <c r="G620" s="15" t="s">
        <v>23</v>
      </c>
      <c r="H620" s="15">
        <v>725.01</v>
      </c>
      <c r="I620" s="15">
        <v>5</v>
      </c>
      <c r="J620" s="19">
        <v>35530.11</v>
      </c>
      <c r="K620" s="15">
        <v>3.2000000000000001E-2</v>
      </c>
      <c r="L620" s="15">
        <v>4.2850000000000001</v>
      </c>
      <c r="M620" s="15">
        <v>293151.01400000002</v>
      </c>
      <c r="N620" s="15" t="s">
        <v>164</v>
      </c>
      <c r="O620" s="15" t="s">
        <v>25</v>
      </c>
      <c r="P620" s="15" t="s">
        <v>33</v>
      </c>
      <c r="Q620" s="15" t="s">
        <v>27</v>
      </c>
      <c r="R620" s="15" t="s">
        <v>59</v>
      </c>
      <c r="S620" s="15">
        <v>41.672800000000002</v>
      </c>
      <c r="T620" s="15">
        <v>-70.998900000000006</v>
      </c>
      <c r="U620" s="15"/>
      <c r="V620" s="78" t="s">
        <v>145</v>
      </c>
      <c r="W620" s="78" t="s">
        <v>167</v>
      </c>
      <c r="X620" s="78">
        <f t="shared" si="29"/>
        <v>52026</v>
      </c>
      <c r="Y620" s="78">
        <f t="shared" si="27"/>
        <v>41.672800000000002</v>
      </c>
      <c r="Z620" s="78">
        <f t="shared" si="28"/>
        <v>-70.998900000000006</v>
      </c>
      <c r="AA620" s="15" t="s">
        <v>164</v>
      </c>
      <c r="AB620" s="15" t="s">
        <v>25</v>
      </c>
      <c r="AC620" s="15" t="s">
        <v>33</v>
      </c>
      <c r="AD620" s="15" t="s">
        <v>27</v>
      </c>
      <c r="AE620" s="15" t="s">
        <v>59</v>
      </c>
      <c r="AF620" s="15"/>
      <c r="AG620" s="15"/>
      <c r="AH620" s="15"/>
      <c r="AI620" s="15"/>
      <c r="AJ620" s="15"/>
    </row>
    <row r="621" spans="1:36" x14ac:dyDescent="0.25">
      <c r="A621" s="15" t="s">
        <v>145</v>
      </c>
      <c r="B621" s="15" t="s">
        <v>167</v>
      </c>
      <c r="C621" s="15">
        <v>52026</v>
      </c>
      <c r="D621" s="15">
        <v>2</v>
      </c>
      <c r="E621" s="15"/>
      <c r="F621" s="15">
        <v>2019</v>
      </c>
      <c r="G621" s="15" t="s">
        <v>36</v>
      </c>
      <c r="H621" s="15">
        <v>251.5</v>
      </c>
      <c r="I621" s="15">
        <v>5</v>
      </c>
      <c r="J621" s="19">
        <v>4877.01</v>
      </c>
      <c r="K621" s="15">
        <v>1.11E-2</v>
      </c>
      <c r="L621" s="15">
        <v>0.28299999999999997</v>
      </c>
      <c r="M621" s="15">
        <v>52784.108999999997</v>
      </c>
      <c r="N621" s="15" t="s">
        <v>164</v>
      </c>
      <c r="O621" s="15" t="s">
        <v>25</v>
      </c>
      <c r="P621" s="15" t="s">
        <v>26</v>
      </c>
      <c r="Q621" s="15" t="s">
        <v>27</v>
      </c>
      <c r="R621" s="15" t="s">
        <v>59</v>
      </c>
      <c r="S621" s="15">
        <v>41.672800000000002</v>
      </c>
      <c r="T621" s="15">
        <v>-70.998900000000006</v>
      </c>
      <c r="U621" s="15"/>
      <c r="V621" s="78" t="s">
        <v>145</v>
      </c>
      <c r="W621" s="78" t="s">
        <v>167</v>
      </c>
      <c r="X621" s="78">
        <f t="shared" si="29"/>
        <v>0</v>
      </c>
      <c r="Y621" s="78">
        <f t="shared" si="27"/>
        <v>0</v>
      </c>
      <c r="Z621" s="78">
        <f t="shared" si="28"/>
        <v>0</v>
      </c>
      <c r="AA621" s="15" t="s">
        <v>164</v>
      </c>
      <c r="AB621" s="15" t="s">
        <v>25</v>
      </c>
      <c r="AC621" s="15" t="s">
        <v>26</v>
      </c>
      <c r="AD621" s="15" t="s">
        <v>27</v>
      </c>
      <c r="AE621" s="15" t="s">
        <v>59</v>
      </c>
      <c r="AF621" s="15"/>
      <c r="AG621" s="15"/>
      <c r="AH621" s="15"/>
      <c r="AI621" s="15"/>
      <c r="AJ621" s="15"/>
    </row>
    <row r="622" spans="1:36" x14ac:dyDescent="0.25">
      <c r="A622" s="15" t="s">
        <v>396</v>
      </c>
      <c r="B622" s="15" t="s">
        <v>615</v>
      </c>
      <c r="C622" s="15">
        <v>52056</v>
      </c>
      <c r="D622" s="15">
        <v>4</v>
      </c>
      <c r="E622" s="15"/>
      <c r="F622" s="15">
        <v>2019</v>
      </c>
      <c r="G622" s="15" t="s">
        <v>259</v>
      </c>
      <c r="H622" s="15">
        <v>3470.37</v>
      </c>
      <c r="I622" s="15">
        <v>5</v>
      </c>
      <c r="J622" s="19">
        <v>133313.42000000001</v>
      </c>
      <c r="K622" s="15">
        <v>0.1333</v>
      </c>
      <c r="L622" s="15">
        <v>99.307000000000002</v>
      </c>
      <c r="M622" s="15">
        <v>1490292.9920000001</v>
      </c>
      <c r="N622" s="15" t="s">
        <v>473</v>
      </c>
      <c r="O622" s="15" t="s">
        <v>25</v>
      </c>
      <c r="P622" s="15" t="s">
        <v>33</v>
      </c>
      <c r="Q622" s="15" t="s">
        <v>27</v>
      </c>
      <c r="R622" s="15" t="s">
        <v>34</v>
      </c>
      <c r="S622" s="15">
        <v>40.725900000000003</v>
      </c>
      <c r="T622" s="15">
        <v>-73.588499999999996</v>
      </c>
      <c r="U622" s="15"/>
      <c r="V622" s="78" t="s">
        <v>396</v>
      </c>
      <c r="W622" s="78" t="s">
        <v>615</v>
      </c>
      <c r="X622" s="78">
        <f t="shared" si="29"/>
        <v>52056</v>
      </c>
      <c r="Y622" s="78">
        <f t="shared" si="27"/>
        <v>40.725900000000003</v>
      </c>
      <c r="Z622" s="78">
        <f t="shared" si="28"/>
        <v>-73.588499999999996</v>
      </c>
      <c r="AA622" s="15" t="s">
        <v>473</v>
      </c>
      <c r="AB622" s="15" t="s">
        <v>25</v>
      </c>
      <c r="AC622" s="15" t="s">
        <v>33</v>
      </c>
      <c r="AD622" s="15" t="s">
        <v>27</v>
      </c>
      <c r="AE622" s="15" t="s">
        <v>34</v>
      </c>
      <c r="AF622" s="15"/>
      <c r="AG622" s="15"/>
      <c r="AH622" s="15"/>
      <c r="AI622" s="15"/>
      <c r="AJ622" s="15"/>
    </row>
    <row r="623" spans="1:36" x14ac:dyDescent="0.25">
      <c r="A623" s="15" t="s">
        <v>770</v>
      </c>
      <c r="B623" s="15" t="s">
        <v>829</v>
      </c>
      <c r="C623" s="15">
        <v>52087</v>
      </c>
      <c r="D623" s="15" t="s">
        <v>530</v>
      </c>
      <c r="E623" s="15" t="s">
        <v>824</v>
      </c>
      <c r="F623" s="15">
        <v>2019</v>
      </c>
      <c r="G623" s="15" t="s">
        <v>334</v>
      </c>
      <c r="H623" s="15">
        <v>264.73</v>
      </c>
      <c r="I623" s="15">
        <v>5</v>
      </c>
      <c r="J623" s="19">
        <v>24493.42</v>
      </c>
      <c r="K623" s="15">
        <v>0.21290000000000001</v>
      </c>
      <c r="L623" s="15">
        <v>20.276</v>
      </c>
      <c r="M623" s="15">
        <v>299283.40000000002</v>
      </c>
      <c r="N623" s="15" t="s">
        <v>830</v>
      </c>
      <c r="O623" s="15" t="s">
        <v>25</v>
      </c>
      <c r="P623" s="15" t="s">
        <v>26</v>
      </c>
      <c r="Q623" s="15" t="s">
        <v>27</v>
      </c>
      <c r="R623" s="15" t="s">
        <v>38</v>
      </c>
      <c r="S623" s="15">
        <v>36.774299999999997</v>
      </c>
      <c r="T623" s="15">
        <v>-76.311899999999994</v>
      </c>
      <c r="U623" s="15"/>
      <c r="V623" s="78" t="s">
        <v>770</v>
      </c>
      <c r="W623" s="78" t="s">
        <v>829</v>
      </c>
      <c r="X623" s="78">
        <f t="shared" si="29"/>
        <v>52087</v>
      </c>
      <c r="Y623" s="78">
        <f t="shared" si="27"/>
        <v>36.774299999999997</v>
      </c>
      <c r="Z623" s="78">
        <f t="shared" si="28"/>
        <v>-76.311899999999994</v>
      </c>
      <c r="AA623" s="15" t="s">
        <v>830</v>
      </c>
      <c r="AB623" s="15" t="s">
        <v>25</v>
      </c>
      <c r="AC623" s="15" t="s">
        <v>26</v>
      </c>
      <c r="AD623" s="15" t="s">
        <v>27</v>
      </c>
      <c r="AE623" s="15" t="s">
        <v>38</v>
      </c>
      <c r="AF623" s="15"/>
      <c r="AG623" s="15"/>
      <c r="AH623" s="15"/>
      <c r="AI623" s="15"/>
      <c r="AJ623" s="15"/>
    </row>
    <row r="624" spans="1:36" x14ac:dyDescent="0.25">
      <c r="A624" s="15" t="s">
        <v>770</v>
      </c>
      <c r="B624" s="15" t="s">
        <v>829</v>
      </c>
      <c r="C624" s="15">
        <v>52087</v>
      </c>
      <c r="D624" s="15" t="s">
        <v>531</v>
      </c>
      <c r="E624" s="15" t="s">
        <v>824</v>
      </c>
      <c r="F624" s="15">
        <v>2019</v>
      </c>
      <c r="G624" s="15" t="s">
        <v>334</v>
      </c>
      <c r="H624" s="15">
        <v>263.89</v>
      </c>
      <c r="I624" s="15">
        <v>5</v>
      </c>
      <c r="J624" s="19">
        <v>24607.919999999998</v>
      </c>
      <c r="K624" s="15">
        <v>0.21329999999999999</v>
      </c>
      <c r="L624" s="15">
        <v>19.344000000000001</v>
      </c>
      <c r="M624" s="15">
        <v>300261.2</v>
      </c>
      <c r="N624" s="15" t="s">
        <v>830</v>
      </c>
      <c r="O624" s="15" t="s">
        <v>25</v>
      </c>
      <c r="P624" s="15" t="s">
        <v>26</v>
      </c>
      <c r="Q624" s="15" t="s">
        <v>27</v>
      </c>
      <c r="R624" s="15" t="s">
        <v>38</v>
      </c>
      <c r="S624" s="15">
        <v>36.774299999999997</v>
      </c>
      <c r="T624" s="15">
        <v>-76.311899999999994</v>
      </c>
      <c r="U624" s="15"/>
      <c r="V624" s="78" t="s">
        <v>770</v>
      </c>
      <c r="W624" s="78" t="s">
        <v>829</v>
      </c>
      <c r="X624" s="78">
        <f t="shared" si="29"/>
        <v>0</v>
      </c>
      <c r="Y624" s="78">
        <f t="shared" si="27"/>
        <v>0</v>
      </c>
      <c r="Z624" s="78">
        <f t="shared" si="28"/>
        <v>0</v>
      </c>
      <c r="AA624" s="15" t="s">
        <v>830</v>
      </c>
      <c r="AB624" s="15" t="s">
        <v>25</v>
      </c>
      <c r="AC624" s="15" t="s">
        <v>26</v>
      </c>
      <c r="AD624" s="15" t="s">
        <v>27</v>
      </c>
      <c r="AE624" s="15" t="s">
        <v>38</v>
      </c>
      <c r="AF624" s="15"/>
      <c r="AG624" s="15"/>
      <c r="AH624" s="15"/>
      <c r="AI624" s="15"/>
      <c r="AJ624" s="15"/>
    </row>
    <row r="625" spans="1:36" x14ac:dyDescent="0.25">
      <c r="A625" s="15" t="s">
        <v>770</v>
      </c>
      <c r="B625" s="15" t="s">
        <v>829</v>
      </c>
      <c r="C625" s="15">
        <v>52087</v>
      </c>
      <c r="D625" s="15" t="s">
        <v>831</v>
      </c>
      <c r="E625" s="15" t="s">
        <v>824</v>
      </c>
      <c r="F625" s="15">
        <v>2019</v>
      </c>
      <c r="G625" s="15" t="s">
        <v>334</v>
      </c>
      <c r="H625" s="15">
        <v>135.11000000000001</v>
      </c>
      <c r="I625" s="15">
        <v>5</v>
      </c>
      <c r="J625" s="19">
        <v>12474.18</v>
      </c>
      <c r="K625" s="15">
        <v>0.23949999999999999</v>
      </c>
      <c r="L625" s="15">
        <v>10.722</v>
      </c>
      <c r="M625" s="15">
        <v>153113.70000000001</v>
      </c>
      <c r="N625" s="15" t="s">
        <v>830</v>
      </c>
      <c r="O625" s="15" t="s">
        <v>25</v>
      </c>
      <c r="P625" s="15" t="s">
        <v>26</v>
      </c>
      <c r="Q625" s="15" t="s">
        <v>27</v>
      </c>
      <c r="R625" s="15" t="s">
        <v>38</v>
      </c>
      <c r="S625" s="15">
        <v>36.774299999999997</v>
      </c>
      <c r="T625" s="15">
        <v>-76.311899999999994</v>
      </c>
      <c r="U625" s="15"/>
      <c r="V625" s="78" t="s">
        <v>770</v>
      </c>
      <c r="W625" s="78" t="s">
        <v>829</v>
      </c>
      <c r="X625" s="78">
        <f t="shared" si="29"/>
        <v>0</v>
      </c>
      <c r="Y625" s="78">
        <f t="shared" si="27"/>
        <v>0</v>
      </c>
      <c r="Z625" s="78">
        <f t="shared" si="28"/>
        <v>0</v>
      </c>
      <c r="AA625" s="15" t="s">
        <v>830</v>
      </c>
      <c r="AB625" s="15" t="s">
        <v>25</v>
      </c>
      <c r="AC625" s="15" t="s">
        <v>26</v>
      </c>
      <c r="AD625" s="15" t="s">
        <v>27</v>
      </c>
      <c r="AE625" s="15" t="s">
        <v>38</v>
      </c>
      <c r="AF625" s="15"/>
      <c r="AG625" s="15"/>
      <c r="AH625" s="15"/>
      <c r="AI625" s="15"/>
      <c r="AJ625" s="15"/>
    </row>
    <row r="626" spans="1:36" x14ac:dyDescent="0.25">
      <c r="A626" s="15" t="s">
        <v>770</v>
      </c>
      <c r="B626" s="15" t="s">
        <v>787</v>
      </c>
      <c r="C626" s="15">
        <v>52089</v>
      </c>
      <c r="D626" s="15" t="s">
        <v>788</v>
      </c>
      <c r="E626" s="15" t="s">
        <v>789</v>
      </c>
      <c r="F626" s="15">
        <v>2019</v>
      </c>
      <c r="G626" s="15" t="s">
        <v>36</v>
      </c>
      <c r="H626" s="15">
        <v>3467</v>
      </c>
      <c r="I626" s="15">
        <v>5</v>
      </c>
      <c r="J626" s="19"/>
      <c r="K626" s="15">
        <v>3.0200000000000001E-2</v>
      </c>
      <c r="L626" s="15">
        <v>10.172000000000001</v>
      </c>
      <c r="M626" s="15">
        <v>678006.3</v>
      </c>
      <c r="N626" s="15" t="s">
        <v>790</v>
      </c>
      <c r="O626" s="15" t="s">
        <v>25</v>
      </c>
      <c r="P626" s="15" t="s">
        <v>166</v>
      </c>
      <c r="Q626" s="15" t="s">
        <v>27</v>
      </c>
      <c r="R626" s="15"/>
      <c r="S626" s="15">
        <v>37.345100000000002</v>
      </c>
      <c r="T626" s="15">
        <v>-80.763999999999996</v>
      </c>
      <c r="U626" s="15"/>
      <c r="V626" s="78" t="s">
        <v>770</v>
      </c>
      <c r="W626" s="78" t="s">
        <v>787</v>
      </c>
      <c r="X626" s="78">
        <f t="shared" si="29"/>
        <v>52089</v>
      </c>
      <c r="Y626" s="78">
        <f t="shared" si="27"/>
        <v>37.345100000000002</v>
      </c>
      <c r="Z626" s="78">
        <f t="shared" si="28"/>
        <v>-80.763999999999996</v>
      </c>
      <c r="AA626" s="15" t="s">
        <v>790</v>
      </c>
      <c r="AB626" s="15" t="s">
        <v>25</v>
      </c>
      <c r="AC626" s="15" t="s">
        <v>166</v>
      </c>
      <c r="AD626" s="15" t="s">
        <v>27</v>
      </c>
      <c r="AE626" s="15"/>
      <c r="AF626" s="15"/>
      <c r="AG626" s="15"/>
      <c r="AH626" s="15"/>
      <c r="AI626" s="15"/>
      <c r="AJ626" s="15"/>
    </row>
    <row r="627" spans="1:36" x14ac:dyDescent="0.25">
      <c r="A627" s="15" t="s">
        <v>770</v>
      </c>
      <c r="B627" s="15" t="s">
        <v>787</v>
      </c>
      <c r="C627" s="15">
        <v>52089</v>
      </c>
      <c r="D627" s="15" t="s">
        <v>791</v>
      </c>
      <c r="E627" s="15" t="s">
        <v>789</v>
      </c>
      <c r="F627" s="15">
        <v>2019</v>
      </c>
      <c r="G627" s="15" t="s">
        <v>36</v>
      </c>
      <c r="H627" s="15">
        <v>2996</v>
      </c>
      <c r="I627" s="15">
        <v>5</v>
      </c>
      <c r="J627" s="19"/>
      <c r="K627" s="15">
        <v>2.9000000000000001E-2</v>
      </c>
      <c r="L627" s="15">
        <v>10.481999999999999</v>
      </c>
      <c r="M627" s="15">
        <v>722867.7</v>
      </c>
      <c r="N627" s="15" t="s">
        <v>790</v>
      </c>
      <c r="O627" s="15" t="s">
        <v>25</v>
      </c>
      <c r="P627" s="15" t="s">
        <v>166</v>
      </c>
      <c r="Q627" s="15" t="s">
        <v>27</v>
      </c>
      <c r="R627" s="15"/>
      <c r="S627" s="15">
        <v>37.345100000000002</v>
      </c>
      <c r="T627" s="15">
        <v>-80.763999999999996</v>
      </c>
      <c r="U627" s="15"/>
      <c r="V627" s="78" t="s">
        <v>770</v>
      </c>
      <c r="W627" s="78" t="s">
        <v>787</v>
      </c>
      <c r="X627" s="78">
        <f t="shared" si="29"/>
        <v>0</v>
      </c>
      <c r="Y627" s="78">
        <f t="shared" si="27"/>
        <v>0</v>
      </c>
      <c r="Z627" s="78">
        <f t="shared" si="28"/>
        <v>0</v>
      </c>
      <c r="AA627" s="15" t="s">
        <v>790</v>
      </c>
      <c r="AB627" s="15" t="s">
        <v>25</v>
      </c>
      <c r="AC627" s="15" t="s">
        <v>166</v>
      </c>
      <c r="AD627" s="15" t="s">
        <v>27</v>
      </c>
      <c r="AE627" s="15"/>
      <c r="AF627" s="15"/>
      <c r="AG627" s="15"/>
      <c r="AH627" s="15"/>
      <c r="AI627" s="15"/>
      <c r="AJ627" s="15"/>
    </row>
    <row r="628" spans="1:36" x14ac:dyDescent="0.25">
      <c r="A628" s="15" t="s">
        <v>770</v>
      </c>
      <c r="B628" s="15" t="s">
        <v>787</v>
      </c>
      <c r="C628" s="15">
        <v>52089</v>
      </c>
      <c r="D628" s="15" t="s">
        <v>792</v>
      </c>
      <c r="E628" s="15" t="s">
        <v>789</v>
      </c>
      <c r="F628" s="15">
        <v>2019</v>
      </c>
      <c r="G628" s="15" t="s">
        <v>36</v>
      </c>
      <c r="H628" s="15">
        <v>3410</v>
      </c>
      <c r="I628" s="15">
        <v>5</v>
      </c>
      <c r="J628" s="19"/>
      <c r="K628" s="15">
        <v>2.9899999999999999E-2</v>
      </c>
      <c r="L628" s="15">
        <v>12.337</v>
      </c>
      <c r="M628" s="15">
        <v>822508.4</v>
      </c>
      <c r="N628" s="15" t="s">
        <v>790</v>
      </c>
      <c r="O628" s="15" t="s">
        <v>25</v>
      </c>
      <c r="P628" s="15" t="s">
        <v>166</v>
      </c>
      <c r="Q628" s="15" t="s">
        <v>27</v>
      </c>
      <c r="R628" s="15"/>
      <c r="S628" s="15">
        <v>37.345100000000002</v>
      </c>
      <c r="T628" s="15">
        <v>-80.763999999999996</v>
      </c>
      <c r="U628" s="15"/>
      <c r="V628" s="78" t="s">
        <v>770</v>
      </c>
      <c r="W628" s="78" t="s">
        <v>787</v>
      </c>
      <c r="X628" s="78">
        <f t="shared" si="29"/>
        <v>0</v>
      </c>
      <c r="Y628" s="78">
        <f t="shared" si="27"/>
        <v>0</v>
      </c>
      <c r="Z628" s="78">
        <f t="shared" si="28"/>
        <v>0</v>
      </c>
      <c r="AA628" s="15" t="s">
        <v>790</v>
      </c>
      <c r="AB628" s="15" t="s">
        <v>25</v>
      </c>
      <c r="AC628" s="15" t="s">
        <v>166</v>
      </c>
      <c r="AD628" s="15" t="s">
        <v>27</v>
      </c>
      <c r="AE628" s="15"/>
      <c r="AF628" s="15"/>
      <c r="AG628" s="15"/>
      <c r="AH628" s="15"/>
      <c r="AI628" s="15"/>
      <c r="AJ628" s="15"/>
    </row>
    <row r="629" spans="1:36" x14ac:dyDescent="0.25">
      <c r="A629" s="15" t="s">
        <v>770</v>
      </c>
      <c r="B629" s="15" t="s">
        <v>787</v>
      </c>
      <c r="C629" s="15">
        <v>52089</v>
      </c>
      <c r="D629" s="15" t="s">
        <v>793</v>
      </c>
      <c r="E629" s="15" t="s">
        <v>789</v>
      </c>
      <c r="F629" s="15">
        <v>2019</v>
      </c>
      <c r="G629" s="15" t="s">
        <v>36</v>
      </c>
      <c r="H629" s="15">
        <v>3490</v>
      </c>
      <c r="I629" s="15">
        <v>5</v>
      </c>
      <c r="J629" s="19"/>
      <c r="K629" s="15">
        <v>3.1899999999999998E-2</v>
      </c>
      <c r="L629" s="15">
        <v>12.53</v>
      </c>
      <c r="M629" s="15">
        <v>783386.3</v>
      </c>
      <c r="N629" s="15" t="s">
        <v>790</v>
      </c>
      <c r="O629" s="15" t="s">
        <v>25</v>
      </c>
      <c r="P629" s="15" t="s">
        <v>166</v>
      </c>
      <c r="Q629" s="15" t="s">
        <v>27</v>
      </c>
      <c r="R629" s="15"/>
      <c r="S629" s="15">
        <v>37.345100000000002</v>
      </c>
      <c r="T629" s="15">
        <v>-80.763999999999996</v>
      </c>
      <c r="U629" s="15"/>
      <c r="V629" s="78" t="s">
        <v>770</v>
      </c>
      <c r="W629" s="78" t="s">
        <v>787</v>
      </c>
      <c r="X629" s="78">
        <f t="shared" si="29"/>
        <v>0</v>
      </c>
      <c r="Y629" s="78">
        <f t="shared" si="27"/>
        <v>0</v>
      </c>
      <c r="Z629" s="78">
        <f t="shared" si="28"/>
        <v>0</v>
      </c>
      <c r="AA629" s="15" t="s">
        <v>790</v>
      </c>
      <c r="AB629" s="15" t="s">
        <v>25</v>
      </c>
      <c r="AC629" s="15" t="s">
        <v>166</v>
      </c>
      <c r="AD629" s="15" t="s">
        <v>27</v>
      </c>
      <c r="AE629" s="15"/>
      <c r="AF629" s="15"/>
      <c r="AG629" s="15"/>
      <c r="AH629" s="15"/>
      <c r="AI629" s="15"/>
      <c r="AJ629" s="15"/>
    </row>
    <row r="630" spans="1:36" x14ac:dyDescent="0.25">
      <c r="A630" s="15" t="s">
        <v>770</v>
      </c>
      <c r="B630" s="15" t="s">
        <v>787</v>
      </c>
      <c r="C630" s="15">
        <v>52089</v>
      </c>
      <c r="D630" s="15" t="s">
        <v>794</v>
      </c>
      <c r="E630" s="15" t="s">
        <v>789</v>
      </c>
      <c r="F630" s="15">
        <v>2019</v>
      </c>
      <c r="G630" s="15" t="s">
        <v>36</v>
      </c>
      <c r="H630" s="15">
        <v>3637</v>
      </c>
      <c r="I630" s="15">
        <v>5</v>
      </c>
      <c r="J630" s="19"/>
      <c r="K630" s="15">
        <v>3.1099999999999999E-2</v>
      </c>
      <c r="L630" s="15">
        <v>12.904999999999999</v>
      </c>
      <c r="M630" s="15">
        <v>832406.5</v>
      </c>
      <c r="N630" s="15" t="s">
        <v>790</v>
      </c>
      <c r="O630" s="15" t="s">
        <v>25</v>
      </c>
      <c r="P630" s="15" t="s">
        <v>166</v>
      </c>
      <c r="Q630" s="15" t="s">
        <v>27</v>
      </c>
      <c r="R630" s="15"/>
      <c r="S630" s="15">
        <v>37.345100000000002</v>
      </c>
      <c r="T630" s="15">
        <v>-80.763999999999996</v>
      </c>
      <c r="U630" s="15"/>
      <c r="V630" s="78" t="s">
        <v>770</v>
      </c>
      <c r="W630" s="78" t="s">
        <v>787</v>
      </c>
      <c r="X630" s="78">
        <f t="shared" si="29"/>
        <v>0</v>
      </c>
      <c r="Y630" s="78">
        <f t="shared" si="27"/>
        <v>0</v>
      </c>
      <c r="Z630" s="78">
        <f t="shared" si="28"/>
        <v>0</v>
      </c>
      <c r="AA630" s="15" t="s">
        <v>790</v>
      </c>
      <c r="AB630" s="15" t="s">
        <v>25</v>
      </c>
      <c r="AC630" s="15" t="s">
        <v>166</v>
      </c>
      <c r="AD630" s="15" t="s">
        <v>27</v>
      </c>
      <c r="AE630" s="15"/>
      <c r="AF630" s="15"/>
      <c r="AG630" s="15"/>
      <c r="AH630" s="15"/>
      <c r="AI630" s="15"/>
      <c r="AJ630" s="15"/>
    </row>
    <row r="631" spans="1:36" x14ac:dyDescent="0.25">
      <c r="A631" s="15" t="s">
        <v>396</v>
      </c>
      <c r="B631" s="15" t="s">
        <v>646</v>
      </c>
      <c r="C631" s="15">
        <v>52168</v>
      </c>
      <c r="D631" s="15">
        <v>1</v>
      </c>
      <c r="E631" s="15"/>
      <c r="F631" s="15">
        <v>2019</v>
      </c>
      <c r="G631" s="15" t="s">
        <v>36</v>
      </c>
      <c r="H631" s="15">
        <v>2775.5</v>
      </c>
      <c r="I631" s="15">
        <v>5</v>
      </c>
      <c r="J631" s="19"/>
      <c r="K631" s="15">
        <v>7.5999999999999998E-2</v>
      </c>
      <c r="L631" s="15">
        <v>11.784000000000001</v>
      </c>
      <c r="M631" s="15">
        <v>311959.125</v>
      </c>
      <c r="N631" s="15" t="s">
        <v>582</v>
      </c>
      <c r="O631" s="15" t="s">
        <v>25</v>
      </c>
      <c r="P631" s="15" t="s">
        <v>80</v>
      </c>
      <c r="Q631" s="15" t="s">
        <v>27</v>
      </c>
      <c r="R631" s="15" t="s">
        <v>165</v>
      </c>
      <c r="S631" s="15">
        <v>40.869700000000002</v>
      </c>
      <c r="T631" s="15">
        <v>-73.825800000000001</v>
      </c>
      <c r="U631" s="15"/>
      <c r="V631" s="78" t="s">
        <v>396</v>
      </c>
      <c r="W631" s="78" t="s">
        <v>646</v>
      </c>
      <c r="X631" s="78">
        <f t="shared" si="29"/>
        <v>52168</v>
      </c>
      <c r="Y631" s="78">
        <f t="shared" si="27"/>
        <v>40.869700000000002</v>
      </c>
      <c r="Z631" s="78">
        <f t="shared" si="28"/>
        <v>-73.825800000000001</v>
      </c>
      <c r="AA631" s="15" t="s">
        <v>582</v>
      </c>
      <c r="AB631" s="15" t="s">
        <v>25</v>
      </c>
      <c r="AC631" s="15" t="s">
        <v>80</v>
      </c>
      <c r="AD631" s="15" t="s">
        <v>27</v>
      </c>
      <c r="AE631" s="15" t="s">
        <v>165</v>
      </c>
      <c r="AF631" s="15"/>
      <c r="AG631" s="15"/>
      <c r="AH631" s="15"/>
      <c r="AI631" s="15"/>
      <c r="AJ631" s="15"/>
    </row>
    <row r="632" spans="1:36" x14ac:dyDescent="0.25">
      <c r="A632" s="15" t="s">
        <v>396</v>
      </c>
      <c r="B632" s="15" t="s">
        <v>646</v>
      </c>
      <c r="C632" s="15">
        <v>52168</v>
      </c>
      <c r="D632" s="15">
        <v>4</v>
      </c>
      <c r="E632" s="15"/>
      <c r="F632" s="15">
        <v>2019</v>
      </c>
      <c r="G632" s="15" t="s">
        <v>36</v>
      </c>
      <c r="H632" s="15">
        <v>1807.75</v>
      </c>
      <c r="I632" s="15">
        <v>5</v>
      </c>
      <c r="J632" s="19">
        <v>20755</v>
      </c>
      <c r="K632" s="15">
        <v>1.03E-2</v>
      </c>
      <c r="L632" s="15">
        <v>1.1659999999999999</v>
      </c>
      <c r="M632" s="15">
        <v>233919.5</v>
      </c>
      <c r="N632" s="15" t="s">
        <v>582</v>
      </c>
      <c r="O632" s="15" t="s">
        <v>25</v>
      </c>
      <c r="P632" s="15" t="s">
        <v>33</v>
      </c>
      <c r="Q632" s="15" t="s">
        <v>27</v>
      </c>
      <c r="R632" s="15" t="s">
        <v>131</v>
      </c>
      <c r="S632" s="15">
        <v>40.869700000000002</v>
      </c>
      <c r="T632" s="15">
        <v>-73.825800000000001</v>
      </c>
      <c r="U632" s="15"/>
      <c r="V632" s="78" t="s">
        <v>396</v>
      </c>
      <c r="W632" s="78" t="s">
        <v>646</v>
      </c>
      <c r="X632" s="78">
        <f t="shared" si="29"/>
        <v>0</v>
      </c>
      <c r="Y632" s="78">
        <f t="shared" si="27"/>
        <v>0</v>
      </c>
      <c r="Z632" s="78">
        <f t="shared" si="28"/>
        <v>0</v>
      </c>
      <c r="AA632" s="15" t="s">
        <v>582</v>
      </c>
      <c r="AB632" s="15" t="s">
        <v>25</v>
      </c>
      <c r="AC632" s="15" t="s">
        <v>33</v>
      </c>
      <c r="AD632" s="15" t="s">
        <v>27</v>
      </c>
      <c r="AE632" s="15" t="s">
        <v>131</v>
      </c>
      <c r="AF632" s="15"/>
      <c r="AG632" s="15"/>
      <c r="AH632" s="15"/>
      <c r="AI632" s="15"/>
      <c r="AJ632" s="15"/>
    </row>
    <row r="633" spans="1:36" x14ac:dyDescent="0.25">
      <c r="A633" s="15" t="s">
        <v>396</v>
      </c>
      <c r="B633" s="15" t="s">
        <v>646</v>
      </c>
      <c r="C633" s="15">
        <v>52168</v>
      </c>
      <c r="D633" s="15">
        <v>6</v>
      </c>
      <c r="E633" s="15"/>
      <c r="F633" s="15">
        <v>2019</v>
      </c>
      <c r="G633" s="15" t="s">
        <v>36</v>
      </c>
      <c r="H633" s="15">
        <v>2455.25</v>
      </c>
      <c r="I633" s="15">
        <v>5</v>
      </c>
      <c r="J633" s="19">
        <v>29062.25</v>
      </c>
      <c r="K633" s="15">
        <v>4.3499999999999997E-2</v>
      </c>
      <c r="L633" s="15">
        <v>6.6870000000000003</v>
      </c>
      <c r="M633" s="15">
        <v>328231.95</v>
      </c>
      <c r="N633" s="15" t="s">
        <v>582</v>
      </c>
      <c r="O633" s="15" t="s">
        <v>25</v>
      </c>
      <c r="P633" s="15" t="s">
        <v>33</v>
      </c>
      <c r="Q633" s="15" t="s">
        <v>27</v>
      </c>
      <c r="R633" s="15" t="s">
        <v>131</v>
      </c>
      <c r="S633" s="15">
        <v>40.869700000000002</v>
      </c>
      <c r="T633" s="15">
        <v>-73.825800000000001</v>
      </c>
      <c r="U633" s="15"/>
      <c r="V633" s="78" t="s">
        <v>396</v>
      </c>
      <c r="W633" s="78" t="s">
        <v>646</v>
      </c>
      <c r="X633" s="78">
        <f t="shared" si="29"/>
        <v>0</v>
      </c>
      <c r="Y633" s="78">
        <f t="shared" si="27"/>
        <v>0</v>
      </c>
      <c r="Z633" s="78">
        <f t="shared" si="28"/>
        <v>0</v>
      </c>
      <c r="AA633" s="15" t="s">
        <v>582</v>
      </c>
      <c r="AB633" s="15" t="s">
        <v>25</v>
      </c>
      <c r="AC633" s="15" t="s">
        <v>33</v>
      </c>
      <c r="AD633" s="15" t="s">
        <v>27</v>
      </c>
      <c r="AE633" s="15" t="s">
        <v>131</v>
      </c>
      <c r="AF633" s="15"/>
      <c r="AG633" s="15"/>
      <c r="AH633" s="15"/>
      <c r="AI633" s="15"/>
      <c r="AJ633" s="15"/>
    </row>
    <row r="634" spans="1:36" x14ac:dyDescent="0.25">
      <c r="A634" s="15" t="s">
        <v>396</v>
      </c>
      <c r="B634" s="15" t="s">
        <v>646</v>
      </c>
      <c r="C634" s="15">
        <v>52168</v>
      </c>
      <c r="D634" s="15" t="s">
        <v>647</v>
      </c>
      <c r="E634" s="15"/>
      <c r="F634" s="15">
        <v>2019</v>
      </c>
      <c r="G634" s="15" t="s">
        <v>36</v>
      </c>
      <c r="H634" s="15">
        <v>3115.5</v>
      </c>
      <c r="I634" s="15">
        <v>5</v>
      </c>
      <c r="J634" s="19"/>
      <c r="K634" s="15">
        <v>4.8300000000000003E-2</v>
      </c>
      <c r="L634" s="15">
        <v>6.5620000000000003</v>
      </c>
      <c r="M634" s="15">
        <v>272162.3</v>
      </c>
      <c r="N634" s="15" t="s">
        <v>582</v>
      </c>
      <c r="O634" s="15" t="s">
        <v>25</v>
      </c>
      <c r="P634" s="15" t="s">
        <v>166</v>
      </c>
      <c r="Q634" s="15" t="s">
        <v>27</v>
      </c>
      <c r="R634" s="15" t="s">
        <v>165</v>
      </c>
      <c r="S634" s="15">
        <v>40.869700000000002</v>
      </c>
      <c r="T634" s="15">
        <v>-73.825800000000001</v>
      </c>
      <c r="U634" s="15"/>
      <c r="V634" s="78" t="s">
        <v>396</v>
      </c>
      <c r="W634" s="78" t="s">
        <v>646</v>
      </c>
      <c r="X634" s="78">
        <f t="shared" si="29"/>
        <v>0</v>
      </c>
      <c r="Y634" s="78">
        <f t="shared" si="27"/>
        <v>0</v>
      </c>
      <c r="Z634" s="78">
        <f t="shared" si="28"/>
        <v>0</v>
      </c>
      <c r="AA634" s="15" t="s">
        <v>582</v>
      </c>
      <c r="AB634" s="15" t="s">
        <v>25</v>
      </c>
      <c r="AC634" s="15" t="s">
        <v>166</v>
      </c>
      <c r="AD634" s="15" t="s">
        <v>27</v>
      </c>
      <c r="AE634" s="15" t="s">
        <v>165</v>
      </c>
      <c r="AF634" s="15"/>
      <c r="AG634" s="15"/>
      <c r="AH634" s="15"/>
      <c r="AI634" s="15"/>
      <c r="AJ634" s="15"/>
    </row>
    <row r="635" spans="1:36" x14ac:dyDescent="0.25">
      <c r="A635" s="15" t="s">
        <v>117</v>
      </c>
      <c r="B635" s="15" t="s">
        <v>121</v>
      </c>
      <c r="C635" s="15">
        <v>52193</v>
      </c>
      <c r="D635" s="15" t="s">
        <v>122</v>
      </c>
      <c r="E635" s="15"/>
      <c r="F635" s="15">
        <v>2019</v>
      </c>
      <c r="G635" s="15" t="s">
        <v>123</v>
      </c>
      <c r="H635" s="15">
        <v>3672</v>
      </c>
      <c r="I635" s="15">
        <v>5</v>
      </c>
      <c r="J635" s="19"/>
      <c r="K635" s="15">
        <v>3.8199999999999998E-2</v>
      </c>
      <c r="L635" s="15">
        <v>26.399000000000001</v>
      </c>
      <c r="M635" s="15">
        <v>1361325.5</v>
      </c>
      <c r="N635" s="15" t="s">
        <v>119</v>
      </c>
      <c r="O635" s="15" t="s">
        <v>25</v>
      </c>
      <c r="P635" s="15" t="s">
        <v>80</v>
      </c>
      <c r="Q635" s="15" t="s">
        <v>124</v>
      </c>
      <c r="R635" s="15"/>
      <c r="S635" s="15">
        <v>39.593600000000002</v>
      </c>
      <c r="T635" s="15">
        <v>-75.633700000000005</v>
      </c>
      <c r="U635" s="15"/>
      <c r="V635" s="78" t="s">
        <v>117</v>
      </c>
      <c r="W635" s="78" t="s">
        <v>121</v>
      </c>
      <c r="X635" s="78">
        <f t="shared" si="29"/>
        <v>52193</v>
      </c>
      <c r="Y635" s="78">
        <f t="shared" si="27"/>
        <v>39.593600000000002</v>
      </c>
      <c r="Z635" s="78">
        <f t="shared" si="28"/>
        <v>-75.633700000000005</v>
      </c>
      <c r="AA635" s="15" t="s">
        <v>119</v>
      </c>
      <c r="AB635" s="15" t="s">
        <v>25</v>
      </c>
      <c r="AC635" s="15" t="s">
        <v>80</v>
      </c>
      <c r="AD635" s="15" t="s">
        <v>124</v>
      </c>
      <c r="AE635" s="15"/>
      <c r="AF635" s="15"/>
      <c r="AG635" s="15"/>
      <c r="AH635" s="15"/>
      <c r="AI635" s="15"/>
      <c r="AJ635" s="15"/>
    </row>
    <row r="636" spans="1:36" x14ac:dyDescent="0.25">
      <c r="A636" s="15" t="s">
        <v>396</v>
      </c>
      <c r="B636" s="15" t="s">
        <v>643</v>
      </c>
      <c r="C636" s="15">
        <v>54034</v>
      </c>
      <c r="D636" s="15" t="s">
        <v>644</v>
      </c>
      <c r="E636" s="15"/>
      <c r="F636" s="15">
        <v>2019</v>
      </c>
      <c r="G636" s="15" t="s">
        <v>244</v>
      </c>
      <c r="H636" s="15">
        <v>12.04</v>
      </c>
      <c r="I636" s="15">
        <v>5</v>
      </c>
      <c r="J636" s="19">
        <v>716.9</v>
      </c>
      <c r="K636" s="15">
        <v>5.8900000000000001E-2</v>
      </c>
      <c r="L636" s="15">
        <v>0.13600000000000001</v>
      </c>
      <c r="M636" s="15">
        <v>6670.4830000000002</v>
      </c>
      <c r="N636" s="15" t="s">
        <v>492</v>
      </c>
      <c r="O636" s="15" t="s">
        <v>25</v>
      </c>
      <c r="P636" s="15" t="s">
        <v>33</v>
      </c>
      <c r="Q636" s="15" t="s">
        <v>27</v>
      </c>
      <c r="R636" s="15" t="s">
        <v>200</v>
      </c>
      <c r="S636" s="15">
        <v>42.63</v>
      </c>
      <c r="T636" s="15">
        <v>-73.75</v>
      </c>
      <c r="U636" s="15"/>
      <c r="V636" s="78" t="s">
        <v>396</v>
      </c>
      <c r="W636" s="78" t="s">
        <v>643</v>
      </c>
      <c r="X636" s="78">
        <f t="shared" si="29"/>
        <v>54034</v>
      </c>
      <c r="Y636" s="78">
        <f t="shared" si="27"/>
        <v>42.63</v>
      </c>
      <c r="Z636" s="78">
        <f t="shared" si="28"/>
        <v>-73.75</v>
      </c>
      <c r="AA636" s="15" t="s">
        <v>492</v>
      </c>
      <c r="AB636" s="15" t="s">
        <v>25</v>
      </c>
      <c r="AC636" s="15" t="s">
        <v>33</v>
      </c>
      <c r="AD636" s="15" t="s">
        <v>27</v>
      </c>
      <c r="AE636" s="15" t="s">
        <v>200</v>
      </c>
      <c r="AF636" s="15"/>
      <c r="AG636" s="15"/>
      <c r="AH636" s="15"/>
      <c r="AI636" s="15"/>
      <c r="AJ636" s="15"/>
    </row>
    <row r="637" spans="1:36" x14ac:dyDescent="0.25">
      <c r="A637" s="15" t="s">
        <v>396</v>
      </c>
      <c r="B637" s="15" t="s">
        <v>609</v>
      </c>
      <c r="C637" s="15">
        <v>54041</v>
      </c>
      <c r="D637" s="15">
        <v>11854</v>
      </c>
      <c r="E637" s="15"/>
      <c r="F637" s="15">
        <v>2019</v>
      </c>
      <c r="G637" s="15" t="s">
        <v>244</v>
      </c>
      <c r="H637" s="15">
        <v>792.34</v>
      </c>
      <c r="I637" s="15">
        <v>5</v>
      </c>
      <c r="J637" s="19">
        <v>28259.13</v>
      </c>
      <c r="K637" s="15">
        <v>0.1071</v>
      </c>
      <c r="L637" s="15">
        <v>19.314</v>
      </c>
      <c r="M637" s="15">
        <v>374712.88199999998</v>
      </c>
      <c r="N637" s="15" t="s">
        <v>501</v>
      </c>
      <c r="O637" s="15" t="s">
        <v>25</v>
      </c>
      <c r="P637" s="15" t="s">
        <v>33</v>
      </c>
      <c r="Q637" s="15" t="s">
        <v>27</v>
      </c>
      <c r="R637" s="15" t="s">
        <v>34</v>
      </c>
      <c r="S637" s="15">
        <v>43.162199999999999</v>
      </c>
      <c r="T637" s="15">
        <v>-78.7453</v>
      </c>
      <c r="U637" s="15"/>
      <c r="V637" s="78" t="s">
        <v>396</v>
      </c>
      <c r="W637" s="78" t="s">
        <v>609</v>
      </c>
      <c r="X637" s="78">
        <f t="shared" si="29"/>
        <v>54041</v>
      </c>
      <c r="Y637" s="78">
        <f t="shared" si="27"/>
        <v>43.162199999999999</v>
      </c>
      <c r="Z637" s="78">
        <f t="shared" si="28"/>
        <v>-78.7453</v>
      </c>
      <c r="AA637" s="15" t="s">
        <v>501</v>
      </c>
      <c r="AB637" s="15" t="s">
        <v>25</v>
      </c>
      <c r="AC637" s="15" t="s">
        <v>33</v>
      </c>
      <c r="AD637" s="15" t="s">
        <v>27</v>
      </c>
      <c r="AE637" s="15" t="s">
        <v>34</v>
      </c>
      <c r="AF637" s="15"/>
      <c r="AG637" s="15"/>
      <c r="AH637" s="15"/>
      <c r="AI637" s="15"/>
      <c r="AJ637" s="15"/>
    </row>
    <row r="638" spans="1:36" x14ac:dyDescent="0.25">
      <c r="A638" s="15" t="s">
        <v>396</v>
      </c>
      <c r="B638" s="15" t="s">
        <v>609</v>
      </c>
      <c r="C638" s="15">
        <v>54041</v>
      </c>
      <c r="D638" s="15">
        <v>11855</v>
      </c>
      <c r="E638" s="15"/>
      <c r="F638" s="15">
        <v>2019</v>
      </c>
      <c r="G638" s="15" t="s">
        <v>244</v>
      </c>
      <c r="H638" s="15">
        <v>852.99</v>
      </c>
      <c r="I638" s="15">
        <v>5</v>
      </c>
      <c r="J638" s="19">
        <v>29623.62</v>
      </c>
      <c r="K638" s="15">
        <v>0.1132</v>
      </c>
      <c r="L638" s="15">
        <v>20.885000000000002</v>
      </c>
      <c r="M638" s="15">
        <v>379829.35700000002</v>
      </c>
      <c r="N638" s="15" t="s">
        <v>501</v>
      </c>
      <c r="O638" s="15" t="s">
        <v>25</v>
      </c>
      <c r="P638" s="15" t="s">
        <v>33</v>
      </c>
      <c r="Q638" s="15" t="s">
        <v>27</v>
      </c>
      <c r="R638" s="15" t="s">
        <v>34</v>
      </c>
      <c r="S638" s="15">
        <v>43.162199999999999</v>
      </c>
      <c r="T638" s="15">
        <v>-78.7453</v>
      </c>
      <c r="U638" s="15"/>
      <c r="V638" s="78" t="s">
        <v>396</v>
      </c>
      <c r="W638" s="78" t="s">
        <v>609</v>
      </c>
      <c r="X638" s="78">
        <f t="shared" si="29"/>
        <v>0</v>
      </c>
      <c r="Y638" s="78">
        <f t="shared" si="27"/>
        <v>0</v>
      </c>
      <c r="Z638" s="78">
        <f t="shared" si="28"/>
        <v>0</v>
      </c>
      <c r="AA638" s="15" t="s">
        <v>501</v>
      </c>
      <c r="AB638" s="15" t="s">
        <v>25</v>
      </c>
      <c r="AC638" s="15" t="s">
        <v>33</v>
      </c>
      <c r="AD638" s="15" t="s">
        <v>27</v>
      </c>
      <c r="AE638" s="15" t="s">
        <v>34</v>
      </c>
      <c r="AF638" s="15"/>
      <c r="AG638" s="15"/>
      <c r="AH638" s="15"/>
      <c r="AI638" s="15"/>
      <c r="AJ638" s="15"/>
    </row>
    <row r="639" spans="1:36" x14ac:dyDescent="0.25">
      <c r="A639" s="15" t="s">
        <v>396</v>
      </c>
      <c r="B639" s="15" t="s">
        <v>609</v>
      </c>
      <c r="C639" s="15">
        <v>54041</v>
      </c>
      <c r="D639" s="15">
        <v>11856</v>
      </c>
      <c r="E639" s="15"/>
      <c r="F639" s="15">
        <v>2019</v>
      </c>
      <c r="G639" s="15" t="s">
        <v>244</v>
      </c>
      <c r="H639" s="15">
        <v>810.98</v>
      </c>
      <c r="I639" s="15">
        <v>5</v>
      </c>
      <c r="J639" s="19">
        <v>28311.07</v>
      </c>
      <c r="K639" s="15">
        <v>9.0800000000000006E-2</v>
      </c>
      <c r="L639" s="15">
        <v>16.248000000000001</v>
      </c>
      <c r="M639" s="15">
        <v>374066.23499999999</v>
      </c>
      <c r="N639" s="15" t="s">
        <v>501</v>
      </c>
      <c r="O639" s="15" t="s">
        <v>25</v>
      </c>
      <c r="P639" s="15" t="s">
        <v>33</v>
      </c>
      <c r="Q639" s="15" t="s">
        <v>27</v>
      </c>
      <c r="R639" s="15" t="s">
        <v>34</v>
      </c>
      <c r="S639" s="15">
        <v>43.162199999999999</v>
      </c>
      <c r="T639" s="15">
        <v>-78.7453</v>
      </c>
      <c r="U639" s="15"/>
      <c r="V639" s="78" t="s">
        <v>396</v>
      </c>
      <c r="W639" s="78" t="s">
        <v>609</v>
      </c>
      <c r="X639" s="78">
        <f t="shared" si="29"/>
        <v>0</v>
      </c>
      <c r="Y639" s="78">
        <f t="shared" si="27"/>
        <v>0</v>
      </c>
      <c r="Z639" s="78">
        <f t="shared" si="28"/>
        <v>0</v>
      </c>
      <c r="AA639" s="15" t="s">
        <v>501</v>
      </c>
      <c r="AB639" s="15" t="s">
        <v>25</v>
      </c>
      <c r="AC639" s="15" t="s">
        <v>33</v>
      </c>
      <c r="AD639" s="15" t="s">
        <v>27</v>
      </c>
      <c r="AE639" s="15" t="s">
        <v>34</v>
      </c>
      <c r="AF639" s="15"/>
      <c r="AG639" s="15"/>
      <c r="AH639" s="15"/>
      <c r="AI639" s="15"/>
      <c r="AJ639" s="15"/>
    </row>
    <row r="640" spans="1:36" x14ac:dyDescent="0.25">
      <c r="A640" s="15" t="s">
        <v>396</v>
      </c>
      <c r="B640" s="15" t="s">
        <v>599</v>
      </c>
      <c r="C640" s="15">
        <v>54076</v>
      </c>
      <c r="D640" s="15">
        <v>1</v>
      </c>
      <c r="E640" s="15"/>
      <c r="F640" s="15">
        <v>2019</v>
      </c>
      <c r="G640" s="15" t="s">
        <v>244</v>
      </c>
      <c r="H640" s="15">
        <v>945</v>
      </c>
      <c r="I640" s="15">
        <v>5</v>
      </c>
      <c r="J640" s="19">
        <v>57681.75</v>
      </c>
      <c r="K640" s="15">
        <v>4.2200000000000001E-2</v>
      </c>
      <c r="L640" s="15">
        <v>9.4689999999999994</v>
      </c>
      <c r="M640" s="15">
        <v>510514.875</v>
      </c>
      <c r="N640" s="15" t="s">
        <v>600</v>
      </c>
      <c r="O640" s="15" t="s">
        <v>25</v>
      </c>
      <c r="P640" s="15" t="s">
        <v>33</v>
      </c>
      <c r="Q640" s="15" t="s">
        <v>27</v>
      </c>
      <c r="R640" s="15" t="s">
        <v>200</v>
      </c>
      <c r="S640" s="15">
        <v>42.087499999999999</v>
      </c>
      <c r="T640" s="15">
        <v>-78.457800000000006</v>
      </c>
      <c r="U640" s="15"/>
      <c r="V640" s="78" t="s">
        <v>396</v>
      </c>
      <c r="W640" s="78" t="s">
        <v>599</v>
      </c>
      <c r="X640" s="78">
        <f t="shared" si="29"/>
        <v>54076</v>
      </c>
      <c r="Y640" s="78">
        <f t="shared" si="27"/>
        <v>42.087499999999999</v>
      </c>
      <c r="Z640" s="78">
        <f t="shared" si="28"/>
        <v>-78.457800000000006</v>
      </c>
      <c r="AA640" s="15" t="s">
        <v>600</v>
      </c>
      <c r="AB640" s="15" t="s">
        <v>25</v>
      </c>
      <c r="AC640" s="15" t="s">
        <v>33</v>
      </c>
      <c r="AD640" s="15" t="s">
        <v>27</v>
      </c>
      <c r="AE640" s="15" t="s">
        <v>200</v>
      </c>
      <c r="AF640" s="15"/>
      <c r="AG640" s="15"/>
      <c r="AH640" s="15"/>
      <c r="AI640" s="15"/>
      <c r="AJ640" s="15"/>
    </row>
    <row r="641" spans="1:36" x14ac:dyDescent="0.25">
      <c r="A641" s="15" t="s">
        <v>770</v>
      </c>
      <c r="B641" s="15" t="s">
        <v>864</v>
      </c>
      <c r="C641" s="15">
        <v>54081</v>
      </c>
      <c r="D641" s="15" t="s">
        <v>799</v>
      </c>
      <c r="E641" s="15" t="s">
        <v>318</v>
      </c>
      <c r="F641" s="15">
        <v>2019</v>
      </c>
      <c r="G641" s="15" t="s">
        <v>686</v>
      </c>
      <c r="H641" s="15">
        <v>2897.48</v>
      </c>
      <c r="I641" s="15">
        <v>5</v>
      </c>
      <c r="J641" s="19"/>
      <c r="K641" s="15">
        <v>0.28760000000000002</v>
      </c>
      <c r="L641" s="15">
        <v>95.034999999999997</v>
      </c>
      <c r="M641" s="15">
        <v>664045.88699999999</v>
      </c>
      <c r="N641" s="15" t="s">
        <v>865</v>
      </c>
      <c r="O641" s="15" t="s">
        <v>25</v>
      </c>
      <c r="P641" s="15" t="s">
        <v>65</v>
      </c>
      <c r="Q641" s="15" t="s">
        <v>48</v>
      </c>
      <c r="R641" s="15" t="s">
        <v>649</v>
      </c>
      <c r="S641" s="15">
        <v>37.455599999999997</v>
      </c>
      <c r="T641" s="15">
        <v>-77.430800000000005</v>
      </c>
      <c r="U641" s="15"/>
      <c r="V641" s="78" t="s">
        <v>770</v>
      </c>
      <c r="W641" s="78" t="s">
        <v>864</v>
      </c>
      <c r="X641" s="78">
        <f t="shared" si="29"/>
        <v>54081</v>
      </c>
      <c r="Y641" s="78">
        <f t="shared" si="27"/>
        <v>37.455599999999997</v>
      </c>
      <c r="Z641" s="78">
        <f t="shared" si="28"/>
        <v>-77.430800000000005</v>
      </c>
      <c r="AA641" s="15" t="s">
        <v>865</v>
      </c>
      <c r="AB641" s="15" t="s">
        <v>25</v>
      </c>
      <c r="AC641" s="15" t="s">
        <v>65</v>
      </c>
      <c r="AD641" s="15" t="s">
        <v>48</v>
      </c>
      <c r="AE641" s="15" t="s">
        <v>649</v>
      </c>
      <c r="AF641" s="15"/>
      <c r="AG641" s="15"/>
      <c r="AH641" s="15"/>
      <c r="AI641" s="15"/>
      <c r="AJ641" s="15"/>
    </row>
    <row r="642" spans="1:36" x14ac:dyDescent="0.25">
      <c r="A642" s="15" t="s">
        <v>770</v>
      </c>
      <c r="B642" s="15" t="s">
        <v>864</v>
      </c>
      <c r="C642" s="15">
        <v>54081</v>
      </c>
      <c r="D642" s="15" t="s">
        <v>802</v>
      </c>
      <c r="E642" s="15" t="s">
        <v>318</v>
      </c>
      <c r="F642" s="15">
        <v>2019</v>
      </c>
      <c r="G642" s="15" t="s">
        <v>686</v>
      </c>
      <c r="H642" s="15">
        <v>2809.5</v>
      </c>
      <c r="I642" s="15">
        <v>5</v>
      </c>
      <c r="J642" s="19"/>
      <c r="K642" s="15">
        <v>0.28270000000000001</v>
      </c>
      <c r="L642" s="15">
        <v>91.456000000000003</v>
      </c>
      <c r="M642" s="15">
        <v>649836.19799999997</v>
      </c>
      <c r="N642" s="15" t="s">
        <v>865</v>
      </c>
      <c r="O642" s="15" t="s">
        <v>25</v>
      </c>
      <c r="P642" s="15" t="s">
        <v>65</v>
      </c>
      <c r="Q642" s="15" t="s">
        <v>48</v>
      </c>
      <c r="R642" s="15" t="s">
        <v>649</v>
      </c>
      <c r="S642" s="15">
        <v>37.455599999999997</v>
      </c>
      <c r="T642" s="15">
        <v>-77.430800000000005</v>
      </c>
      <c r="U642" s="15"/>
      <c r="V642" s="78" t="s">
        <v>770</v>
      </c>
      <c r="W642" s="78" t="s">
        <v>864</v>
      </c>
      <c r="X642" s="78">
        <f t="shared" si="29"/>
        <v>0</v>
      </c>
      <c r="Y642" s="78">
        <f t="shared" si="27"/>
        <v>0</v>
      </c>
      <c r="Z642" s="78">
        <f t="shared" si="28"/>
        <v>0</v>
      </c>
      <c r="AA642" s="15" t="s">
        <v>865</v>
      </c>
      <c r="AB642" s="15" t="s">
        <v>25</v>
      </c>
      <c r="AC642" s="15" t="s">
        <v>65</v>
      </c>
      <c r="AD642" s="15" t="s">
        <v>48</v>
      </c>
      <c r="AE642" s="15" t="s">
        <v>649</v>
      </c>
      <c r="AF642" s="15"/>
      <c r="AG642" s="15"/>
      <c r="AH642" s="15"/>
      <c r="AI642" s="15"/>
      <c r="AJ642" s="15"/>
    </row>
    <row r="643" spans="1:36" x14ac:dyDescent="0.25">
      <c r="A643" s="15" t="s">
        <v>770</v>
      </c>
      <c r="B643" s="15" t="s">
        <v>864</v>
      </c>
      <c r="C643" s="15">
        <v>54081</v>
      </c>
      <c r="D643" s="15" t="s">
        <v>804</v>
      </c>
      <c r="E643" s="15" t="s">
        <v>805</v>
      </c>
      <c r="F643" s="15">
        <v>2019</v>
      </c>
      <c r="G643" s="15" t="s">
        <v>686</v>
      </c>
      <c r="H643" s="15">
        <v>2996.83</v>
      </c>
      <c r="I643" s="15">
        <v>5</v>
      </c>
      <c r="J643" s="19"/>
      <c r="K643" s="15">
        <v>0.29849999999999999</v>
      </c>
      <c r="L643" s="15">
        <v>92.736999999999995</v>
      </c>
      <c r="M643" s="15">
        <v>623347.03599999996</v>
      </c>
      <c r="N643" s="15" t="s">
        <v>865</v>
      </c>
      <c r="O643" s="15" t="s">
        <v>25</v>
      </c>
      <c r="P643" s="15" t="s">
        <v>65</v>
      </c>
      <c r="Q643" s="15" t="s">
        <v>48</v>
      </c>
      <c r="R643" s="15" t="s">
        <v>649</v>
      </c>
      <c r="S643" s="15">
        <v>37.455599999999997</v>
      </c>
      <c r="T643" s="15">
        <v>-77.430800000000005</v>
      </c>
      <c r="U643" s="15"/>
      <c r="V643" s="78" t="s">
        <v>770</v>
      </c>
      <c r="W643" s="78" t="s">
        <v>864</v>
      </c>
      <c r="X643" s="78">
        <f t="shared" si="29"/>
        <v>0</v>
      </c>
      <c r="Y643" s="78">
        <f t="shared" ref="Y643:Y706" si="30">IF(X643&gt;0,S643,0)</f>
        <v>0</v>
      </c>
      <c r="Z643" s="78">
        <f t="shared" ref="Z643:Z706" si="31">IF(X643&gt;0,T643,0)</f>
        <v>0</v>
      </c>
      <c r="AA643" s="15" t="s">
        <v>865</v>
      </c>
      <c r="AB643" s="15" t="s">
        <v>25</v>
      </c>
      <c r="AC643" s="15" t="s">
        <v>65</v>
      </c>
      <c r="AD643" s="15" t="s">
        <v>48</v>
      </c>
      <c r="AE643" s="15" t="s">
        <v>649</v>
      </c>
      <c r="AF643" s="15"/>
      <c r="AG643" s="15"/>
      <c r="AH643" s="15"/>
      <c r="AI643" s="15"/>
      <c r="AJ643" s="15"/>
    </row>
    <row r="644" spans="1:36" x14ac:dyDescent="0.25">
      <c r="A644" s="15" t="s">
        <v>770</v>
      </c>
      <c r="B644" s="15" t="s">
        <v>864</v>
      </c>
      <c r="C644" s="15">
        <v>54081</v>
      </c>
      <c r="D644" s="15" t="s">
        <v>806</v>
      </c>
      <c r="E644" s="15" t="s">
        <v>805</v>
      </c>
      <c r="F644" s="15">
        <v>2019</v>
      </c>
      <c r="G644" s="15" t="s">
        <v>686</v>
      </c>
      <c r="H644" s="15">
        <v>3235.29</v>
      </c>
      <c r="I644" s="15">
        <v>5</v>
      </c>
      <c r="J644" s="19"/>
      <c r="K644" s="15">
        <v>0.3</v>
      </c>
      <c r="L644" s="15">
        <v>100.181</v>
      </c>
      <c r="M644" s="15">
        <v>669633.78700000001</v>
      </c>
      <c r="N644" s="15" t="s">
        <v>865</v>
      </c>
      <c r="O644" s="15" t="s">
        <v>25</v>
      </c>
      <c r="P644" s="15" t="s">
        <v>65</v>
      </c>
      <c r="Q644" s="15" t="s">
        <v>48</v>
      </c>
      <c r="R644" s="15" t="s">
        <v>649</v>
      </c>
      <c r="S644" s="15">
        <v>37.455599999999997</v>
      </c>
      <c r="T644" s="15">
        <v>-77.430800000000005</v>
      </c>
      <c r="U644" s="15"/>
      <c r="V644" s="78" t="s">
        <v>770</v>
      </c>
      <c r="W644" s="78" t="s">
        <v>864</v>
      </c>
      <c r="X644" s="78">
        <f t="shared" ref="X644:X707" si="32">IF(C644=C643,0,C644)</f>
        <v>0</v>
      </c>
      <c r="Y644" s="78">
        <f t="shared" si="30"/>
        <v>0</v>
      </c>
      <c r="Z644" s="78">
        <f t="shared" si="31"/>
        <v>0</v>
      </c>
      <c r="AA644" s="15" t="s">
        <v>865</v>
      </c>
      <c r="AB644" s="15" t="s">
        <v>25</v>
      </c>
      <c r="AC644" s="15" t="s">
        <v>65</v>
      </c>
      <c r="AD644" s="15" t="s">
        <v>48</v>
      </c>
      <c r="AE644" s="15" t="s">
        <v>649</v>
      </c>
      <c r="AF644" s="15"/>
      <c r="AG644" s="15"/>
      <c r="AH644" s="15"/>
      <c r="AI644" s="15"/>
      <c r="AJ644" s="15"/>
    </row>
    <row r="645" spans="1:36" x14ac:dyDescent="0.25">
      <c r="A645" s="15" t="s">
        <v>770</v>
      </c>
      <c r="B645" s="15" t="s">
        <v>864</v>
      </c>
      <c r="C645" s="15">
        <v>54081</v>
      </c>
      <c r="D645" s="15" t="s">
        <v>866</v>
      </c>
      <c r="E645" s="15"/>
      <c r="F645" s="15">
        <v>2019</v>
      </c>
      <c r="G645" s="15" t="s">
        <v>334</v>
      </c>
      <c r="H645" s="15">
        <v>737.83</v>
      </c>
      <c r="I645" s="15">
        <v>5</v>
      </c>
      <c r="J645" s="19"/>
      <c r="K645" s="15">
        <v>2.8799999999999999E-2</v>
      </c>
      <c r="L645" s="15">
        <v>1.714</v>
      </c>
      <c r="M645" s="15">
        <v>119109.74</v>
      </c>
      <c r="N645" s="15" t="s">
        <v>865</v>
      </c>
      <c r="O645" s="15" t="s">
        <v>25</v>
      </c>
      <c r="P645" s="15" t="s">
        <v>65</v>
      </c>
      <c r="Q645" s="15" t="s">
        <v>27</v>
      </c>
      <c r="R645" s="15" t="s">
        <v>649</v>
      </c>
      <c r="S645" s="15">
        <v>37.455599999999997</v>
      </c>
      <c r="T645" s="15">
        <v>-77.430800000000005</v>
      </c>
      <c r="U645" s="15"/>
      <c r="V645" s="78" t="s">
        <v>770</v>
      </c>
      <c r="W645" s="78" t="s">
        <v>864</v>
      </c>
      <c r="X645" s="78">
        <f t="shared" si="32"/>
        <v>0</v>
      </c>
      <c r="Y645" s="78">
        <f t="shared" si="30"/>
        <v>0</v>
      </c>
      <c r="Z645" s="78">
        <f t="shared" si="31"/>
        <v>0</v>
      </c>
      <c r="AA645" s="15" t="s">
        <v>865</v>
      </c>
      <c r="AB645" s="15" t="s">
        <v>25</v>
      </c>
      <c r="AC645" s="15" t="s">
        <v>65</v>
      </c>
      <c r="AD645" s="15" t="s">
        <v>27</v>
      </c>
      <c r="AE645" s="15" t="s">
        <v>649</v>
      </c>
      <c r="AF645" s="15"/>
      <c r="AG645" s="15"/>
      <c r="AH645" s="15"/>
      <c r="AI645" s="15"/>
      <c r="AJ645" s="15"/>
    </row>
    <row r="646" spans="1:36" x14ac:dyDescent="0.25">
      <c r="A646" s="15" t="s">
        <v>770</v>
      </c>
      <c r="B646" s="15" t="s">
        <v>864</v>
      </c>
      <c r="C646" s="15">
        <v>54081</v>
      </c>
      <c r="D646" s="15" t="s">
        <v>867</v>
      </c>
      <c r="E646" s="15"/>
      <c r="F646" s="15">
        <v>2019</v>
      </c>
      <c r="G646" s="15" t="s">
        <v>334</v>
      </c>
      <c r="H646" s="15">
        <v>898.19</v>
      </c>
      <c r="I646" s="15">
        <v>5</v>
      </c>
      <c r="J646" s="19"/>
      <c r="K646" s="15">
        <v>2.86E-2</v>
      </c>
      <c r="L646" s="15">
        <v>2.323</v>
      </c>
      <c r="M646" s="15">
        <v>157597.83199999999</v>
      </c>
      <c r="N646" s="15" t="s">
        <v>865</v>
      </c>
      <c r="O646" s="15" t="s">
        <v>25</v>
      </c>
      <c r="P646" s="15" t="s">
        <v>65</v>
      </c>
      <c r="Q646" s="15" t="s">
        <v>27</v>
      </c>
      <c r="R646" s="15" t="s">
        <v>649</v>
      </c>
      <c r="S646" s="15">
        <v>37.455599999999997</v>
      </c>
      <c r="T646" s="15">
        <v>-77.430800000000005</v>
      </c>
      <c r="U646" s="15"/>
      <c r="V646" s="78" t="s">
        <v>770</v>
      </c>
      <c r="W646" s="78" t="s">
        <v>864</v>
      </c>
      <c r="X646" s="78">
        <f t="shared" si="32"/>
        <v>0</v>
      </c>
      <c r="Y646" s="78">
        <f t="shared" si="30"/>
        <v>0</v>
      </c>
      <c r="Z646" s="78">
        <f t="shared" si="31"/>
        <v>0</v>
      </c>
      <c r="AA646" s="15" t="s">
        <v>865</v>
      </c>
      <c r="AB646" s="15" t="s">
        <v>25</v>
      </c>
      <c r="AC646" s="15" t="s">
        <v>65</v>
      </c>
      <c r="AD646" s="15" t="s">
        <v>27</v>
      </c>
      <c r="AE646" s="15" t="s">
        <v>649</v>
      </c>
      <c r="AF646" s="15"/>
      <c r="AG646" s="15"/>
      <c r="AH646" s="15"/>
      <c r="AI646" s="15"/>
      <c r="AJ646" s="15"/>
    </row>
    <row r="647" spans="1:36" x14ac:dyDescent="0.25">
      <c r="A647" s="15" t="s">
        <v>770</v>
      </c>
      <c r="B647" s="15" t="s">
        <v>864</v>
      </c>
      <c r="C647" s="15">
        <v>54081</v>
      </c>
      <c r="D647" s="15" t="s">
        <v>868</v>
      </c>
      <c r="E647" s="15"/>
      <c r="F647" s="15">
        <v>2019</v>
      </c>
      <c r="G647" s="15" t="s">
        <v>334</v>
      </c>
      <c r="H647" s="15">
        <v>916.58</v>
      </c>
      <c r="I647" s="15">
        <v>5</v>
      </c>
      <c r="J647" s="19"/>
      <c r="K647" s="15">
        <v>2.6599999999999999E-2</v>
      </c>
      <c r="L647" s="15">
        <v>1.907</v>
      </c>
      <c r="M647" s="15">
        <v>147526.217</v>
      </c>
      <c r="N647" s="15" t="s">
        <v>865</v>
      </c>
      <c r="O647" s="15" t="s">
        <v>25</v>
      </c>
      <c r="P647" s="15" t="s">
        <v>65</v>
      </c>
      <c r="Q647" s="15" t="s">
        <v>27</v>
      </c>
      <c r="R647" s="15" t="s">
        <v>649</v>
      </c>
      <c r="S647" s="15">
        <v>37.455599999999997</v>
      </c>
      <c r="T647" s="15">
        <v>-77.430800000000005</v>
      </c>
      <c r="U647" s="15"/>
      <c r="V647" s="78" t="s">
        <v>770</v>
      </c>
      <c r="W647" s="78" t="s">
        <v>864</v>
      </c>
      <c r="X647" s="78">
        <f t="shared" si="32"/>
        <v>0</v>
      </c>
      <c r="Y647" s="78">
        <f t="shared" si="30"/>
        <v>0</v>
      </c>
      <c r="Z647" s="78">
        <f t="shared" si="31"/>
        <v>0</v>
      </c>
      <c r="AA647" s="15" t="s">
        <v>865</v>
      </c>
      <c r="AB647" s="15" t="s">
        <v>25</v>
      </c>
      <c r="AC647" s="15" t="s">
        <v>65</v>
      </c>
      <c r="AD647" s="15" t="s">
        <v>27</v>
      </c>
      <c r="AE647" s="15" t="s">
        <v>649</v>
      </c>
      <c r="AF647" s="15"/>
      <c r="AG647" s="15"/>
      <c r="AH647" s="15"/>
      <c r="AI647" s="15"/>
      <c r="AJ647" s="15"/>
    </row>
    <row r="648" spans="1:36" x14ac:dyDescent="0.25">
      <c r="A648" s="15" t="s">
        <v>770</v>
      </c>
      <c r="B648" s="15" t="s">
        <v>864</v>
      </c>
      <c r="C648" s="15">
        <v>54081</v>
      </c>
      <c r="D648" s="15" t="s">
        <v>869</v>
      </c>
      <c r="E648" s="15"/>
      <c r="F648" s="15">
        <v>2019</v>
      </c>
      <c r="G648" s="15" t="s">
        <v>334</v>
      </c>
      <c r="H648" s="15">
        <v>972.95</v>
      </c>
      <c r="I648" s="15">
        <v>5</v>
      </c>
      <c r="J648" s="19"/>
      <c r="K648" s="15">
        <v>2.5899999999999999E-2</v>
      </c>
      <c r="L648" s="15">
        <v>2.0289999999999999</v>
      </c>
      <c r="M648" s="15">
        <v>161855.74400000001</v>
      </c>
      <c r="N648" s="15" t="s">
        <v>865</v>
      </c>
      <c r="O648" s="15" t="s">
        <v>25</v>
      </c>
      <c r="P648" s="15" t="s">
        <v>65</v>
      </c>
      <c r="Q648" s="15" t="s">
        <v>27</v>
      </c>
      <c r="R648" s="15" t="s">
        <v>649</v>
      </c>
      <c r="S648" s="15">
        <v>37.455599999999997</v>
      </c>
      <c r="T648" s="15">
        <v>-77.430800000000005</v>
      </c>
      <c r="U648" s="15"/>
      <c r="V648" s="78" t="s">
        <v>770</v>
      </c>
      <c r="W648" s="78" t="s">
        <v>864</v>
      </c>
      <c r="X648" s="78">
        <f t="shared" si="32"/>
        <v>0</v>
      </c>
      <c r="Y648" s="78">
        <f t="shared" si="30"/>
        <v>0</v>
      </c>
      <c r="Z648" s="78">
        <f t="shared" si="31"/>
        <v>0</v>
      </c>
      <c r="AA648" s="15" t="s">
        <v>865</v>
      </c>
      <c r="AB648" s="15" t="s">
        <v>25</v>
      </c>
      <c r="AC648" s="15" t="s">
        <v>65</v>
      </c>
      <c r="AD648" s="15" t="s">
        <v>27</v>
      </c>
      <c r="AE648" s="15" t="s">
        <v>649</v>
      </c>
      <c r="AF648" s="15"/>
      <c r="AG648" s="15"/>
      <c r="AH648" s="15"/>
      <c r="AI648" s="15"/>
      <c r="AJ648" s="15"/>
    </row>
    <row r="649" spans="1:36" x14ac:dyDescent="0.25">
      <c r="A649" s="15" t="s">
        <v>396</v>
      </c>
      <c r="B649" s="15" t="s">
        <v>664</v>
      </c>
      <c r="C649" s="15">
        <v>54099</v>
      </c>
      <c r="D649" s="15">
        <v>44</v>
      </c>
      <c r="E649" s="15"/>
      <c r="F649" s="15">
        <v>2019</v>
      </c>
      <c r="G649" s="15" t="s">
        <v>36</v>
      </c>
      <c r="H649" s="15">
        <v>3356.43</v>
      </c>
      <c r="I649" s="15">
        <v>5</v>
      </c>
      <c r="J649" s="19"/>
      <c r="K649" s="15">
        <v>0.1736</v>
      </c>
      <c r="L649" s="15">
        <v>86.323999999999998</v>
      </c>
      <c r="M649" s="15">
        <v>1073026.3400000001</v>
      </c>
      <c r="N649" s="15" t="s">
        <v>188</v>
      </c>
      <c r="O649" s="15" t="s">
        <v>25</v>
      </c>
      <c r="P649" s="15" t="s">
        <v>80</v>
      </c>
      <c r="Q649" s="15" t="s">
        <v>84</v>
      </c>
      <c r="R649" s="15" t="s">
        <v>127</v>
      </c>
      <c r="S649" s="15">
        <v>43.891399999999997</v>
      </c>
      <c r="T649" s="15">
        <v>-73.396100000000004</v>
      </c>
      <c r="U649" s="15"/>
      <c r="V649" s="78" t="s">
        <v>396</v>
      </c>
      <c r="W649" s="78" t="s">
        <v>664</v>
      </c>
      <c r="X649" s="78">
        <f t="shared" si="32"/>
        <v>54099</v>
      </c>
      <c r="Y649" s="78">
        <f t="shared" si="30"/>
        <v>43.891399999999997</v>
      </c>
      <c r="Z649" s="78">
        <f t="shared" si="31"/>
        <v>-73.396100000000004</v>
      </c>
      <c r="AA649" s="15" t="s">
        <v>188</v>
      </c>
      <c r="AB649" s="15" t="s">
        <v>25</v>
      </c>
      <c r="AC649" s="15" t="s">
        <v>80</v>
      </c>
      <c r="AD649" s="15" t="s">
        <v>84</v>
      </c>
      <c r="AE649" s="15" t="s">
        <v>127</v>
      </c>
      <c r="AF649" s="15"/>
      <c r="AG649" s="15"/>
      <c r="AH649" s="15"/>
      <c r="AI649" s="15"/>
      <c r="AJ649" s="15"/>
    </row>
    <row r="650" spans="1:36" x14ac:dyDescent="0.25">
      <c r="A650" s="15" t="s">
        <v>396</v>
      </c>
      <c r="B650" s="15" t="s">
        <v>608</v>
      </c>
      <c r="C650" s="15">
        <v>54114</v>
      </c>
      <c r="D650" s="15" t="s">
        <v>30</v>
      </c>
      <c r="E650" s="15"/>
      <c r="F650" s="15">
        <v>2019</v>
      </c>
      <c r="G650" s="15" t="s">
        <v>259</v>
      </c>
      <c r="H650" s="15">
        <v>1206.22</v>
      </c>
      <c r="I650" s="15">
        <v>5</v>
      </c>
      <c r="J650" s="19">
        <v>50975.82</v>
      </c>
      <c r="K650" s="15">
        <v>2.9100000000000001E-2</v>
      </c>
      <c r="L650" s="15">
        <v>6.6109999999999998</v>
      </c>
      <c r="M650" s="15">
        <v>510529.18599999999</v>
      </c>
      <c r="N650" s="15" t="s">
        <v>417</v>
      </c>
      <c r="O650" s="15" t="s">
        <v>25</v>
      </c>
      <c r="P650" s="15" t="s">
        <v>33</v>
      </c>
      <c r="Q650" s="15" t="s">
        <v>27</v>
      </c>
      <c r="R650" s="15" t="s">
        <v>59</v>
      </c>
      <c r="S650" s="15">
        <v>40.6417</v>
      </c>
      <c r="T650" s="15">
        <v>-73.777799999999999</v>
      </c>
      <c r="U650" s="15"/>
      <c r="V650" s="78" t="s">
        <v>396</v>
      </c>
      <c r="W650" s="78" t="s">
        <v>608</v>
      </c>
      <c r="X650" s="78">
        <f t="shared" si="32"/>
        <v>54114</v>
      </c>
      <c r="Y650" s="78">
        <f t="shared" si="30"/>
        <v>40.6417</v>
      </c>
      <c r="Z650" s="78">
        <f t="shared" si="31"/>
        <v>-73.777799999999999</v>
      </c>
      <c r="AA650" s="15" t="s">
        <v>417</v>
      </c>
      <c r="AB650" s="15" t="s">
        <v>25</v>
      </c>
      <c r="AC650" s="15" t="s">
        <v>33</v>
      </c>
      <c r="AD650" s="15" t="s">
        <v>27</v>
      </c>
      <c r="AE650" s="15" t="s">
        <v>59</v>
      </c>
      <c r="AF650" s="15"/>
      <c r="AG650" s="15"/>
      <c r="AH650" s="15"/>
      <c r="AI650" s="15"/>
      <c r="AJ650" s="15"/>
    </row>
    <row r="651" spans="1:36" x14ac:dyDescent="0.25">
      <c r="A651" s="15" t="s">
        <v>396</v>
      </c>
      <c r="B651" s="15" t="s">
        <v>608</v>
      </c>
      <c r="C651" s="15">
        <v>54114</v>
      </c>
      <c r="D651" s="15" t="s">
        <v>249</v>
      </c>
      <c r="E651" s="15"/>
      <c r="F651" s="15">
        <v>2019</v>
      </c>
      <c r="G651" s="15" t="s">
        <v>259</v>
      </c>
      <c r="H651" s="15">
        <v>3447.32</v>
      </c>
      <c r="I651" s="15">
        <v>5</v>
      </c>
      <c r="J651" s="19">
        <v>162891.04</v>
      </c>
      <c r="K651" s="15">
        <v>2.5999999999999999E-2</v>
      </c>
      <c r="L651" s="15">
        <v>20.013999999999999</v>
      </c>
      <c r="M651" s="15">
        <v>1548945.3640000001</v>
      </c>
      <c r="N651" s="15" t="s">
        <v>417</v>
      </c>
      <c r="O651" s="15" t="s">
        <v>25</v>
      </c>
      <c r="P651" s="15" t="s">
        <v>33</v>
      </c>
      <c r="Q651" s="15" t="s">
        <v>27</v>
      </c>
      <c r="R651" s="15" t="s">
        <v>59</v>
      </c>
      <c r="S651" s="15">
        <v>40.6417</v>
      </c>
      <c r="T651" s="15">
        <v>-73.777799999999999</v>
      </c>
      <c r="U651" s="15"/>
      <c r="V651" s="78" t="s">
        <v>396</v>
      </c>
      <c r="W651" s="78" t="s">
        <v>608</v>
      </c>
      <c r="X651" s="78">
        <f t="shared" si="32"/>
        <v>0</v>
      </c>
      <c r="Y651" s="78">
        <f t="shared" si="30"/>
        <v>0</v>
      </c>
      <c r="Z651" s="78">
        <f t="shared" si="31"/>
        <v>0</v>
      </c>
      <c r="AA651" s="15" t="s">
        <v>417</v>
      </c>
      <c r="AB651" s="15" t="s">
        <v>25</v>
      </c>
      <c r="AC651" s="15" t="s">
        <v>33</v>
      </c>
      <c r="AD651" s="15" t="s">
        <v>27</v>
      </c>
      <c r="AE651" s="15" t="s">
        <v>59</v>
      </c>
      <c r="AF651" s="15"/>
      <c r="AG651" s="15"/>
      <c r="AH651" s="15"/>
      <c r="AI651" s="15"/>
      <c r="AJ651" s="15"/>
    </row>
    <row r="652" spans="1:36" x14ac:dyDescent="0.25">
      <c r="A652" s="15" t="s">
        <v>396</v>
      </c>
      <c r="B652" s="15" t="s">
        <v>533</v>
      </c>
      <c r="C652" s="15">
        <v>54131</v>
      </c>
      <c r="D652" s="15" t="s">
        <v>534</v>
      </c>
      <c r="E652" s="15"/>
      <c r="F652" s="15">
        <v>2019</v>
      </c>
      <c r="G652" s="15" t="s">
        <v>259</v>
      </c>
      <c r="H652" s="15">
        <v>81.5</v>
      </c>
      <c r="I652" s="15">
        <v>5</v>
      </c>
      <c r="J652" s="19">
        <v>2666</v>
      </c>
      <c r="K652" s="15">
        <v>0.1318</v>
      </c>
      <c r="L652" s="15">
        <v>1.853</v>
      </c>
      <c r="M652" s="15">
        <v>33264.1</v>
      </c>
      <c r="N652" s="15" t="s">
        <v>501</v>
      </c>
      <c r="O652" s="15" t="s">
        <v>25</v>
      </c>
      <c r="P652" s="15" t="s">
        <v>33</v>
      </c>
      <c r="Q652" s="15" t="s">
        <v>27</v>
      </c>
      <c r="R652" s="15" t="s">
        <v>34</v>
      </c>
      <c r="S652" s="15">
        <v>43.048299999999998</v>
      </c>
      <c r="T652" s="15">
        <v>-78.853899999999996</v>
      </c>
      <c r="U652" s="15"/>
      <c r="V652" s="78" t="s">
        <v>396</v>
      </c>
      <c r="W652" s="78" t="s">
        <v>533</v>
      </c>
      <c r="X652" s="78">
        <f t="shared" si="32"/>
        <v>54131</v>
      </c>
      <c r="Y652" s="78">
        <f t="shared" si="30"/>
        <v>43.048299999999998</v>
      </c>
      <c r="Z652" s="78">
        <f t="shared" si="31"/>
        <v>-78.853899999999996</v>
      </c>
      <c r="AA652" s="15" t="s">
        <v>501</v>
      </c>
      <c r="AB652" s="15" t="s">
        <v>25</v>
      </c>
      <c r="AC652" s="15" t="s">
        <v>33</v>
      </c>
      <c r="AD652" s="15" t="s">
        <v>27</v>
      </c>
      <c r="AE652" s="15" t="s">
        <v>34</v>
      </c>
      <c r="AF652" s="15"/>
      <c r="AG652" s="15"/>
      <c r="AH652" s="15"/>
      <c r="AI652" s="15"/>
      <c r="AJ652" s="15"/>
    </row>
    <row r="653" spans="1:36" x14ac:dyDescent="0.25">
      <c r="A653" s="15" t="s">
        <v>396</v>
      </c>
      <c r="B653" s="15" t="s">
        <v>616</v>
      </c>
      <c r="C653" s="15">
        <v>54149</v>
      </c>
      <c r="D653" s="15">
        <v>1</v>
      </c>
      <c r="E653" s="15"/>
      <c r="F653" s="15">
        <v>2019</v>
      </c>
      <c r="G653" s="15" t="s">
        <v>259</v>
      </c>
      <c r="H653" s="15">
        <v>3285.56</v>
      </c>
      <c r="I653" s="15">
        <v>5</v>
      </c>
      <c r="J653" s="19">
        <v>119599.64</v>
      </c>
      <c r="K653" s="15">
        <v>7.8299999999999995E-2</v>
      </c>
      <c r="L653" s="15">
        <v>51.152999999999999</v>
      </c>
      <c r="M653" s="15">
        <v>1316344.122</v>
      </c>
      <c r="N653" s="15" t="s">
        <v>170</v>
      </c>
      <c r="O653" s="15" t="s">
        <v>25</v>
      </c>
      <c r="P653" s="15" t="s">
        <v>26</v>
      </c>
      <c r="Q653" s="15" t="s">
        <v>27</v>
      </c>
      <c r="R653" s="15" t="s">
        <v>38</v>
      </c>
      <c r="S653" s="15">
        <v>40.916800000000002</v>
      </c>
      <c r="T653" s="15">
        <v>-73.129199999999997</v>
      </c>
      <c r="U653" s="15"/>
      <c r="V653" s="78" t="s">
        <v>396</v>
      </c>
      <c r="W653" s="78" t="s">
        <v>616</v>
      </c>
      <c r="X653" s="78">
        <f t="shared" si="32"/>
        <v>54149</v>
      </c>
      <c r="Y653" s="78">
        <f t="shared" si="30"/>
        <v>40.916800000000002</v>
      </c>
      <c r="Z653" s="78">
        <f t="shared" si="31"/>
        <v>-73.129199999999997</v>
      </c>
      <c r="AA653" s="15" t="s">
        <v>170</v>
      </c>
      <c r="AB653" s="15" t="s">
        <v>25</v>
      </c>
      <c r="AC653" s="15" t="s">
        <v>26</v>
      </c>
      <c r="AD653" s="15" t="s">
        <v>27</v>
      </c>
      <c r="AE653" s="15" t="s">
        <v>38</v>
      </c>
      <c r="AF653" s="15"/>
      <c r="AG653" s="15"/>
      <c r="AH653" s="15"/>
      <c r="AI653" s="15"/>
      <c r="AJ653" s="15"/>
    </row>
    <row r="654" spans="1:36" x14ac:dyDescent="0.25">
      <c r="A654" s="15" t="s">
        <v>770</v>
      </c>
      <c r="B654" s="15" t="s">
        <v>780</v>
      </c>
      <c r="C654" s="15">
        <v>54304</v>
      </c>
      <c r="D654" s="15">
        <v>1</v>
      </c>
      <c r="E654" s="15"/>
      <c r="F654" s="15">
        <v>2019</v>
      </c>
      <c r="G654" s="15" t="s">
        <v>686</v>
      </c>
      <c r="H654" s="15">
        <v>229.76</v>
      </c>
      <c r="I654" s="15">
        <v>5</v>
      </c>
      <c r="J654" s="19">
        <v>19884.62</v>
      </c>
      <c r="K654" s="15">
        <v>0.12759999999999999</v>
      </c>
      <c r="L654" s="15">
        <v>11.026</v>
      </c>
      <c r="M654" s="15">
        <v>217056.14499999999</v>
      </c>
      <c r="N654" s="15" t="s">
        <v>781</v>
      </c>
      <c r="O654" s="15" t="s">
        <v>25</v>
      </c>
      <c r="P654" s="15" t="s">
        <v>47</v>
      </c>
      <c r="Q654" s="15" t="s">
        <v>48</v>
      </c>
      <c r="R654" s="15" t="s">
        <v>42</v>
      </c>
      <c r="S654" s="15">
        <v>38.2667</v>
      </c>
      <c r="T654" s="15">
        <v>-77.314700000000002</v>
      </c>
      <c r="U654" s="15"/>
      <c r="V654" s="78" t="s">
        <v>770</v>
      </c>
      <c r="W654" s="78" t="s">
        <v>780</v>
      </c>
      <c r="X654" s="78">
        <f t="shared" si="32"/>
        <v>54304</v>
      </c>
      <c r="Y654" s="78">
        <f t="shared" si="30"/>
        <v>38.2667</v>
      </c>
      <c r="Z654" s="78">
        <f t="shared" si="31"/>
        <v>-77.314700000000002</v>
      </c>
      <c r="AA654" s="15" t="s">
        <v>781</v>
      </c>
      <c r="AB654" s="15" t="s">
        <v>25</v>
      </c>
      <c r="AC654" s="15" t="s">
        <v>47</v>
      </c>
      <c r="AD654" s="15" t="s">
        <v>48</v>
      </c>
      <c r="AE654" s="15" t="s">
        <v>42</v>
      </c>
      <c r="AF654" s="15"/>
      <c r="AG654" s="15"/>
      <c r="AH654" s="15"/>
      <c r="AI654" s="15"/>
      <c r="AJ654" s="15"/>
    </row>
    <row r="655" spans="1:36" x14ac:dyDescent="0.25">
      <c r="A655" s="15" t="s">
        <v>396</v>
      </c>
      <c r="B655" s="15" t="s">
        <v>607</v>
      </c>
      <c r="C655" s="15">
        <v>54547</v>
      </c>
      <c r="D655" s="15">
        <v>1</v>
      </c>
      <c r="E655" s="15"/>
      <c r="F655" s="15">
        <v>2019</v>
      </c>
      <c r="G655" s="15" t="s">
        <v>244</v>
      </c>
      <c r="H655" s="15">
        <v>2225</v>
      </c>
      <c r="I655" s="15">
        <v>5</v>
      </c>
      <c r="J655" s="19">
        <v>473578.42</v>
      </c>
      <c r="K655" s="15">
        <v>2.9700000000000001E-2</v>
      </c>
      <c r="L655" s="15">
        <v>31.678999999999998</v>
      </c>
      <c r="M655" s="15">
        <v>3383563.83</v>
      </c>
      <c r="N655" s="15" t="s">
        <v>602</v>
      </c>
      <c r="O655" s="15" t="s">
        <v>25</v>
      </c>
      <c r="P655" s="15" t="s">
        <v>33</v>
      </c>
      <c r="Q655" s="15" t="s">
        <v>27</v>
      </c>
      <c r="R655" s="15" t="s">
        <v>131</v>
      </c>
      <c r="S655" s="15">
        <v>43.494999999999997</v>
      </c>
      <c r="T655" s="15">
        <v>-76.450800000000001</v>
      </c>
      <c r="U655" s="15"/>
      <c r="V655" s="78" t="s">
        <v>396</v>
      </c>
      <c r="W655" s="78" t="s">
        <v>607</v>
      </c>
      <c r="X655" s="78">
        <f t="shared" si="32"/>
        <v>54547</v>
      </c>
      <c r="Y655" s="78">
        <f t="shared" si="30"/>
        <v>43.494999999999997</v>
      </c>
      <c r="Z655" s="78">
        <f t="shared" si="31"/>
        <v>-76.450800000000001</v>
      </c>
      <c r="AA655" s="15" t="s">
        <v>602</v>
      </c>
      <c r="AB655" s="15" t="s">
        <v>25</v>
      </c>
      <c r="AC655" s="15" t="s">
        <v>33</v>
      </c>
      <c r="AD655" s="15" t="s">
        <v>27</v>
      </c>
      <c r="AE655" s="15" t="s">
        <v>131</v>
      </c>
      <c r="AF655" s="15"/>
      <c r="AG655" s="15"/>
      <c r="AH655" s="15"/>
      <c r="AI655" s="15"/>
      <c r="AJ655" s="15"/>
    </row>
    <row r="656" spans="1:36" x14ac:dyDescent="0.25">
      <c r="A656" s="15" t="s">
        <v>396</v>
      </c>
      <c r="B656" s="15" t="s">
        <v>607</v>
      </c>
      <c r="C656" s="15">
        <v>54547</v>
      </c>
      <c r="D656" s="15">
        <v>2</v>
      </c>
      <c r="E656" s="15"/>
      <c r="F656" s="15">
        <v>2019</v>
      </c>
      <c r="G656" s="15" t="s">
        <v>244</v>
      </c>
      <c r="H656" s="15">
        <v>2288.71</v>
      </c>
      <c r="I656" s="15">
        <v>5</v>
      </c>
      <c r="J656" s="19">
        <v>474282.21</v>
      </c>
      <c r="K656" s="15">
        <v>2.4899999999999999E-2</v>
      </c>
      <c r="L656" s="15">
        <v>30.513000000000002</v>
      </c>
      <c r="M656" s="15">
        <v>3406595.9909999999</v>
      </c>
      <c r="N656" s="15" t="s">
        <v>602</v>
      </c>
      <c r="O656" s="15" t="s">
        <v>25</v>
      </c>
      <c r="P656" s="15" t="s">
        <v>33</v>
      </c>
      <c r="Q656" s="15" t="s">
        <v>27</v>
      </c>
      <c r="R656" s="15" t="s">
        <v>131</v>
      </c>
      <c r="S656" s="15">
        <v>43.494999999999997</v>
      </c>
      <c r="T656" s="15">
        <v>-76.450800000000001</v>
      </c>
      <c r="U656" s="15"/>
      <c r="V656" s="78" t="s">
        <v>396</v>
      </c>
      <c r="W656" s="78" t="s">
        <v>607</v>
      </c>
      <c r="X656" s="78">
        <f t="shared" si="32"/>
        <v>0</v>
      </c>
      <c r="Y656" s="78">
        <f t="shared" si="30"/>
        <v>0</v>
      </c>
      <c r="Z656" s="78">
        <f t="shared" si="31"/>
        <v>0</v>
      </c>
      <c r="AA656" s="15" t="s">
        <v>602</v>
      </c>
      <c r="AB656" s="15" t="s">
        <v>25</v>
      </c>
      <c r="AC656" s="15" t="s">
        <v>33</v>
      </c>
      <c r="AD656" s="15" t="s">
        <v>27</v>
      </c>
      <c r="AE656" s="15" t="s">
        <v>131</v>
      </c>
      <c r="AF656" s="15"/>
      <c r="AG656" s="15"/>
      <c r="AH656" s="15"/>
      <c r="AI656" s="15"/>
      <c r="AJ656" s="15"/>
    </row>
    <row r="657" spans="1:36" x14ac:dyDescent="0.25">
      <c r="A657" s="15" t="s">
        <v>396</v>
      </c>
      <c r="B657" s="15" t="s">
        <v>607</v>
      </c>
      <c r="C657" s="15">
        <v>54547</v>
      </c>
      <c r="D657" s="15">
        <v>3</v>
      </c>
      <c r="E657" s="15"/>
      <c r="F657" s="15">
        <v>2019</v>
      </c>
      <c r="G657" s="15" t="s">
        <v>244</v>
      </c>
      <c r="H657" s="15">
        <v>2329.9299999999998</v>
      </c>
      <c r="I657" s="15">
        <v>5</v>
      </c>
      <c r="J657" s="19">
        <v>476921.17</v>
      </c>
      <c r="K657" s="15">
        <v>2.8000000000000001E-2</v>
      </c>
      <c r="L657" s="15">
        <v>32.497999999999998</v>
      </c>
      <c r="M657" s="15">
        <v>3344520.102</v>
      </c>
      <c r="N657" s="15" t="s">
        <v>602</v>
      </c>
      <c r="O657" s="15" t="s">
        <v>25</v>
      </c>
      <c r="P657" s="15" t="s">
        <v>33</v>
      </c>
      <c r="Q657" s="15" t="s">
        <v>27</v>
      </c>
      <c r="R657" s="15" t="s">
        <v>131</v>
      </c>
      <c r="S657" s="15">
        <v>43.494999999999997</v>
      </c>
      <c r="T657" s="15">
        <v>-76.450800000000001</v>
      </c>
      <c r="U657" s="15"/>
      <c r="V657" s="78" t="s">
        <v>396</v>
      </c>
      <c r="W657" s="78" t="s">
        <v>607</v>
      </c>
      <c r="X657" s="78">
        <f t="shared" si="32"/>
        <v>0</v>
      </c>
      <c r="Y657" s="78">
        <f t="shared" si="30"/>
        <v>0</v>
      </c>
      <c r="Z657" s="78">
        <f t="shared" si="31"/>
        <v>0</v>
      </c>
      <c r="AA657" s="15" t="s">
        <v>602</v>
      </c>
      <c r="AB657" s="15" t="s">
        <v>25</v>
      </c>
      <c r="AC657" s="15" t="s">
        <v>33</v>
      </c>
      <c r="AD657" s="15" t="s">
        <v>27</v>
      </c>
      <c r="AE657" s="15" t="s">
        <v>131</v>
      </c>
      <c r="AF657" s="15"/>
      <c r="AG657" s="15"/>
      <c r="AH657" s="15"/>
      <c r="AI657" s="15"/>
      <c r="AJ657" s="15"/>
    </row>
    <row r="658" spans="1:36" x14ac:dyDescent="0.25">
      <c r="A658" s="15" t="s">
        <v>396</v>
      </c>
      <c r="B658" s="15" t="s">
        <v>607</v>
      </c>
      <c r="C658" s="15">
        <v>54547</v>
      </c>
      <c r="D658" s="15">
        <v>4</v>
      </c>
      <c r="E658" s="15"/>
      <c r="F658" s="15">
        <v>2019</v>
      </c>
      <c r="G658" s="15" t="s">
        <v>244</v>
      </c>
      <c r="H658" s="15">
        <v>2268.27</v>
      </c>
      <c r="I658" s="15">
        <v>5</v>
      </c>
      <c r="J658" s="19">
        <v>456232.91</v>
      </c>
      <c r="K658" s="15">
        <v>2.86E-2</v>
      </c>
      <c r="L658" s="15">
        <v>30.945</v>
      </c>
      <c r="M658" s="15">
        <v>3269658.1349999998</v>
      </c>
      <c r="N658" s="15" t="s">
        <v>602</v>
      </c>
      <c r="O658" s="15" t="s">
        <v>25</v>
      </c>
      <c r="P658" s="15" t="s">
        <v>33</v>
      </c>
      <c r="Q658" s="15" t="s">
        <v>27</v>
      </c>
      <c r="R658" s="15" t="s">
        <v>131</v>
      </c>
      <c r="S658" s="15">
        <v>43.494999999999997</v>
      </c>
      <c r="T658" s="15">
        <v>-76.450800000000001</v>
      </c>
      <c r="U658" s="15"/>
      <c r="V658" s="78" t="s">
        <v>396</v>
      </c>
      <c r="W658" s="78" t="s">
        <v>607</v>
      </c>
      <c r="X658" s="78">
        <f t="shared" si="32"/>
        <v>0</v>
      </c>
      <c r="Y658" s="78">
        <f t="shared" si="30"/>
        <v>0</v>
      </c>
      <c r="Z658" s="78">
        <f t="shared" si="31"/>
        <v>0</v>
      </c>
      <c r="AA658" s="15" t="s">
        <v>602</v>
      </c>
      <c r="AB658" s="15" t="s">
        <v>25</v>
      </c>
      <c r="AC658" s="15" t="s">
        <v>33</v>
      </c>
      <c r="AD658" s="15" t="s">
        <v>27</v>
      </c>
      <c r="AE658" s="15" t="s">
        <v>131</v>
      </c>
      <c r="AF658" s="15"/>
      <c r="AG658" s="15"/>
      <c r="AH658" s="15"/>
      <c r="AI658" s="15"/>
      <c r="AJ658" s="15"/>
    </row>
    <row r="659" spans="1:36" x14ac:dyDescent="0.25">
      <c r="A659" s="15" t="s">
        <v>396</v>
      </c>
      <c r="B659" s="15" t="s">
        <v>651</v>
      </c>
      <c r="C659" s="15">
        <v>54574</v>
      </c>
      <c r="D659" s="15">
        <v>1</v>
      </c>
      <c r="E659" s="15"/>
      <c r="F659" s="15">
        <v>2019</v>
      </c>
      <c r="G659" s="15" t="s">
        <v>244</v>
      </c>
      <c r="H659" s="15">
        <v>180.9</v>
      </c>
      <c r="I659" s="15">
        <v>5</v>
      </c>
      <c r="J659" s="19">
        <v>13206.38</v>
      </c>
      <c r="K659" s="15">
        <v>5.0500000000000003E-2</v>
      </c>
      <c r="L659" s="15">
        <v>2.3170000000000002</v>
      </c>
      <c r="M659" s="15">
        <v>126636.058</v>
      </c>
      <c r="N659" s="15" t="s">
        <v>652</v>
      </c>
      <c r="O659" s="15" t="s">
        <v>25</v>
      </c>
      <c r="P659" s="15" t="s">
        <v>33</v>
      </c>
      <c r="Q659" s="15" t="s">
        <v>27</v>
      </c>
      <c r="R659" s="15" t="s">
        <v>42</v>
      </c>
      <c r="S659" s="15">
        <v>44.713200000000001</v>
      </c>
      <c r="T659" s="15">
        <v>-73.455699999999993</v>
      </c>
      <c r="U659" s="15"/>
      <c r="V659" s="78" t="s">
        <v>396</v>
      </c>
      <c r="W659" s="78" t="s">
        <v>651</v>
      </c>
      <c r="X659" s="78">
        <f t="shared" si="32"/>
        <v>54574</v>
      </c>
      <c r="Y659" s="78">
        <f t="shared" si="30"/>
        <v>44.713200000000001</v>
      </c>
      <c r="Z659" s="78">
        <f t="shared" si="31"/>
        <v>-73.455699999999993</v>
      </c>
      <c r="AA659" s="15" t="s">
        <v>652</v>
      </c>
      <c r="AB659" s="15" t="s">
        <v>25</v>
      </c>
      <c r="AC659" s="15" t="s">
        <v>33</v>
      </c>
      <c r="AD659" s="15" t="s">
        <v>27</v>
      </c>
      <c r="AE659" s="15" t="s">
        <v>42</v>
      </c>
      <c r="AF659" s="15"/>
      <c r="AG659" s="15"/>
      <c r="AH659" s="15"/>
      <c r="AI659" s="15"/>
      <c r="AJ659" s="15"/>
    </row>
    <row r="660" spans="1:36" x14ac:dyDescent="0.25">
      <c r="A660" s="15" t="s">
        <v>396</v>
      </c>
      <c r="B660" s="15" t="s">
        <v>651</v>
      </c>
      <c r="C660" s="15">
        <v>54574</v>
      </c>
      <c r="D660" s="15">
        <v>2</v>
      </c>
      <c r="E660" s="15"/>
      <c r="F660" s="15">
        <v>2019</v>
      </c>
      <c r="G660" s="15" t="s">
        <v>244</v>
      </c>
      <c r="H660" s="15">
        <v>16.5</v>
      </c>
      <c r="I660" s="15">
        <v>5</v>
      </c>
      <c r="J660" s="19">
        <v>1819.15</v>
      </c>
      <c r="K660" s="15">
        <v>4.6100000000000002E-2</v>
      </c>
      <c r="L660" s="15">
        <v>0.254</v>
      </c>
      <c r="M660" s="15">
        <v>16536.112000000001</v>
      </c>
      <c r="N660" s="15" t="s">
        <v>652</v>
      </c>
      <c r="O660" s="15" t="s">
        <v>25</v>
      </c>
      <c r="P660" s="15" t="s">
        <v>33</v>
      </c>
      <c r="Q660" s="15" t="s">
        <v>27</v>
      </c>
      <c r="R660" s="15" t="s">
        <v>42</v>
      </c>
      <c r="S660" s="15">
        <v>44.713200000000001</v>
      </c>
      <c r="T660" s="15">
        <v>-73.455699999999993</v>
      </c>
      <c r="U660" s="15"/>
      <c r="V660" s="78" t="s">
        <v>396</v>
      </c>
      <c r="W660" s="78" t="s">
        <v>651</v>
      </c>
      <c r="X660" s="78">
        <f t="shared" si="32"/>
        <v>0</v>
      </c>
      <c r="Y660" s="78">
        <f t="shared" si="30"/>
        <v>0</v>
      </c>
      <c r="Z660" s="78">
        <f t="shared" si="31"/>
        <v>0</v>
      </c>
      <c r="AA660" s="15" t="s">
        <v>652</v>
      </c>
      <c r="AB660" s="15" t="s">
        <v>25</v>
      </c>
      <c r="AC660" s="15" t="s">
        <v>33</v>
      </c>
      <c r="AD660" s="15" t="s">
        <v>27</v>
      </c>
      <c r="AE660" s="15" t="s">
        <v>42</v>
      </c>
      <c r="AF660" s="15"/>
      <c r="AG660" s="15"/>
      <c r="AH660" s="15"/>
      <c r="AI660" s="15"/>
      <c r="AJ660" s="15"/>
    </row>
    <row r="661" spans="1:36" x14ac:dyDescent="0.25">
      <c r="A661" s="15" t="s">
        <v>145</v>
      </c>
      <c r="B661" s="15" t="s">
        <v>223</v>
      </c>
      <c r="C661" s="15">
        <v>54586</v>
      </c>
      <c r="D661" s="15">
        <v>2</v>
      </c>
      <c r="E661" s="15"/>
      <c r="F661" s="15">
        <v>2019</v>
      </c>
      <c r="G661" s="15" t="s">
        <v>23</v>
      </c>
      <c r="H661" s="15">
        <v>205.54</v>
      </c>
      <c r="I661" s="15">
        <v>5</v>
      </c>
      <c r="J661" s="19">
        <v>10765.66</v>
      </c>
      <c r="K661" s="15">
        <v>6.7699999999999996E-2</v>
      </c>
      <c r="L661" s="15">
        <v>1.718</v>
      </c>
      <c r="M661" s="15">
        <v>105958.427</v>
      </c>
      <c r="N661" s="15" t="s">
        <v>72</v>
      </c>
      <c r="O661" s="15" t="s">
        <v>25</v>
      </c>
      <c r="P661" s="15" t="s">
        <v>33</v>
      </c>
      <c r="Q661" s="15" t="s">
        <v>27</v>
      </c>
      <c r="R661" s="15" t="s">
        <v>59</v>
      </c>
      <c r="S661" s="15">
        <v>42.630800000000001</v>
      </c>
      <c r="T661" s="15">
        <v>-71.313299999999998</v>
      </c>
      <c r="U661" s="15"/>
      <c r="V661" s="78" t="s">
        <v>145</v>
      </c>
      <c r="W661" s="78" t="s">
        <v>223</v>
      </c>
      <c r="X661" s="78">
        <f t="shared" si="32"/>
        <v>54586</v>
      </c>
      <c r="Y661" s="78">
        <f t="shared" si="30"/>
        <v>42.630800000000001</v>
      </c>
      <c r="Z661" s="78">
        <f t="shared" si="31"/>
        <v>-71.313299999999998</v>
      </c>
      <c r="AA661" s="15" t="s">
        <v>72</v>
      </c>
      <c r="AB661" s="15" t="s">
        <v>25</v>
      </c>
      <c r="AC661" s="15" t="s">
        <v>33</v>
      </c>
      <c r="AD661" s="15" t="s">
        <v>27</v>
      </c>
      <c r="AE661" s="15" t="s">
        <v>59</v>
      </c>
      <c r="AF661" s="15"/>
      <c r="AG661" s="15"/>
      <c r="AH661" s="15"/>
      <c r="AI661" s="15"/>
      <c r="AJ661" s="15"/>
    </row>
    <row r="662" spans="1:36" x14ac:dyDescent="0.25">
      <c r="A662" s="15" t="s">
        <v>396</v>
      </c>
      <c r="B662" s="15" t="s">
        <v>610</v>
      </c>
      <c r="C662" s="15">
        <v>54592</v>
      </c>
      <c r="D662" s="15">
        <v>1</v>
      </c>
      <c r="E662" s="15"/>
      <c r="F662" s="15">
        <v>2019</v>
      </c>
      <c r="G662" s="15" t="s">
        <v>244</v>
      </c>
      <c r="H662" s="15">
        <v>15.04</v>
      </c>
      <c r="I662" s="15">
        <v>5</v>
      </c>
      <c r="J662" s="19">
        <v>612.85</v>
      </c>
      <c r="K662" s="15">
        <v>0.15010000000000001</v>
      </c>
      <c r="L662" s="15">
        <v>0.30199999999999999</v>
      </c>
      <c r="M662" s="15">
        <v>8552.9869999999992</v>
      </c>
      <c r="N662" s="15" t="s">
        <v>412</v>
      </c>
      <c r="O662" s="15" t="s">
        <v>25</v>
      </c>
      <c r="P662" s="15" t="s">
        <v>33</v>
      </c>
      <c r="Q662" s="15" t="s">
        <v>27</v>
      </c>
      <c r="R662" s="15" t="s">
        <v>200</v>
      </c>
      <c r="S662" s="15">
        <v>44.950299999999999</v>
      </c>
      <c r="T662" s="15">
        <v>-74.892799999999994</v>
      </c>
      <c r="U662" s="15"/>
      <c r="V662" s="78" t="s">
        <v>396</v>
      </c>
      <c r="W662" s="78" t="s">
        <v>610</v>
      </c>
      <c r="X662" s="78">
        <f t="shared" si="32"/>
        <v>54592</v>
      </c>
      <c r="Y662" s="78">
        <f t="shared" si="30"/>
        <v>44.950299999999999</v>
      </c>
      <c r="Z662" s="78">
        <f t="shared" si="31"/>
        <v>-74.892799999999994</v>
      </c>
      <c r="AA662" s="15" t="s">
        <v>412</v>
      </c>
      <c r="AB662" s="15" t="s">
        <v>25</v>
      </c>
      <c r="AC662" s="15" t="s">
        <v>33</v>
      </c>
      <c r="AD662" s="15" t="s">
        <v>27</v>
      </c>
      <c r="AE662" s="15" t="s">
        <v>200</v>
      </c>
      <c r="AF662" s="15"/>
      <c r="AG662" s="15"/>
      <c r="AH662" s="15"/>
      <c r="AI662" s="15"/>
      <c r="AJ662" s="15"/>
    </row>
    <row r="663" spans="1:36" x14ac:dyDescent="0.25">
      <c r="A663" s="15" t="s">
        <v>396</v>
      </c>
      <c r="B663" s="15" t="s">
        <v>465</v>
      </c>
      <c r="C663" s="15">
        <v>54593</v>
      </c>
      <c r="D663" s="15">
        <v>1</v>
      </c>
      <c r="E663" s="15"/>
      <c r="F663" s="15">
        <v>2019</v>
      </c>
      <c r="G663" s="15" t="s">
        <v>244</v>
      </c>
      <c r="H663" s="15">
        <v>60.08</v>
      </c>
      <c r="I663" s="15">
        <v>5</v>
      </c>
      <c r="J663" s="19">
        <v>1974.39</v>
      </c>
      <c r="K663" s="15">
        <v>0.125</v>
      </c>
      <c r="L663" s="15">
        <v>1.3740000000000001</v>
      </c>
      <c r="M663" s="15">
        <v>24859.217000000001</v>
      </c>
      <c r="N663" s="15" t="s">
        <v>466</v>
      </c>
      <c r="O663" s="15" t="s">
        <v>25</v>
      </c>
      <c r="P663" s="15" t="s">
        <v>33</v>
      </c>
      <c r="Q663" s="15" t="s">
        <v>27</v>
      </c>
      <c r="R663" s="15" t="s">
        <v>34</v>
      </c>
      <c r="S663" s="15">
        <v>42.982799999999997</v>
      </c>
      <c r="T663" s="15">
        <v>-78.159199999999998</v>
      </c>
      <c r="U663" s="15"/>
      <c r="V663" s="78" t="s">
        <v>396</v>
      </c>
      <c r="W663" s="78" t="s">
        <v>465</v>
      </c>
      <c r="X663" s="78">
        <f t="shared" si="32"/>
        <v>54593</v>
      </c>
      <c r="Y663" s="78">
        <f t="shared" si="30"/>
        <v>42.982799999999997</v>
      </c>
      <c r="Z663" s="78">
        <f t="shared" si="31"/>
        <v>-78.159199999999998</v>
      </c>
      <c r="AA663" s="15" t="s">
        <v>466</v>
      </c>
      <c r="AB663" s="15" t="s">
        <v>25</v>
      </c>
      <c r="AC663" s="15" t="s">
        <v>33</v>
      </c>
      <c r="AD663" s="15" t="s">
        <v>27</v>
      </c>
      <c r="AE663" s="15" t="s">
        <v>34</v>
      </c>
      <c r="AF663" s="15"/>
      <c r="AG663" s="15"/>
      <c r="AH663" s="15"/>
      <c r="AI663" s="15"/>
      <c r="AJ663" s="15"/>
    </row>
    <row r="664" spans="1:36" x14ac:dyDescent="0.25">
      <c r="A664" s="15" t="s">
        <v>20</v>
      </c>
      <c r="B664" s="15" t="s">
        <v>97</v>
      </c>
      <c r="C664" s="15">
        <v>54605</v>
      </c>
      <c r="D664" s="15">
        <v>1</v>
      </c>
      <c r="E664" s="15"/>
      <c r="F664" s="15">
        <v>2019</v>
      </c>
      <c r="G664" s="15" t="s">
        <v>31</v>
      </c>
      <c r="H664" s="15">
        <v>3224.3</v>
      </c>
      <c r="I664" s="15">
        <v>5</v>
      </c>
      <c r="J664" s="19">
        <v>61514.15</v>
      </c>
      <c r="K664" s="15">
        <v>2.2499999999999999E-2</v>
      </c>
      <c r="L664" s="15">
        <v>7.9180000000000001</v>
      </c>
      <c r="M664" s="15">
        <v>706172.47600000002</v>
      </c>
      <c r="N664" s="15" t="s">
        <v>32</v>
      </c>
      <c r="O664" s="15" t="s">
        <v>25</v>
      </c>
      <c r="P664" s="15" t="s">
        <v>26</v>
      </c>
      <c r="Q664" s="15" t="s">
        <v>27</v>
      </c>
      <c r="R664" s="15" t="s">
        <v>59</v>
      </c>
      <c r="S664" s="15">
        <v>41.75</v>
      </c>
      <c r="T664" s="15">
        <v>-72.634699999999995</v>
      </c>
      <c r="U664" s="15"/>
      <c r="V664" s="78" t="s">
        <v>20</v>
      </c>
      <c r="W664" s="78" t="s">
        <v>97</v>
      </c>
      <c r="X664" s="78">
        <f t="shared" si="32"/>
        <v>54605</v>
      </c>
      <c r="Y664" s="78">
        <f t="shared" si="30"/>
        <v>41.75</v>
      </c>
      <c r="Z664" s="78">
        <f t="shared" si="31"/>
        <v>-72.634699999999995</v>
      </c>
      <c r="AA664" s="15" t="s">
        <v>32</v>
      </c>
      <c r="AB664" s="15" t="s">
        <v>25</v>
      </c>
      <c r="AC664" s="15" t="s">
        <v>26</v>
      </c>
      <c r="AD664" s="15" t="s">
        <v>27</v>
      </c>
      <c r="AE664" s="15" t="s">
        <v>59</v>
      </c>
      <c r="AF664" s="15"/>
      <c r="AG664" s="15"/>
      <c r="AH664" s="15"/>
      <c r="AI664" s="15"/>
      <c r="AJ664" s="15"/>
    </row>
    <row r="665" spans="1:36" x14ac:dyDescent="0.25">
      <c r="A665" s="81" t="s">
        <v>676</v>
      </c>
      <c r="B665" s="81" t="s">
        <v>760</v>
      </c>
      <c r="C665" s="81">
        <v>54634</v>
      </c>
      <c r="D665" s="81">
        <v>1</v>
      </c>
      <c r="E665" s="81"/>
      <c r="F665" s="81">
        <v>2019</v>
      </c>
      <c r="G665" s="81" t="s">
        <v>686</v>
      </c>
      <c r="H665" s="81">
        <v>3239.25</v>
      </c>
      <c r="I665" s="81">
        <v>5</v>
      </c>
      <c r="J665" s="19"/>
      <c r="K665" s="81">
        <v>5.2299999999999999E-2</v>
      </c>
      <c r="L665" s="81">
        <v>110.20099999999999</v>
      </c>
      <c r="M665" s="81">
        <v>4220867.375</v>
      </c>
      <c r="N665" s="81" t="s">
        <v>717</v>
      </c>
      <c r="O665" s="81" t="s">
        <v>25</v>
      </c>
      <c r="P665" s="81" t="s">
        <v>233</v>
      </c>
      <c r="Q665" s="81" t="s">
        <v>699</v>
      </c>
      <c r="R665" s="81"/>
      <c r="S665" s="81">
        <v>40.822200000000002</v>
      </c>
      <c r="T665" s="81">
        <v>-76.173599999999993</v>
      </c>
      <c r="U665" s="15"/>
      <c r="V665" s="83" t="s">
        <v>676</v>
      </c>
      <c r="W665" s="83" t="s">
        <v>760</v>
      </c>
      <c r="X665" s="78">
        <f t="shared" si="32"/>
        <v>54634</v>
      </c>
      <c r="Y665" s="78">
        <f t="shared" si="30"/>
        <v>40.822200000000002</v>
      </c>
      <c r="Z665" s="78">
        <f t="shared" si="31"/>
        <v>-76.173599999999993</v>
      </c>
      <c r="AA665" s="81" t="s">
        <v>717</v>
      </c>
      <c r="AB665" s="81" t="s">
        <v>25</v>
      </c>
      <c r="AC665" s="81" t="s">
        <v>233</v>
      </c>
      <c r="AD665" s="81" t="s">
        <v>699</v>
      </c>
      <c r="AE665" s="81"/>
      <c r="AF665" s="15"/>
      <c r="AG665" s="15"/>
      <c r="AH665" s="15"/>
      <c r="AI665" s="15"/>
      <c r="AJ665" s="15"/>
    </row>
    <row r="666" spans="1:36" x14ac:dyDescent="0.25">
      <c r="A666" s="15" t="s">
        <v>327</v>
      </c>
      <c r="B666" s="15" t="s">
        <v>370</v>
      </c>
      <c r="C666" s="15">
        <v>54640</v>
      </c>
      <c r="D666" s="15">
        <v>1001</v>
      </c>
      <c r="E666" s="15"/>
      <c r="F666" s="15">
        <v>2019</v>
      </c>
      <c r="G666" s="15" t="s">
        <v>334</v>
      </c>
      <c r="H666" s="15">
        <v>1050.43</v>
      </c>
      <c r="I666" s="15">
        <v>5</v>
      </c>
      <c r="J666" s="19">
        <v>81401.87</v>
      </c>
      <c r="K666" s="15">
        <v>2.3E-2</v>
      </c>
      <c r="L666" s="15">
        <v>9.3989999999999991</v>
      </c>
      <c r="M666" s="15">
        <v>997884.50199999998</v>
      </c>
      <c r="N666" s="15" t="s">
        <v>364</v>
      </c>
      <c r="O666" s="15" t="s">
        <v>25</v>
      </c>
      <c r="P666" s="15" t="s">
        <v>33</v>
      </c>
      <c r="Q666" s="15" t="s">
        <v>27</v>
      </c>
      <c r="R666" s="15" t="s">
        <v>59</v>
      </c>
      <c r="S666" s="15">
        <v>40.061300000000003</v>
      </c>
      <c r="T666" s="15">
        <v>-74.168599999999998</v>
      </c>
      <c r="U666" s="15"/>
      <c r="V666" s="78" t="s">
        <v>327</v>
      </c>
      <c r="W666" s="78" t="s">
        <v>370</v>
      </c>
      <c r="X666" s="78">
        <f t="shared" si="32"/>
        <v>54640</v>
      </c>
      <c r="Y666" s="78">
        <f t="shared" si="30"/>
        <v>40.061300000000003</v>
      </c>
      <c r="Z666" s="78">
        <f t="shared" si="31"/>
        <v>-74.168599999999998</v>
      </c>
      <c r="AA666" s="15" t="s">
        <v>364</v>
      </c>
      <c r="AB666" s="15" t="s">
        <v>25</v>
      </c>
      <c r="AC666" s="15" t="s">
        <v>33</v>
      </c>
      <c r="AD666" s="15" t="s">
        <v>27</v>
      </c>
      <c r="AE666" s="15" t="s">
        <v>59</v>
      </c>
      <c r="AF666" s="15"/>
      <c r="AG666" s="15"/>
      <c r="AH666" s="15"/>
      <c r="AI666" s="15"/>
      <c r="AJ666" s="15"/>
    </row>
    <row r="667" spans="1:36" x14ac:dyDescent="0.25">
      <c r="A667" s="15" t="s">
        <v>327</v>
      </c>
      <c r="B667" s="15" t="s">
        <v>370</v>
      </c>
      <c r="C667" s="15">
        <v>54640</v>
      </c>
      <c r="D667" s="15">
        <v>2001</v>
      </c>
      <c r="E667" s="15"/>
      <c r="F667" s="15">
        <v>2019</v>
      </c>
      <c r="G667" s="15" t="s">
        <v>334</v>
      </c>
      <c r="H667" s="15">
        <v>1120.79</v>
      </c>
      <c r="I667" s="15">
        <v>5</v>
      </c>
      <c r="J667" s="19">
        <v>85936.58</v>
      </c>
      <c r="K667" s="15">
        <v>2.4E-2</v>
      </c>
      <c r="L667" s="15">
        <v>9.8620000000000001</v>
      </c>
      <c r="M667" s="15">
        <v>1051155.9140000001</v>
      </c>
      <c r="N667" s="15" t="s">
        <v>364</v>
      </c>
      <c r="O667" s="15" t="s">
        <v>25</v>
      </c>
      <c r="P667" s="15" t="s">
        <v>33</v>
      </c>
      <c r="Q667" s="15" t="s">
        <v>27</v>
      </c>
      <c r="R667" s="15" t="s">
        <v>59</v>
      </c>
      <c r="S667" s="15">
        <v>40.061300000000003</v>
      </c>
      <c r="T667" s="15">
        <v>-74.168599999999998</v>
      </c>
      <c r="U667" s="15"/>
      <c r="V667" s="78" t="s">
        <v>327</v>
      </c>
      <c r="W667" s="78" t="s">
        <v>370</v>
      </c>
      <c r="X667" s="78">
        <f t="shared" si="32"/>
        <v>0</v>
      </c>
      <c r="Y667" s="78">
        <f t="shared" si="30"/>
        <v>0</v>
      </c>
      <c r="Z667" s="78">
        <f t="shared" si="31"/>
        <v>0</v>
      </c>
      <c r="AA667" s="15" t="s">
        <v>364</v>
      </c>
      <c r="AB667" s="15" t="s">
        <v>25</v>
      </c>
      <c r="AC667" s="15" t="s">
        <v>33</v>
      </c>
      <c r="AD667" s="15" t="s">
        <v>27</v>
      </c>
      <c r="AE667" s="15" t="s">
        <v>59</v>
      </c>
      <c r="AF667" s="15"/>
      <c r="AG667" s="15"/>
      <c r="AH667" s="15"/>
      <c r="AI667" s="15"/>
      <c r="AJ667" s="15"/>
    </row>
    <row r="668" spans="1:36" x14ac:dyDescent="0.25">
      <c r="A668" s="15" t="s">
        <v>229</v>
      </c>
      <c r="B668" s="15" t="s">
        <v>235</v>
      </c>
      <c r="C668" s="15">
        <v>54795</v>
      </c>
      <c r="D668" s="15" t="s">
        <v>236</v>
      </c>
      <c r="E668" s="15"/>
      <c r="F668" s="15">
        <v>2019</v>
      </c>
      <c r="G668" s="15" t="s">
        <v>36</v>
      </c>
      <c r="H668" s="15">
        <v>1201.4000000000001</v>
      </c>
      <c r="I668" s="15">
        <v>5</v>
      </c>
      <c r="J668" s="19"/>
      <c r="K668" s="15">
        <v>3.3399999999999999E-2</v>
      </c>
      <c r="L668" s="15">
        <v>3.2269999999999999</v>
      </c>
      <c r="M668" s="15">
        <v>202048.747</v>
      </c>
      <c r="N668" s="15" t="s">
        <v>237</v>
      </c>
      <c r="O668" s="15" t="s">
        <v>25</v>
      </c>
      <c r="P668" s="15" t="s">
        <v>80</v>
      </c>
      <c r="Q668" s="15" t="s">
        <v>238</v>
      </c>
      <c r="R668" s="15" t="s">
        <v>156</v>
      </c>
      <c r="S668" s="15">
        <v>39.274900000000002</v>
      </c>
      <c r="T668" s="15">
        <v>-76.594499999999996</v>
      </c>
      <c r="U668" s="15"/>
      <c r="V668" s="78" t="s">
        <v>229</v>
      </c>
      <c r="W668" s="78" t="s">
        <v>235</v>
      </c>
      <c r="X668" s="78">
        <f t="shared" si="32"/>
        <v>54795</v>
      </c>
      <c r="Y668" s="78">
        <f t="shared" si="30"/>
        <v>39.274900000000002</v>
      </c>
      <c r="Z668" s="78">
        <f t="shared" si="31"/>
        <v>-76.594499999999996</v>
      </c>
      <c r="AA668" s="15" t="s">
        <v>237</v>
      </c>
      <c r="AB668" s="15" t="s">
        <v>25</v>
      </c>
      <c r="AC668" s="15" t="s">
        <v>80</v>
      </c>
      <c r="AD668" s="15" t="s">
        <v>238</v>
      </c>
      <c r="AE668" s="15" t="s">
        <v>156</v>
      </c>
      <c r="AF668" s="15"/>
      <c r="AG668" s="15"/>
      <c r="AH668" s="15"/>
      <c r="AI668" s="15"/>
      <c r="AJ668" s="15"/>
    </row>
    <row r="669" spans="1:36" x14ac:dyDescent="0.25">
      <c r="A669" s="15" t="s">
        <v>145</v>
      </c>
      <c r="B669" s="15" t="s">
        <v>213</v>
      </c>
      <c r="C669" s="15">
        <v>54805</v>
      </c>
      <c r="D669" s="15">
        <v>1</v>
      </c>
      <c r="E669" s="15"/>
      <c r="F669" s="15">
        <v>2019</v>
      </c>
      <c r="G669" s="15" t="s">
        <v>23</v>
      </c>
      <c r="H669" s="15">
        <v>1200.79</v>
      </c>
      <c r="I669" s="15">
        <v>5</v>
      </c>
      <c r="J669" s="19">
        <v>168503.76</v>
      </c>
      <c r="K669" s="15">
        <v>3.4599999999999999E-2</v>
      </c>
      <c r="L669" s="15">
        <v>15.885</v>
      </c>
      <c r="M669" s="15">
        <v>1441775.8189999999</v>
      </c>
      <c r="N669" s="15" t="s">
        <v>149</v>
      </c>
      <c r="O669" s="15" t="s">
        <v>25</v>
      </c>
      <c r="P669" s="15" t="s">
        <v>33</v>
      </c>
      <c r="Q669" s="15" t="s">
        <v>27</v>
      </c>
      <c r="R669" s="15" t="s">
        <v>200</v>
      </c>
      <c r="S669" s="15">
        <v>42.129199999999997</v>
      </c>
      <c r="T669" s="15">
        <v>-71.512200000000007</v>
      </c>
      <c r="U669" s="15"/>
      <c r="V669" s="78" t="s">
        <v>145</v>
      </c>
      <c r="W669" s="78" t="s">
        <v>213</v>
      </c>
      <c r="X669" s="78">
        <f t="shared" si="32"/>
        <v>54805</v>
      </c>
      <c r="Y669" s="78">
        <f t="shared" si="30"/>
        <v>42.129199999999997</v>
      </c>
      <c r="Z669" s="78">
        <f t="shared" si="31"/>
        <v>-71.512200000000007</v>
      </c>
      <c r="AA669" s="15" t="s">
        <v>149</v>
      </c>
      <c r="AB669" s="15" t="s">
        <v>25</v>
      </c>
      <c r="AC669" s="15" t="s">
        <v>33</v>
      </c>
      <c r="AD669" s="15" t="s">
        <v>27</v>
      </c>
      <c r="AE669" s="15" t="s">
        <v>200</v>
      </c>
      <c r="AF669" s="15"/>
      <c r="AG669" s="15"/>
      <c r="AH669" s="15"/>
      <c r="AI669" s="15"/>
      <c r="AJ669" s="15"/>
    </row>
    <row r="670" spans="1:36" x14ac:dyDescent="0.25">
      <c r="A670" s="15" t="s">
        <v>229</v>
      </c>
      <c r="B670" s="15" t="s">
        <v>243</v>
      </c>
      <c r="C670" s="15">
        <v>54832</v>
      </c>
      <c r="D670" s="15">
        <v>1</v>
      </c>
      <c r="E670" s="15"/>
      <c r="F670" s="15">
        <v>2019</v>
      </c>
      <c r="G670" s="15" t="s">
        <v>244</v>
      </c>
      <c r="H670" s="15">
        <v>1725.92</v>
      </c>
      <c r="I670" s="15">
        <v>5</v>
      </c>
      <c r="J670" s="19">
        <v>158231.98000000001</v>
      </c>
      <c r="K670" s="15">
        <v>3.7999999999999999E-2</v>
      </c>
      <c r="L670" s="15">
        <v>18.321000000000002</v>
      </c>
      <c r="M670" s="15">
        <v>1277280.848</v>
      </c>
      <c r="N670" s="15" t="s">
        <v>245</v>
      </c>
      <c r="O670" s="15" t="s">
        <v>25</v>
      </c>
      <c r="P670" s="15" t="s">
        <v>33</v>
      </c>
      <c r="Q670" s="15" t="s">
        <v>27</v>
      </c>
      <c r="R670" s="15" t="s">
        <v>246</v>
      </c>
      <c r="S670" s="15">
        <v>38.668100000000003</v>
      </c>
      <c r="T670" s="15">
        <v>-76.867800000000003</v>
      </c>
      <c r="U670" s="15"/>
      <c r="V670" s="78" t="s">
        <v>229</v>
      </c>
      <c r="W670" s="78" t="s">
        <v>243</v>
      </c>
      <c r="X670" s="78">
        <f t="shared" si="32"/>
        <v>54832</v>
      </c>
      <c r="Y670" s="78">
        <f t="shared" si="30"/>
        <v>38.668100000000003</v>
      </c>
      <c r="Z670" s="78">
        <f t="shared" si="31"/>
        <v>-76.867800000000003</v>
      </c>
      <c r="AA670" s="15" t="s">
        <v>245</v>
      </c>
      <c r="AB670" s="15" t="s">
        <v>25</v>
      </c>
      <c r="AC670" s="15" t="s">
        <v>33</v>
      </c>
      <c r="AD670" s="15" t="s">
        <v>27</v>
      </c>
      <c r="AE670" s="15" t="s">
        <v>246</v>
      </c>
      <c r="AF670" s="15"/>
      <c r="AG670" s="15"/>
      <c r="AH670" s="15"/>
      <c r="AI670" s="15"/>
      <c r="AJ670" s="15"/>
    </row>
    <row r="671" spans="1:36" x14ac:dyDescent="0.25">
      <c r="A671" s="15" t="s">
        <v>229</v>
      </c>
      <c r="B671" s="15" t="s">
        <v>243</v>
      </c>
      <c r="C671" s="15">
        <v>54832</v>
      </c>
      <c r="D671" s="15">
        <v>2</v>
      </c>
      <c r="E671" s="15"/>
      <c r="F671" s="15">
        <v>2019</v>
      </c>
      <c r="G671" s="15" t="s">
        <v>244</v>
      </c>
      <c r="H671" s="15">
        <v>1667.15</v>
      </c>
      <c r="I671" s="15">
        <v>5</v>
      </c>
      <c r="J671" s="19">
        <v>152413.01999999999</v>
      </c>
      <c r="K671" s="15">
        <v>4.1000000000000002E-2</v>
      </c>
      <c r="L671" s="15">
        <v>18.815999999999999</v>
      </c>
      <c r="M671" s="15">
        <v>1189445.7069999999</v>
      </c>
      <c r="N671" s="15" t="s">
        <v>245</v>
      </c>
      <c r="O671" s="15" t="s">
        <v>25</v>
      </c>
      <c r="P671" s="15" t="s">
        <v>33</v>
      </c>
      <c r="Q671" s="15" t="s">
        <v>27</v>
      </c>
      <c r="R671" s="15" t="s">
        <v>246</v>
      </c>
      <c r="S671" s="15">
        <v>38.668100000000003</v>
      </c>
      <c r="T671" s="15">
        <v>-76.867800000000003</v>
      </c>
      <c r="U671" s="15"/>
      <c r="V671" s="78" t="s">
        <v>229</v>
      </c>
      <c r="W671" s="78" t="s">
        <v>243</v>
      </c>
      <c r="X671" s="78">
        <f t="shared" si="32"/>
        <v>0</v>
      </c>
      <c r="Y671" s="78">
        <f t="shared" si="30"/>
        <v>0</v>
      </c>
      <c r="Z671" s="78">
        <f t="shared" si="31"/>
        <v>0</v>
      </c>
      <c r="AA671" s="15" t="s">
        <v>245</v>
      </c>
      <c r="AB671" s="15" t="s">
        <v>25</v>
      </c>
      <c r="AC671" s="15" t="s">
        <v>33</v>
      </c>
      <c r="AD671" s="15" t="s">
        <v>27</v>
      </c>
      <c r="AE671" s="15" t="s">
        <v>246</v>
      </c>
      <c r="AF671" s="15"/>
      <c r="AG671" s="15"/>
      <c r="AH671" s="15"/>
      <c r="AI671" s="15"/>
      <c r="AJ671" s="15"/>
    </row>
    <row r="672" spans="1:36" x14ac:dyDescent="0.25">
      <c r="A672" s="15" t="s">
        <v>770</v>
      </c>
      <c r="B672" s="15" t="s">
        <v>834</v>
      </c>
      <c r="C672" s="15">
        <v>54844</v>
      </c>
      <c r="D672" s="15">
        <v>1</v>
      </c>
      <c r="E672" s="15"/>
      <c r="F672" s="15">
        <v>2019</v>
      </c>
      <c r="G672" s="15" t="s">
        <v>334</v>
      </c>
      <c r="H672" s="15">
        <v>3158.04</v>
      </c>
      <c r="I672" s="15">
        <v>5</v>
      </c>
      <c r="J672" s="19">
        <v>330678.12</v>
      </c>
      <c r="K672" s="15">
        <v>2.6499999999999999E-2</v>
      </c>
      <c r="L672" s="15">
        <v>35.972999999999999</v>
      </c>
      <c r="M672" s="15">
        <v>2755185.3459999999</v>
      </c>
      <c r="N672" s="15" t="s">
        <v>835</v>
      </c>
      <c r="O672" s="15" t="s">
        <v>25</v>
      </c>
      <c r="P672" s="15" t="s">
        <v>33</v>
      </c>
      <c r="Q672" s="15" t="s">
        <v>27</v>
      </c>
      <c r="R672" s="15" t="s">
        <v>53</v>
      </c>
      <c r="S672" s="15">
        <v>38.124499999999998</v>
      </c>
      <c r="T672" s="15">
        <v>-78.203100000000006</v>
      </c>
      <c r="U672" s="15"/>
      <c r="V672" s="78" t="s">
        <v>770</v>
      </c>
      <c r="W672" s="78" t="s">
        <v>834</v>
      </c>
      <c r="X672" s="78">
        <f t="shared" si="32"/>
        <v>54844</v>
      </c>
      <c r="Y672" s="78">
        <f t="shared" si="30"/>
        <v>38.124499999999998</v>
      </c>
      <c r="Z672" s="78">
        <f t="shared" si="31"/>
        <v>-78.203100000000006</v>
      </c>
      <c r="AA672" s="15" t="s">
        <v>835</v>
      </c>
      <c r="AB672" s="15" t="s">
        <v>25</v>
      </c>
      <c r="AC672" s="15" t="s">
        <v>33</v>
      </c>
      <c r="AD672" s="15" t="s">
        <v>27</v>
      </c>
      <c r="AE672" s="15" t="s">
        <v>53</v>
      </c>
      <c r="AF672" s="15"/>
      <c r="AG672" s="15"/>
      <c r="AH672" s="15"/>
      <c r="AI672" s="15"/>
      <c r="AJ672" s="15"/>
    </row>
    <row r="673" spans="1:36" x14ac:dyDescent="0.25">
      <c r="A673" s="15" t="s">
        <v>770</v>
      </c>
      <c r="B673" s="15" t="s">
        <v>834</v>
      </c>
      <c r="C673" s="15">
        <v>54844</v>
      </c>
      <c r="D673" s="15">
        <v>2</v>
      </c>
      <c r="E673" s="15"/>
      <c r="F673" s="15">
        <v>2019</v>
      </c>
      <c r="G673" s="15" t="s">
        <v>334</v>
      </c>
      <c r="H673" s="15">
        <v>3159.67</v>
      </c>
      <c r="I673" s="15">
        <v>5</v>
      </c>
      <c r="J673" s="19">
        <v>330890.59000000003</v>
      </c>
      <c r="K673" s="15">
        <v>2.63E-2</v>
      </c>
      <c r="L673" s="15">
        <v>36.357999999999997</v>
      </c>
      <c r="M673" s="15">
        <v>2779109.6660000002</v>
      </c>
      <c r="N673" s="15" t="s">
        <v>835</v>
      </c>
      <c r="O673" s="15" t="s">
        <v>25</v>
      </c>
      <c r="P673" s="15" t="s">
        <v>33</v>
      </c>
      <c r="Q673" s="15" t="s">
        <v>27</v>
      </c>
      <c r="R673" s="15" t="s">
        <v>53</v>
      </c>
      <c r="S673" s="15">
        <v>38.124499999999998</v>
      </c>
      <c r="T673" s="15">
        <v>-78.203100000000006</v>
      </c>
      <c r="U673" s="15"/>
      <c r="V673" s="78" t="s">
        <v>770</v>
      </c>
      <c r="W673" s="78" t="s">
        <v>834</v>
      </c>
      <c r="X673" s="78">
        <f t="shared" si="32"/>
        <v>0</v>
      </c>
      <c r="Y673" s="78">
        <f t="shared" si="30"/>
        <v>0</v>
      </c>
      <c r="Z673" s="78">
        <f t="shared" si="31"/>
        <v>0</v>
      </c>
      <c r="AA673" s="15" t="s">
        <v>835</v>
      </c>
      <c r="AB673" s="15" t="s">
        <v>25</v>
      </c>
      <c r="AC673" s="15" t="s">
        <v>33</v>
      </c>
      <c r="AD673" s="15" t="s">
        <v>27</v>
      </c>
      <c r="AE673" s="15" t="s">
        <v>53</v>
      </c>
      <c r="AF673" s="15"/>
      <c r="AG673" s="15"/>
      <c r="AH673" s="15"/>
      <c r="AI673" s="15"/>
      <c r="AJ673" s="15"/>
    </row>
    <row r="674" spans="1:36" x14ac:dyDescent="0.25">
      <c r="A674" s="15" t="s">
        <v>145</v>
      </c>
      <c r="B674" s="15" t="s">
        <v>204</v>
      </c>
      <c r="C674" s="15">
        <v>54907</v>
      </c>
      <c r="D674" s="15">
        <v>1</v>
      </c>
      <c r="E674" s="15"/>
      <c r="F674" s="15">
        <v>2019</v>
      </c>
      <c r="G674" s="15" t="s">
        <v>36</v>
      </c>
      <c r="H674" s="15">
        <v>3617.23</v>
      </c>
      <c r="I674" s="15">
        <v>5</v>
      </c>
      <c r="J674" s="19">
        <v>106171.28</v>
      </c>
      <c r="K674" s="15">
        <v>6.0699999999999997E-2</v>
      </c>
      <c r="L674" s="15">
        <v>24.901</v>
      </c>
      <c r="M674" s="15">
        <v>821596.777</v>
      </c>
      <c r="N674" s="15" t="s">
        <v>72</v>
      </c>
      <c r="O674" s="15" t="s">
        <v>25</v>
      </c>
      <c r="P674" s="15" t="s">
        <v>26</v>
      </c>
      <c r="Q674" s="15" t="s">
        <v>27</v>
      </c>
      <c r="R674" s="15" t="s">
        <v>205</v>
      </c>
      <c r="S674" s="15">
        <v>42.3611</v>
      </c>
      <c r="T674" s="15">
        <v>-71.093400000000003</v>
      </c>
      <c r="U674" s="15"/>
      <c r="V674" s="78" t="s">
        <v>145</v>
      </c>
      <c r="W674" s="78" t="s">
        <v>204</v>
      </c>
      <c r="X674" s="78">
        <f t="shared" si="32"/>
        <v>54907</v>
      </c>
      <c r="Y674" s="78">
        <f t="shared" si="30"/>
        <v>42.3611</v>
      </c>
      <c r="Z674" s="78">
        <f t="shared" si="31"/>
        <v>-71.093400000000003</v>
      </c>
      <c r="AA674" s="15" t="s">
        <v>72</v>
      </c>
      <c r="AB674" s="15" t="s">
        <v>25</v>
      </c>
      <c r="AC674" s="15" t="s">
        <v>26</v>
      </c>
      <c r="AD674" s="15" t="s">
        <v>27</v>
      </c>
      <c r="AE674" s="15" t="s">
        <v>205</v>
      </c>
      <c r="AF674" s="15"/>
      <c r="AG674" s="15"/>
      <c r="AH674" s="15"/>
      <c r="AI674" s="15"/>
      <c r="AJ674" s="15"/>
    </row>
    <row r="675" spans="1:36" x14ac:dyDescent="0.25">
      <c r="A675" s="15" t="s">
        <v>396</v>
      </c>
      <c r="B675" s="15" t="s">
        <v>485</v>
      </c>
      <c r="C675" s="15">
        <v>54914</v>
      </c>
      <c r="D675" s="15">
        <v>1</v>
      </c>
      <c r="E675" s="15"/>
      <c r="F675" s="15">
        <v>2019</v>
      </c>
      <c r="G675" s="15" t="s">
        <v>244</v>
      </c>
      <c r="H675" s="15">
        <v>3585.35</v>
      </c>
      <c r="I675" s="15">
        <v>5</v>
      </c>
      <c r="J675" s="19">
        <v>328462.68</v>
      </c>
      <c r="K675" s="15">
        <v>5.8999999999999999E-3</v>
      </c>
      <c r="L675" s="15">
        <v>11.367000000000001</v>
      </c>
      <c r="M675" s="15">
        <v>3870737.86</v>
      </c>
      <c r="N675" s="15" t="s">
        <v>398</v>
      </c>
      <c r="O675" s="15" t="s">
        <v>25</v>
      </c>
      <c r="P675" s="15" t="s">
        <v>33</v>
      </c>
      <c r="Q675" s="15" t="s">
        <v>27</v>
      </c>
      <c r="R675" s="15" t="s">
        <v>53</v>
      </c>
      <c r="S675" s="15">
        <v>40.699399999999997</v>
      </c>
      <c r="T675" s="15">
        <v>-73.975800000000007</v>
      </c>
      <c r="U675" s="15"/>
      <c r="V675" s="78" t="s">
        <v>396</v>
      </c>
      <c r="W675" s="78" t="s">
        <v>485</v>
      </c>
      <c r="X675" s="78">
        <f t="shared" si="32"/>
        <v>54914</v>
      </c>
      <c r="Y675" s="78">
        <f t="shared" si="30"/>
        <v>40.699399999999997</v>
      </c>
      <c r="Z675" s="78">
        <f t="shared" si="31"/>
        <v>-73.975800000000007</v>
      </c>
      <c r="AA675" s="15" t="s">
        <v>398</v>
      </c>
      <c r="AB675" s="15" t="s">
        <v>25</v>
      </c>
      <c r="AC675" s="15" t="s">
        <v>33</v>
      </c>
      <c r="AD675" s="15" t="s">
        <v>27</v>
      </c>
      <c r="AE675" s="15" t="s">
        <v>53</v>
      </c>
      <c r="AF675" s="15"/>
      <c r="AG675" s="15"/>
      <c r="AH675" s="15"/>
      <c r="AI675" s="15"/>
      <c r="AJ675" s="15"/>
    </row>
    <row r="676" spans="1:36" x14ac:dyDescent="0.25">
      <c r="A676" s="15" t="s">
        <v>396</v>
      </c>
      <c r="B676" s="15" t="s">
        <v>485</v>
      </c>
      <c r="C676" s="15">
        <v>54914</v>
      </c>
      <c r="D676" s="15">
        <v>2</v>
      </c>
      <c r="E676" s="15"/>
      <c r="F676" s="15">
        <v>2019</v>
      </c>
      <c r="G676" s="15" t="s">
        <v>244</v>
      </c>
      <c r="H676" s="15">
        <v>3133.3</v>
      </c>
      <c r="I676" s="15">
        <v>5</v>
      </c>
      <c r="J676" s="19">
        <v>290443.09000000003</v>
      </c>
      <c r="K676" s="15">
        <v>5.8999999999999999E-3</v>
      </c>
      <c r="L676" s="15">
        <v>9.843</v>
      </c>
      <c r="M676" s="15">
        <v>3384596.6209999998</v>
      </c>
      <c r="N676" s="15" t="s">
        <v>398</v>
      </c>
      <c r="O676" s="15" t="s">
        <v>25</v>
      </c>
      <c r="P676" s="15" t="s">
        <v>33</v>
      </c>
      <c r="Q676" s="15" t="s">
        <v>27</v>
      </c>
      <c r="R676" s="15" t="s">
        <v>53</v>
      </c>
      <c r="S676" s="15">
        <v>40.699399999999997</v>
      </c>
      <c r="T676" s="15">
        <v>-73.975800000000007</v>
      </c>
      <c r="U676" s="15"/>
      <c r="V676" s="78" t="s">
        <v>396</v>
      </c>
      <c r="W676" s="78" t="s">
        <v>485</v>
      </c>
      <c r="X676" s="78">
        <f t="shared" si="32"/>
        <v>0</v>
      </c>
      <c r="Y676" s="78">
        <f t="shared" si="30"/>
        <v>0</v>
      </c>
      <c r="Z676" s="78">
        <f t="shared" si="31"/>
        <v>0</v>
      </c>
      <c r="AA676" s="15" t="s">
        <v>398</v>
      </c>
      <c r="AB676" s="15" t="s">
        <v>25</v>
      </c>
      <c r="AC676" s="15" t="s">
        <v>33</v>
      </c>
      <c r="AD676" s="15" t="s">
        <v>27</v>
      </c>
      <c r="AE676" s="15" t="s">
        <v>53</v>
      </c>
      <c r="AF676" s="15"/>
      <c r="AG676" s="15"/>
      <c r="AH676" s="15"/>
      <c r="AI676" s="15"/>
      <c r="AJ676" s="15"/>
    </row>
    <row r="677" spans="1:36" x14ac:dyDescent="0.25">
      <c r="A677" s="15" t="s">
        <v>145</v>
      </c>
      <c r="B677" s="15" t="s">
        <v>172</v>
      </c>
      <c r="C677" s="15">
        <v>55026</v>
      </c>
      <c r="D677" s="15">
        <v>1</v>
      </c>
      <c r="E677" s="15"/>
      <c r="F677" s="15">
        <v>2019</v>
      </c>
      <c r="G677" s="15" t="s">
        <v>23</v>
      </c>
      <c r="H677" s="15">
        <v>1358.08</v>
      </c>
      <c r="I677" s="15">
        <v>5</v>
      </c>
      <c r="J677" s="19">
        <v>200808.91</v>
      </c>
      <c r="K677" s="15">
        <v>1.8100000000000002E-2</v>
      </c>
      <c r="L677" s="15">
        <v>9.7119999999999997</v>
      </c>
      <c r="M677" s="15">
        <v>1555488.7779999999</v>
      </c>
      <c r="N677" s="15" t="s">
        <v>164</v>
      </c>
      <c r="O677" s="15" t="s">
        <v>25</v>
      </c>
      <c r="P677" s="15" t="s">
        <v>33</v>
      </c>
      <c r="Q677" s="15" t="s">
        <v>27</v>
      </c>
      <c r="R677" s="15" t="s">
        <v>42</v>
      </c>
      <c r="S677" s="15">
        <v>41.831200000000003</v>
      </c>
      <c r="T677" s="15">
        <v>-71.123900000000006</v>
      </c>
      <c r="U677" s="15"/>
      <c r="V677" s="78" t="s">
        <v>145</v>
      </c>
      <c r="W677" s="78" t="s">
        <v>172</v>
      </c>
      <c r="X677" s="78">
        <f t="shared" si="32"/>
        <v>55026</v>
      </c>
      <c r="Y677" s="78">
        <f t="shared" si="30"/>
        <v>41.831200000000003</v>
      </c>
      <c r="Z677" s="78">
        <f t="shared" si="31"/>
        <v>-71.123900000000006</v>
      </c>
      <c r="AA677" s="15" t="s">
        <v>164</v>
      </c>
      <c r="AB677" s="15" t="s">
        <v>25</v>
      </c>
      <c r="AC677" s="15" t="s">
        <v>33</v>
      </c>
      <c r="AD677" s="15" t="s">
        <v>27</v>
      </c>
      <c r="AE677" s="15" t="s">
        <v>42</v>
      </c>
      <c r="AF677" s="15"/>
      <c r="AG677" s="15"/>
      <c r="AH677" s="15"/>
      <c r="AI677" s="15"/>
      <c r="AJ677" s="15"/>
    </row>
    <row r="678" spans="1:36" x14ac:dyDescent="0.25">
      <c r="A678" s="15" t="s">
        <v>145</v>
      </c>
      <c r="B678" s="15" t="s">
        <v>152</v>
      </c>
      <c r="C678" s="15">
        <v>55041</v>
      </c>
      <c r="D678" s="15">
        <v>1</v>
      </c>
      <c r="E678" s="15"/>
      <c r="F678" s="15">
        <v>2019</v>
      </c>
      <c r="G678" s="15" t="s">
        <v>23</v>
      </c>
      <c r="H678" s="15">
        <v>1674.84</v>
      </c>
      <c r="I678" s="15">
        <v>5</v>
      </c>
      <c r="J678" s="19">
        <v>338539.65</v>
      </c>
      <c r="K678" s="15">
        <v>1.5699999999999999E-2</v>
      </c>
      <c r="L678" s="15">
        <v>14.096</v>
      </c>
      <c r="M678" s="15">
        <v>2435996.7409999999</v>
      </c>
      <c r="N678" s="15" t="s">
        <v>153</v>
      </c>
      <c r="O678" s="15" t="s">
        <v>25</v>
      </c>
      <c r="P678" s="15" t="s">
        <v>33</v>
      </c>
      <c r="Q678" s="15" t="s">
        <v>27</v>
      </c>
      <c r="R678" s="15" t="s">
        <v>42</v>
      </c>
      <c r="S678" s="15">
        <v>42.047600000000003</v>
      </c>
      <c r="T678" s="15">
        <v>-72.647800000000004</v>
      </c>
      <c r="U678" s="15"/>
      <c r="V678" s="78" t="s">
        <v>145</v>
      </c>
      <c r="W678" s="78" t="s">
        <v>152</v>
      </c>
      <c r="X678" s="78">
        <f t="shared" si="32"/>
        <v>55041</v>
      </c>
      <c r="Y678" s="78">
        <f t="shared" si="30"/>
        <v>42.047600000000003</v>
      </c>
      <c r="Z678" s="78">
        <f t="shared" si="31"/>
        <v>-72.647800000000004</v>
      </c>
      <c r="AA678" s="15" t="s">
        <v>153</v>
      </c>
      <c r="AB678" s="15" t="s">
        <v>25</v>
      </c>
      <c r="AC678" s="15" t="s">
        <v>33</v>
      </c>
      <c r="AD678" s="15" t="s">
        <v>27</v>
      </c>
      <c r="AE678" s="15" t="s">
        <v>42</v>
      </c>
      <c r="AF678" s="15"/>
      <c r="AG678" s="15"/>
      <c r="AH678" s="15"/>
      <c r="AI678" s="15"/>
      <c r="AJ678" s="15"/>
    </row>
    <row r="679" spans="1:36" x14ac:dyDescent="0.25">
      <c r="A679" s="15" t="s">
        <v>20</v>
      </c>
      <c r="B679" s="15" t="s">
        <v>39</v>
      </c>
      <c r="C679" s="15">
        <v>55042</v>
      </c>
      <c r="D679" s="15" t="s">
        <v>40</v>
      </c>
      <c r="E679" s="15"/>
      <c r="F679" s="15">
        <v>2019</v>
      </c>
      <c r="G679" s="15" t="s">
        <v>23</v>
      </c>
      <c r="H679" s="15">
        <v>2266.37</v>
      </c>
      <c r="I679" s="15">
        <v>5</v>
      </c>
      <c r="J679" s="19">
        <v>503885.75</v>
      </c>
      <c r="K679" s="15">
        <v>2.2200000000000001E-2</v>
      </c>
      <c r="L679" s="15">
        <v>37.018000000000001</v>
      </c>
      <c r="M679" s="15">
        <v>3469544.14</v>
      </c>
      <c r="N679" s="15" t="s">
        <v>41</v>
      </c>
      <c r="O679" s="15" t="s">
        <v>25</v>
      </c>
      <c r="P679" s="15" t="s">
        <v>33</v>
      </c>
      <c r="Q679" s="15" t="s">
        <v>27</v>
      </c>
      <c r="R679" s="15" t="s">
        <v>42</v>
      </c>
      <c r="S679" s="15">
        <v>41.169199999999996</v>
      </c>
      <c r="T679" s="15">
        <v>-73.184399999999997</v>
      </c>
      <c r="U679" s="15"/>
      <c r="V679" s="78" t="s">
        <v>20</v>
      </c>
      <c r="W679" s="78" t="s">
        <v>39</v>
      </c>
      <c r="X679" s="78">
        <f t="shared" si="32"/>
        <v>55042</v>
      </c>
      <c r="Y679" s="78">
        <f t="shared" si="30"/>
        <v>41.169199999999996</v>
      </c>
      <c r="Z679" s="78">
        <f t="shared" si="31"/>
        <v>-73.184399999999997</v>
      </c>
      <c r="AA679" s="15" t="s">
        <v>41</v>
      </c>
      <c r="AB679" s="15" t="s">
        <v>25</v>
      </c>
      <c r="AC679" s="15" t="s">
        <v>33</v>
      </c>
      <c r="AD679" s="15" t="s">
        <v>27</v>
      </c>
      <c r="AE679" s="15" t="s">
        <v>42</v>
      </c>
      <c r="AF679" s="15"/>
      <c r="AG679" s="15"/>
      <c r="AH679" s="15"/>
      <c r="AI679" s="15"/>
      <c r="AJ679" s="15"/>
    </row>
    <row r="680" spans="1:36" x14ac:dyDescent="0.25">
      <c r="A680" s="15" t="s">
        <v>20</v>
      </c>
      <c r="B680" s="15" t="s">
        <v>39</v>
      </c>
      <c r="C680" s="15">
        <v>55042</v>
      </c>
      <c r="D680" s="15" t="s">
        <v>43</v>
      </c>
      <c r="E680" s="15"/>
      <c r="F680" s="15">
        <v>2019</v>
      </c>
      <c r="G680" s="15" t="s">
        <v>23</v>
      </c>
      <c r="H680" s="15">
        <v>2239.34</v>
      </c>
      <c r="I680" s="15">
        <v>5</v>
      </c>
      <c r="J680" s="19">
        <v>561079.4</v>
      </c>
      <c r="K680" s="15">
        <v>2.24E-2</v>
      </c>
      <c r="L680" s="15">
        <v>37.81</v>
      </c>
      <c r="M680" s="15">
        <v>3501683.3319999999</v>
      </c>
      <c r="N680" s="15" t="s">
        <v>41</v>
      </c>
      <c r="O680" s="15" t="s">
        <v>25</v>
      </c>
      <c r="P680" s="15" t="s">
        <v>33</v>
      </c>
      <c r="Q680" s="15" t="s">
        <v>27</v>
      </c>
      <c r="R680" s="15" t="s">
        <v>42</v>
      </c>
      <c r="S680" s="15">
        <v>41.169199999999996</v>
      </c>
      <c r="T680" s="15">
        <v>-73.184399999999997</v>
      </c>
      <c r="U680" s="15"/>
      <c r="V680" s="78" t="s">
        <v>20</v>
      </c>
      <c r="W680" s="78" t="s">
        <v>39</v>
      </c>
      <c r="X680" s="78">
        <f t="shared" si="32"/>
        <v>0</v>
      </c>
      <c r="Y680" s="78">
        <f t="shared" si="30"/>
        <v>0</v>
      </c>
      <c r="Z680" s="78">
        <f t="shared" si="31"/>
        <v>0</v>
      </c>
      <c r="AA680" s="15" t="s">
        <v>41</v>
      </c>
      <c r="AB680" s="15" t="s">
        <v>25</v>
      </c>
      <c r="AC680" s="15" t="s">
        <v>33</v>
      </c>
      <c r="AD680" s="15" t="s">
        <v>27</v>
      </c>
      <c r="AE680" s="15" t="s">
        <v>42</v>
      </c>
      <c r="AF680" s="15"/>
      <c r="AG680" s="15"/>
      <c r="AH680" s="15"/>
      <c r="AI680" s="15"/>
      <c r="AJ680" s="15"/>
    </row>
    <row r="681" spans="1:36" x14ac:dyDescent="0.25">
      <c r="A681" s="15" t="s">
        <v>145</v>
      </c>
      <c r="B681" s="15" t="s">
        <v>214</v>
      </c>
      <c r="C681" s="15">
        <v>55079</v>
      </c>
      <c r="D681" s="15">
        <v>1</v>
      </c>
      <c r="E681" s="15"/>
      <c r="F681" s="15">
        <v>2019</v>
      </c>
      <c r="G681" s="15" t="s">
        <v>23</v>
      </c>
      <c r="H681" s="15">
        <v>2226.0300000000002</v>
      </c>
      <c r="I681" s="15">
        <v>5</v>
      </c>
      <c r="J681" s="19">
        <v>388030.41</v>
      </c>
      <c r="K681" s="15">
        <v>1.3299999999999999E-2</v>
      </c>
      <c r="L681" s="15">
        <v>25.696999999999999</v>
      </c>
      <c r="M681" s="15">
        <v>4405889.8820000002</v>
      </c>
      <c r="N681" s="15" t="s">
        <v>149</v>
      </c>
      <c r="O681" s="15" t="s">
        <v>25</v>
      </c>
      <c r="P681" s="15" t="s">
        <v>33</v>
      </c>
      <c r="Q681" s="15" t="s">
        <v>27</v>
      </c>
      <c r="R681" s="15" t="s">
        <v>59</v>
      </c>
      <c r="S681" s="15">
        <v>42.112699999999997</v>
      </c>
      <c r="T681" s="15">
        <v>-72.015199999999993</v>
      </c>
      <c r="U681" s="15"/>
      <c r="V681" s="78" t="s">
        <v>145</v>
      </c>
      <c r="W681" s="78" t="s">
        <v>214</v>
      </c>
      <c r="X681" s="78">
        <f t="shared" si="32"/>
        <v>55079</v>
      </c>
      <c r="Y681" s="78">
        <f t="shared" si="30"/>
        <v>42.112699999999997</v>
      </c>
      <c r="Z681" s="78">
        <f t="shared" si="31"/>
        <v>-72.015199999999993</v>
      </c>
      <c r="AA681" s="15" t="s">
        <v>149</v>
      </c>
      <c r="AB681" s="15" t="s">
        <v>25</v>
      </c>
      <c r="AC681" s="15" t="s">
        <v>33</v>
      </c>
      <c r="AD681" s="15" t="s">
        <v>27</v>
      </c>
      <c r="AE681" s="15" t="s">
        <v>59</v>
      </c>
      <c r="AF681" s="15"/>
      <c r="AG681" s="15"/>
      <c r="AH681" s="15"/>
      <c r="AI681" s="15"/>
      <c r="AJ681" s="15"/>
    </row>
    <row r="682" spans="1:36" x14ac:dyDescent="0.25">
      <c r="A682" s="15" t="s">
        <v>20</v>
      </c>
      <c r="B682" s="15" t="s">
        <v>85</v>
      </c>
      <c r="C682" s="15">
        <v>55126</v>
      </c>
      <c r="D682" s="15" t="s">
        <v>86</v>
      </c>
      <c r="E682" s="15"/>
      <c r="F682" s="15">
        <v>2019</v>
      </c>
      <c r="G682" s="15" t="s">
        <v>23</v>
      </c>
      <c r="H682" s="15">
        <v>3440.19</v>
      </c>
      <c r="I682" s="15">
        <v>5</v>
      </c>
      <c r="J682" s="19">
        <v>801069.14</v>
      </c>
      <c r="K682" s="15">
        <v>8.9999999999999993E-3</v>
      </c>
      <c r="L682" s="15">
        <v>18.867000000000001</v>
      </c>
      <c r="M682" s="15">
        <v>5691604.8789999997</v>
      </c>
      <c r="N682" s="15" t="s">
        <v>24</v>
      </c>
      <c r="O682" s="15" t="s">
        <v>25</v>
      </c>
      <c r="P682" s="15" t="s">
        <v>33</v>
      </c>
      <c r="Q682" s="15" t="s">
        <v>27</v>
      </c>
      <c r="R682" s="15" t="s">
        <v>59</v>
      </c>
      <c r="S682" s="15">
        <v>41.2239</v>
      </c>
      <c r="T682" s="15">
        <v>-73.099999999999994</v>
      </c>
      <c r="U682" s="15"/>
      <c r="V682" s="78" t="s">
        <v>20</v>
      </c>
      <c r="W682" s="78" t="s">
        <v>85</v>
      </c>
      <c r="X682" s="78">
        <f t="shared" si="32"/>
        <v>55126</v>
      </c>
      <c r="Y682" s="78">
        <f t="shared" si="30"/>
        <v>41.2239</v>
      </c>
      <c r="Z682" s="78">
        <f t="shared" si="31"/>
        <v>-73.099999999999994</v>
      </c>
      <c r="AA682" s="15" t="s">
        <v>24</v>
      </c>
      <c r="AB682" s="15" t="s">
        <v>25</v>
      </c>
      <c r="AC682" s="15" t="s">
        <v>33</v>
      </c>
      <c r="AD682" s="15" t="s">
        <v>27</v>
      </c>
      <c r="AE682" s="15" t="s">
        <v>59</v>
      </c>
      <c r="AF682" s="15"/>
      <c r="AG682" s="15"/>
      <c r="AH682" s="15"/>
      <c r="AI682" s="15"/>
      <c r="AJ682" s="15"/>
    </row>
    <row r="683" spans="1:36" x14ac:dyDescent="0.25">
      <c r="A683" s="15" t="s">
        <v>20</v>
      </c>
      <c r="B683" s="15" t="s">
        <v>85</v>
      </c>
      <c r="C683" s="15">
        <v>55126</v>
      </c>
      <c r="D683" s="15" t="s">
        <v>87</v>
      </c>
      <c r="E683" s="15"/>
      <c r="F683" s="15">
        <v>2019</v>
      </c>
      <c r="G683" s="15" t="s">
        <v>23</v>
      </c>
      <c r="H683" s="15">
        <v>3339.51</v>
      </c>
      <c r="I683" s="15">
        <v>5</v>
      </c>
      <c r="J683" s="19">
        <v>739266.72</v>
      </c>
      <c r="K683" s="15">
        <v>1.04E-2</v>
      </c>
      <c r="L683" s="15">
        <v>16.954000000000001</v>
      </c>
      <c r="M683" s="15">
        <v>5150117.983</v>
      </c>
      <c r="N683" s="15" t="s">
        <v>24</v>
      </c>
      <c r="O683" s="15" t="s">
        <v>25</v>
      </c>
      <c r="P683" s="15" t="s">
        <v>33</v>
      </c>
      <c r="Q683" s="15" t="s">
        <v>27</v>
      </c>
      <c r="R683" s="15" t="s">
        <v>59</v>
      </c>
      <c r="S683" s="15">
        <v>41.2239</v>
      </c>
      <c r="T683" s="15">
        <v>-73.099999999999994</v>
      </c>
      <c r="U683" s="15"/>
      <c r="V683" s="78" t="s">
        <v>20</v>
      </c>
      <c r="W683" s="78" t="s">
        <v>85</v>
      </c>
      <c r="X683" s="78">
        <f t="shared" si="32"/>
        <v>0</v>
      </c>
      <c r="Y683" s="78">
        <f t="shared" si="30"/>
        <v>0</v>
      </c>
      <c r="Z683" s="78">
        <f t="shared" si="31"/>
        <v>0</v>
      </c>
      <c r="AA683" s="15" t="s">
        <v>24</v>
      </c>
      <c r="AB683" s="15" t="s">
        <v>25</v>
      </c>
      <c r="AC683" s="15" t="s">
        <v>33</v>
      </c>
      <c r="AD683" s="15" t="s">
        <v>27</v>
      </c>
      <c r="AE683" s="15" t="s">
        <v>59</v>
      </c>
      <c r="AF683" s="15"/>
      <c r="AG683" s="15"/>
      <c r="AH683" s="15"/>
      <c r="AI683" s="15"/>
      <c r="AJ683" s="15"/>
    </row>
    <row r="684" spans="1:36" x14ac:dyDescent="0.25">
      <c r="A684" s="15" t="s">
        <v>20</v>
      </c>
      <c r="B684" s="15" t="s">
        <v>74</v>
      </c>
      <c r="C684" s="15">
        <v>55149</v>
      </c>
      <c r="D684" s="15" t="s">
        <v>75</v>
      </c>
      <c r="E684" s="15"/>
      <c r="F684" s="15">
        <v>2019</v>
      </c>
      <c r="G684" s="15" t="s">
        <v>23</v>
      </c>
      <c r="H684" s="15">
        <v>3591.65</v>
      </c>
      <c r="I684" s="15">
        <v>5</v>
      </c>
      <c r="J684" s="19">
        <v>483312.75</v>
      </c>
      <c r="K684" s="15">
        <v>7.6E-3</v>
      </c>
      <c r="L684" s="15">
        <v>17.39</v>
      </c>
      <c r="M684" s="15">
        <v>5648602.4500000002</v>
      </c>
      <c r="N684" s="15" t="s">
        <v>63</v>
      </c>
      <c r="O684" s="15" t="s">
        <v>25</v>
      </c>
      <c r="P684" s="15" t="s">
        <v>33</v>
      </c>
      <c r="Q684" s="15" t="s">
        <v>27</v>
      </c>
      <c r="R684" s="15" t="s">
        <v>53</v>
      </c>
      <c r="S684" s="15">
        <v>41.873600000000003</v>
      </c>
      <c r="T684" s="15">
        <v>-71.8947</v>
      </c>
      <c r="U684" s="15"/>
      <c r="V684" s="78" t="s">
        <v>20</v>
      </c>
      <c r="W684" s="78" t="s">
        <v>74</v>
      </c>
      <c r="X684" s="78">
        <f t="shared" si="32"/>
        <v>55149</v>
      </c>
      <c r="Y684" s="78">
        <f t="shared" si="30"/>
        <v>41.873600000000003</v>
      </c>
      <c r="Z684" s="78">
        <f t="shared" si="31"/>
        <v>-71.8947</v>
      </c>
      <c r="AA684" s="15" t="s">
        <v>63</v>
      </c>
      <c r="AB684" s="15" t="s">
        <v>25</v>
      </c>
      <c r="AC684" s="15" t="s">
        <v>33</v>
      </c>
      <c r="AD684" s="15" t="s">
        <v>27</v>
      </c>
      <c r="AE684" s="15" t="s">
        <v>53</v>
      </c>
      <c r="AF684" s="15"/>
      <c r="AG684" s="15"/>
      <c r="AH684" s="15"/>
      <c r="AI684" s="15"/>
      <c r="AJ684" s="15"/>
    </row>
    <row r="685" spans="1:36" x14ac:dyDescent="0.25">
      <c r="A685" s="15" t="s">
        <v>20</v>
      </c>
      <c r="B685" s="15" t="s">
        <v>74</v>
      </c>
      <c r="C685" s="15">
        <v>55149</v>
      </c>
      <c r="D685" s="15" t="s">
        <v>76</v>
      </c>
      <c r="E685" s="15"/>
      <c r="F685" s="15">
        <v>2019</v>
      </c>
      <c r="G685" s="15" t="s">
        <v>23</v>
      </c>
      <c r="H685" s="15">
        <v>3466.23</v>
      </c>
      <c r="I685" s="15">
        <v>5</v>
      </c>
      <c r="J685" s="19">
        <v>500170.71</v>
      </c>
      <c r="K685" s="15">
        <v>6.4000000000000003E-3</v>
      </c>
      <c r="L685" s="15">
        <v>16.298999999999999</v>
      </c>
      <c r="M685" s="15">
        <v>5571591.648</v>
      </c>
      <c r="N685" s="15" t="s">
        <v>63</v>
      </c>
      <c r="O685" s="15" t="s">
        <v>25</v>
      </c>
      <c r="P685" s="15" t="s">
        <v>33</v>
      </c>
      <c r="Q685" s="15" t="s">
        <v>27</v>
      </c>
      <c r="R685" s="15" t="s">
        <v>53</v>
      </c>
      <c r="S685" s="15">
        <v>41.873600000000003</v>
      </c>
      <c r="T685" s="15">
        <v>-71.8947</v>
      </c>
      <c r="U685" s="15"/>
      <c r="V685" s="78" t="s">
        <v>20</v>
      </c>
      <c r="W685" s="78" t="s">
        <v>74</v>
      </c>
      <c r="X685" s="78">
        <f t="shared" si="32"/>
        <v>0</v>
      </c>
      <c r="Y685" s="78">
        <f t="shared" si="30"/>
        <v>0</v>
      </c>
      <c r="Z685" s="78">
        <f t="shared" si="31"/>
        <v>0</v>
      </c>
      <c r="AA685" s="15" t="s">
        <v>63</v>
      </c>
      <c r="AB685" s="15" t="s">
        <v>25</v>
      </c>
      <c r="AC685" s="15" t="s">
        <v>33</v>
      </c>
      <c r="AD685" s="15" t="s">
        <v>27</v>
      </c>
      <c r="AE685" s="15" t="s">
        <v>53</v>
      </c>
      <c r="AF685" s="15"/>
      <c r="AG685" s="15"/>
      <c r="AH685" s="15"/>
      <c r="AI685" s="15"/>
      <c r="AJ685" s="15"/>
    </row>
    <row r="686" spans="1:36" x14ac:dyDescent="0.25">
      <c r="A686" s="15" t="s">
        <v>20</v>
      </c>
      <c r="B686" s="15" t="s">
        <v>74</v>
      </c>
      <c r="C686" s="15">
        <v>55149</v>
      </c>
      <c r="D686" s="15" t="s">
        <v>77</v>
      </c>
      <c r="E686" s="15"/>
      <c r="F686" s="15">
        <v>2019</v>
      </c>
      <c r="G686" s="15" t="s">
        <v>23</v>
      </c>
      <c r="H686" s="15">
        <v>3601.33</v>
      </c>
      <c r="I686" s="15">
        <v>5</v>
      </c>
      <c r="J686" s="19">
        <v>476283.9</v>
      </c>
      <c r="K686" s="15">
        <v>5.5999999999999999E-3</v>
      </c>
      <c r="L686" s="15">
        <v>13.532</v>
      </c>
      <c r="M686" s="15">
        <v>5658914.1380000003</v>
      </c>
      <c r="N686" s="15" t="s">
        <v>63</v>
      </c>
      <c r="O686" s="15" t="s">
        <v>25</v>
      </c>
      <c r="P686" s="15" t="s">
        <v>33</v>
      </c>
      <c r="Q686" s="15" t="s">
        <v>27</v>
      </c>
      <c r="R686" s="15" t="s">
        <v>53</v>
      </c>
      <c r="S686" s="15">
        <v>41.873600000000003</v>
      </c>
      <c r="T686" s="15">
        <v>-71.8947</v>
      </c>
      <c r="U686" s="15"/>
      <c r="V686" s="78" t="s">
        <v>20</v>
      </c>
      <c r="W686" s="78" t="s">
        <v>74</v>
      </c>
      <c r="X686" s="78">
        <f t="shared" si="32"/>
        <v>0</v>
      </c>
      <c r="Y686" s="78">
        <f t="shared" si="30"/>
        <v>0</v>
      </c>
      <c r="Z686" s="78">
        <f t="shared" si="31"/>
        <v>0</v>
      </c>
      <c r="AA686" s="15" t="s">
        <v>63</v>
      </c>
      <c r="AB686" s="15" t="s">
        <v>25</v>
      </c>
      <c r="AC686" s="15" t="s">
        <v>33</v>
      </c>
      <c r="AD686" s="15" t="s">
        <v>27</v>
      </c>
      <c r="AE686" s="15" t="s">
        <v>53</v>
      </c>
      <c r="AF686" s="15"/>
      <c r="AG686" s="15"/>
      <c r="AH686" s="15"/>
      <c r="AI686" s="15"/>
      <c r="AJ686" s="15"/>
    </row>
    <row r="687" spans="1:36" x14ac:dyDescent="0.25">
      <c r="A687" s="15" t="s">
        <v>306</v>
      </c>
      <c r="B687" s="15" t="s">
        <v>313</v>
      </c>
      <c r="C687" s="15">
        <v>55170</v>
      </c>
      <c r="D687" s="15">
        <v>1</v>
      </c>
      <c r="E687" s="15"/>
      <c r="F687" s="15">
        <v>2019</v>
      </c>
      <c r="G687" s="15" t="s">
        <v>314</v>
      </c>
      <c r="H687" s="15">
        <v>2775.29</v>
      </c>
      <c r="I687" s="15">
        <v>5</v>
      </c>
      <c r="J687" s="19">
        <v>547477.64</v>
      </c>
      <c r="K687" s="15">
        <v>9.2999999999999992E-3</v>
      </c>
      <c r="L687" s="15">
        <v>23.922000000000001</v>
      </c>
      <c r="M687" s="15">
        <v>5859071.6789999995</v>
      </c>
      <c r="N687" s="15" t="s">
        <v>315</v>
      </c>
      <c r="O687" s="15" t="s">
        <v>25</v>
      </c>
      <c r="P687" s="15" t="s">
        <v>33</v>
      </c>
      <c r="Q687" s="15" t="s">
        <v>27</v>
      </c>
      <c r="R687" s="15" t="s">
        <v>316</v>
      </c>
      <c r="S687" s="15">
        <v>42.904299999999999</v>
      </c>
      <c r="T687" s="15">
        <v>-71.4251</v>
      </c>
      <c r="U687" s="15"/>
      <c r="V687" s="78" t="s">
        <v>306</v>
      </c>
      <c r="W687" s="78" t="s">
        <v>313</v>
      </c>
      <c r="X687" s="78">
        <f t="shared" si="32"/>
        <v>55170</v>
      </c>
      <c r="Y687" s="78">
        <f t="shared" si="30"/>
        <v>42.904299999999999</v>
      </c>
      <c r="Z687" s="78">
        <f t="shared" si="31"/>
        <v>-71.4251</v>
      </c>
      <c r="AA687" s="15" t="s">
        <v>315</v>
      </c>
      <c r="AB687" s="15" t="s">
        <v>25</v>
      </c>
      <c r="AC687" s="15" t="s">
        <v>33</v>
      </c>
      <c r="AD687" s="15" t="s">
        <v>27</v>
      </c>
      <c r="AE687" s="15" t="s">
        <v>316</v>
      </c>
      <c r="AF687" s="15"/>
      <c r="AG687" s="15"/>
      <c r="AH687" s="15"/>
      <c r="AI687" s="15"/>
      <c r="AJ687" s="15"/>
    </row>
    <row r="688" spans="1:36" x14ac:dyDescent="0.25">
      <c r="A688" s="15" t="s">
        <v>306</v>
      </c>
      <c r="B688" s="15" t="s">
        <v>313</v>
      </c>
      <c r="C688" s="15">
        <v>55170</v>
      </c>
      <c r="D688" s="15">
        <v>2</v>
      </c>
      <c r="E688" s="15"/>
      <c r="F688" s="15">
        <v>2019</v>
      </c>
      <c r="G688" s="15" t="s">
        <v>314</v>
      </c>
      <c r="H688" s="15">
        <v>2431.16</v>
      </c>
      <c r="I688" s="15">
        <v>5</v>
      </c>
      <c r="J688" s="19">
        <v>477972.84</v>
      </c>
      <c r="K688" s="15">
        <v>9.1999999999999998E-3</v>
      </c>
      <c r="L688" s="15">
        <v>20.646999999999998</v>
      </c>
      <c r="M688" s="15">
        <v>5075162.4970000004</v>
      </c>
      <c r="N688" s="15" t="s">
        <v>315</v>
      </c>
      <c r="O688" s="15" t="s">
        <v>25</v>
      </c>
      <c r="P688" s="15" t="s">
        <v>33</v>
      </c>
      <c r="Q688" s="15" t="s">
        <v>27</v>
      </c>
      <c r="R688" s="15" t="s">
        <v>316</v>
      </c>
      <c r="S688" s="15">
        <v>42.904299999999999</v>
      </c>
      <c r="T688" s="15">
        <v>-71.4251</v>
      </c>
      <c r="U688" s="15"/>
      <c r="V688" s="78" t="s">
        <v>306</v>
      </c>
      <c r="W688" s="78" t="s">
        <v>313</v>
      </c>
      <c r="X688" s="78">
        <f t="shared" si="32"/>
        <v>0</v>
      </c>
      <c r="Y688" s="78">
        <f t="shared" si="30"/>
        <v>0</v>
      </c>
      <c r="Z688" s="78">
        <f t="shared" si="31"/>
        <v>0</v>
      </c>
      <c r="AA688" s="15" t="s">
        <v>315</v>
      </c>
      <c r="AB688" s="15" t="s">
        <v>25</v>
      </c>
      <c r="AC688" s="15" t="s">
        <v>33</v>
      </c>
      <c r="AD688" s="15" t="s">
        <v>27</v>
      </c>
      <c r="AE688" s="15" t="s">
        <v>316</v>
      </c>
      <c r="AF688" s="15"/>
      <c r="AG688" s="15"/>
      <c r="AH688" s="15"/>
      <c r="AI688" s="15"/>
      <c r="AJ688" s="15"/>
    </row>
    <row r="689" spans="1:36" x14ac:dyDescent="0.25">
      <c r="A689" s="15" t="s">
        <v>145</v>
      </c>
      <c r="B689" s="15" t="s">
        <v>146</v>
      </c>
      <c r="C689" s="15">
        <v>55211</v>
      </c>
      <c r="D689" s="15">
        <v>1</v>
      </c>
      <c r="E689" s="15"/>
      <c r="F689" s="15">
        <v>2019</v>
      </c>
      <c r="G689" s="15" t="s">
        <v>23</v>
      </c>
      <c r="H689" s="15">
        <v>2044.74</v>
      </c>
      <c r="I689" s="15">
        <v>5</v>
      </c>
      <c r="J689" s="19">
        <v>222242.01</v>
      </c>
      <c r="K689" s="15">
        <v>4.2900000000000001E-2</v>
      </c>
      <c r="L689" s="15">
        <v>20.814</v>
      </c>
      <c r="M689" s="15">
        <v>2629720.5750000002</v>
      </c>
      <c r="N689" s="15" t="s">
        <v>147</v>
      </c>
      <c r="O689" s="15" t="s">
        <v>25</v>
      </c>
      <c r="P689" s="15" t="s">
        <v>33</v>
      </c>
      <c r="Q689" s="15" t="s">
        <v>27</v>
      </c>
      <c r="R689" s="15" t="s">
        <v>131</v>
      </c>
      <c r="S689" s="15">
        <v>42.1113</v>
      </c>
      <c r="T689" s="15">
        <v>-71.4529</v>
      </c>
      <c r="U689" s="15"/>
      <c r="V689" s="78" t="s">
        <v>145</v>
      </c>
      <c r="W689" s="78" t="s">
        <v>146</v>
      </c>
      <c r="X689" s="78">
        <f t="shared" si="32"/>
        <v>55211</v>
      </c>
      <c r="Y689" s="78">
        <f t="shared" si="30"/>
        <v>42.1113</v>
      </c>
      <c r="Z689" s="78">
        <f t="shared" si="31"/>
        <v>-71.4529</v>
      </c>
      <c r="AA689" s="15" t="s">
        <v>147</v>
      </c>
      <c r="AB689" s="15" t="s">
        <v>25</v>
      </c>
      <c r="AC689" s="15" t="s">
        <v>33</v>
      </c>
      <c r="AD689" s="15" t="s">
        <v>27</v>
      </c>
      <c r="AE689" s="15" t="s">
        <v>131</v>
      </c>
      <c r="AF689" s="15"/>
      <c r="AG689" s="15"/>
      <c r="AH689" s="15"/>
      <c r="AI689" s="15"/>
      <c r="AJ689" s="15"/>
    </row>
    <row r="690" spans="1:36" x14ac:dyDescent="0.25">
      <c r="A690" s="15" t="s">
        <v>145</v>
      </c>
      <c r="B690" s="15" t="s">
        <v>146</v>
      </c>
      <c r="C690" s="15">
        <v>55211</v>
      </c>
      <c r="D690" s="15">
        <v>2</v>
      </c>
      <c r="E690" s="15"/>
      <c r="F690" s="15">
        <v>2019</v>
      </c>
      <c r="G690" s="15" t="s">
        <v>23</v>
      </c>
      <c r="H690" s="15">
        <v>1900.1</v>
      </c>
      <c r="I690" s="15">
        <v>5</v>
      </c>
      <c r="J690" s="19">
        <v>221337.79</v>
      </c>
      <c r="K690" s="15">
        <v>4.5900000000000003E-2</v>
      </c>
      <c r="L690" s="15">
        <v>19.863</v>
      </c>
      <c r="M690" s="15">
        <v>2448747.7220000001</v>
      </c>
      <c r="N690" s="15" t="s">
        <v>147</v>
      </c>
      <c r="O690" s="15" t="s">
        <v>25</v>
      </c>
      <c r="P690" s="15" t="s">
        <v>33</v>
      </c>
      <c r="Q690" s="15" t="s">
        <v>27</v>
      </c>
      <c r="R690" s="15" t="s">
        <v>131</v>
      </c>
      <c r="S690" s="15">
        <v>42.1113</v>
      </c>
      <c r="T690" s="15">
        <v>-71.4529</v>
      </c>
      <c r="U690" s="15"/>
      <c r="V690" s="78" t="s">
        <v>145</v>
      </c>
      <c r="W690" s="78" t="s">
        <v>146</v>
      </c>
      <c r="X690" s="78">
        <f t="shared" si="32"/>
        <v>0</v>
      </c>
      <c r="Y690" s="78">
        <f t="shared" si="30"/>
        <v>0</v>
      </c>
      <c r="Z690" s="78">
        <f t="shared" si="31"/>
        <v>0</v>
      </c>
      <c r="AA690" s="15" t="s">
        <v>147</v>
      </c>
      <c r="AB690" s="15" t="s">
        <v>25</v>
      </c>
      <c r="AC690" s="15" t="s">
        <v>33</v>
      </c>
      <c r="AD690" s="15" t="s">
        <v>27</v>
      </c>
      <c r="AE690" s="15" t="s">
        <v>131</v>
      </c>
      <c r="AF690" s="15"/>
      <c r="AG690" s="15"/>
      <c r="AH690" s="15"/>
      <c r="AI690" s="15"/>
      <c r="AJ690" s="15"/>
    </row>
    <row r="691" spans="1:36" x14ac:dyDescent="0.25">
      <c r="A691" s="15" t="s">
        <v>145</v>
      </c>
      <c r="B691" s="15" t="s">
        <v>148</v>
      </c>
      <c r="C691" s="15">
        <v>55212</v>
      </c>
      <c r="D691" s="15">
        <v>1</v>
      </c>
      <c r="E691" s="15"/>
      <c r="F691" s="15">
        <v>2019</v>
      </c>
      <c r="G691" s="15" t="s">
        <v>23</v>
      </c>
      <c r="H691" s="15">
        <v>1688.48</v>
      </c>
      <c r="I691" s="15">
        <v>5</v>
      </c>
      <c r="J691" s="19">
        <v>203629.19</v>
      </c>
      <c r="K691" s="15">
        <v>4.1700000000000001E-2</v>
      </c>
      <c r="L691" s="15">
        <v>15.286</v>
      </c>
      <c r="M691" s="15">
        <v>2340240.59</v>
      </c>
      <c r="N691" s="15" t="s">
        <v>149</v>
      </c>
      <c r="O691" s="15" t="s">
        <v>25</v>
      </c>
      <c r="P691" s="15" t="s">
        <v>33</v>
      </c>
      <c r="Q691" s="15" t="s">
        <v>27</v>
      </c>
      <c r="R691" s="15" t="s">
        <v>131</v>
      </c>
      <c r="S691" s="15">
        <v>42.057499999999997</v>
      </c>
      <c r="T691" s="15">
        <v>-71.517200000000003</v>
      </c>
      <c r="U691" s="15"/>
      <c r="V691" s="78" t="s">
        <v>145</v>
      </c>
      <c r="W691" s="78" t="s">
        <v>148</v>
      </c>
      <c r="X691" s="78">
        <f t="shared" si="32"/>
        <v>55212</v>
      </c>
      <c r="Y691" s="78">
        <f t="shared" si="30"/>
        <v>42.057499999999997</v>
      </c>
      <c r="Z691" s="78">
        <f t="shared" si="31"/>
        <v>-71.517200000000003</v>
      </c>
      <c r="AA691" s="15" t="s">
        <v>149</v>
      </c>
      <c r="AB691" s="15" t="s">
        <v>25</v>
      </c>
      <c r="AC691" s="15" t="s">
        <v>33</v>
      </c>
      <c r="AD691" s="15" t="s">
        <v>27</v>
      </c>
      <c r="AE691" s="15" t="s">
        <v>131</v>
      </c>
      <c r="AF691" s="15"/>
      <c r="AG691" s="15"/>
      <c r="AH691" s="15"/>
      <c r="AI691" s="15"/>
      <c r="AJ691" s="15"/>
    </row>
    <row r="692" spans="1:36" x14ac:dyDescent="0.25">
      <c r="A692" s="15" t="s">
        <v>145</v>
      </c>
      <c r="B692" s="15" t="s">
        <v>148</v>
      </c>
      <c r="C692" s="15">
        <v>55212</v>
      </c>
      <c r="D692" s="15">
        <v>2</v>
      </c>
      <c r="E692" s="15"/>
      <c r="F692" s="15">
        <v>2019</v>
      </c>
      <c r="G692" s="15" t="s">
        <v>23</v>
      </c>
      <c r="H692" s="15">
        <v>1714.55</v>
      </c>
      <c r="I692" s="15">
        <v>5</v>
      </c>
      <c r="J692" s="19">
        <v>205226.93</v>
      </c>
      <c r="K692" s="15">
        <v>3.6799999999999999E-2</v>
      </c>
      <c r="L692" s="15">
        <v>14.361000000000001</v>
      </c>
      <c r="M692" s="15">
        <v>2349264.057</v>
      </c>
      <c r="N692" s="15" t="s">
        <v>149</v>
      </c>
      <c r="O692" s="15" t="s">
        <v>25</v>
      </c>
      <c r="P692" s="15" t="s">
        <v>33</v>
      </c>
      <c r="Q692" s="15" t="s">
        <v>27</v>
      </c>
      <c r="R692" s="15" t="s">
        <v>131</v>
      </c>
      <c r="S692" s="15">
        <v>42.057499999999997</v>
      </c>
      <c r="T692" s="15">
        <v>-71.517200000000003</v>
      </c>
      <c r="U692" s="15"/>
      <c r="V692" s="78" t="s">
        <v>145</v>
      </c>
      <c r="W692" s="78" t="s">
        <v>148</v>
      </c>
      <c r="X692" s="78">
        <f t="shared" si="32"/>
        <v>0</v>
      </c>
      <c r="Y692" s="78">
        <f t="shared" si="30"/>
        <v>0</v>
      </c>
      <c r="Z692" s="78">
        <f t="shared" si="31"/>
        <v>0</v>
      </c>
      <c r="AA692" s="15" t="s">
        <v>149</v>
      </c>
      <c r="AB692" s="15" t="s">
        <v>25</v>
      </c>
      <c r="AC692" s="15" t="s">
        <v>33</v>
      </c>
      <c r="AD692" s="15" t="s">
        <v>27</v>
      </c>
      <c r="AE692" s="15" t="s">
        <v>131</v>
      </c>
      <c r="AF692" s="15"/>
      <c r="AG692" s="15"/>
      <c r="AH692" s="15"/>
      <c r="AI692" s="15"/>
      <c r="AJ692" s="15"/>
    </row>
    <row r="693" spans="1:36" x14ac:dyDescent="0.25">
      <c r="A693" s="15" t="s">
        <v>327</v>
      </c>
      <c r="B693" s="15" t="s">
        <v>385</v>
      </c>
      <c r="C693" s="15">
        <v>55239</v>
      </c>
      <c r="D693" s="15">
        <v>1</v>
      </c>
      <c r="E693" s="15"/>
      <c r="F693" s="15">
        <v>2019</v>
      </c>
      <c r="G693" s="15" t="s">
        <v>334</v>
      </c>
      <c r="H693" s="15">
        <v>3511.25</v>
      </c>
      <c r="I693" s="15">
        <v>5</v>
      </c>
      <c r="J693" s="19">
        <v>569981.62</v>
      </c>
      <c r="K693" s="15">
        <v>1.0200000000000001E-2</v>
      </c>
      <c r="L693" s="15">
        <v>30.669</v>
      </c>
      <c r="M693" s="15">
        <v>6069661.3219999997</v>
      </c>
      <c r="N693" s="15" t="s">
        <v>72</v>
      </c>
      <c r="O693" s="15" t="s">
        <v>25</v>
      </c>
      <c r="P693" s="15" t="s">
        <v>33</v>
      </c>
      <c r="Q693" s="15" t="s">
        <v>27</v>
      </c>
      <c r="R693" s="15" t="s">
        <v>386</v>
      </c>
      <c r="S693" s="15">
        <v>40.448099999999997</v>
      </c>
      <c r="T693" s="15">
        <v>-74.349699999999999</v>
      </c>
      <c r="U693" s="15"/>
      <c r="V693" s="78" t="s">
        <v>327</v>
      </c>
      <c r="W693" s="78" t="s">
        <v>385</v>
      </c>
      <c r="X693" s="78">
        <f t="shared" si="32"/>
        <v>55239</v>
      </c>
      <c r="Y693" s="78">
        <f t="shared" si="30"/>
        <v>40.448099999999997</v>
      </c>
      <c r="Z693" s="78">
        <f t="shared" si="31"/>
        <v>-74.349699999999999</v>
      </c>
      <c r="AA693" s="15" t="s">
        <v>72</v>
      </c>
      <c r="AB693" s="15" t="s">
        <v>25</v>
      </c>
      <c r="AC693" s="15" t="s">
        <v>33</v>
      </c>
      <c r="AD693" s="15" t="s">
        <v>27</v>
      </c>
      <c r="AE693" s="15" t="s">
        <v>386</v>
      </c>
      <c r="AF693" s="15"/>
      <c r="AG693" s="15"/>
      <c r="AH693" s="15"/>
      <c r="AI693" s="15"/>
      <c r="AJ693" s="15"/>
    </row>
    <row r="694" spans="1:36" x14ac:dyDescent="0.25">
      <c r="A694" s="15" t="s">
        <v>327</v>
      </c>
      <c r="B694" s="15" t="s">
        <v>385</v>
      </c>
      <c r="C694" s="15">
        <v>55239</v>
      </c>
      <c r="D694" s="15">
        <v>2</v>
      </c>
      <c r="E694" s="15"/>
      <c r="F694" s="15">
        <v>2019</v>
      </c>
      <c r="G694" s="15" t="s">
        <v>334</v>
      </c>
      <c r="H694" s="15">
        <v>3446.37</v>
      </c>
      <c r="I694" s="15">
        <v>5</v>
      </c>
      <c r="J694" s="19">
        <v>567526.57999999996</v>
      </c>
      <c r="K694" s="15">
        <v>1.04E-2</v>
      </c>
      <c r="L694" s="15">
        <v>30.518000000000001</v>
      </c>
      <c r="M694" s="15">
        <v>6012520.3600000003</v>
      </c>
      <c r="N694" s="15" t="s">
        <v>72</v>
      </c>
      <c r="O694" s="15" t="s">
        <v>25</v>
      </c>
      <c r="P694" s="15" t="s">
        <v>33</v>
      </c>
      <c r="Q694" s="15" t="s">
        <v>27</v>
      </c>
      <c r="R694" s="15" t="s">
        <v>386</v>
      </c>
      <c r="S694" s="15">
        <v>40.448099999999997</v>
      </c>
      <c r="T694" s="15">
        <v>-74.349699999999999</v>
      </c>
      <c r="U694" s="15"/>
      <c r="V694" s="78" t="s">
        <v>327</v>
      </c>
      <c r="W694" s="78" t="s">
        <v>385</v>
      </c>
      <c r="X694" s="78">
        <f t="shared" si="32"/>
        <v>0</v>
      </c>
      <c r="Y694" s="78">
        <f t="shared" si="30"/>
        <v>0</v>
      </c>
      <c r="Z694" s="78">
        <f t="shared" si="31"/>
        <v>0</v>
      </c>
      <c r="AA694" s="15" t="s">
        <v>72</v>
      </c>
      <c r="AB694" s="15" t="s">
        <v>25</v>
      </c>
      <c r="AC694" s="15" t="s">
        <v>33</v>
      </c>
      <c r="AD694" s="15" t="s">
        <v>27</v>
      </c>
      <c r="AE694" s="15" t="s">
        <v>386</v>
      </c>
      <c r="AF694" s="15"/>
      <c r="AG694" s="15"/>
      <c r="AH694" s="15"/>
      <c r="AI694" s="15"/>
      <c r="AJ694" s="15"/>
    </row>
    <row r="695" spans="1:36" x14ac:dyDescent="0.25">
      <c r="A695" s="15" t="s">
        <v>327</v>
      </c>
      <c r="B695" s="15" t="s">
        <v>385</v>
      </c>
      <c r="C695" s="15">
        <v>55239</v>
      </c>
      <c r="D695" s="15">
        <v>3</v>
      </c>
      <c r="E695" s="15"/>
      <c r="F695" s="15">
        <v>2019</v>
      </c>
      <c r="G695" s="15" t="s">
        <v>334</v>
      </c>
      <c r="H695" s="15">
        <v>3532.99</v>
      </c>
      <c r="I695" s="15">
        <v>5</v>
      </c>
      <c r="J695" s="19">
        <v>575566.76</v>
      </c>
      <c r="K695" s="15">
        <v>1.0200000000000001E-2</v>
      </c>
      <c r="L695" s="15">
        <v>30.68</v>
      </c>
      <c r="M695" s="15">
        <v>6092421.1119999997</v>
      </c>
      <c r="N695" s="15" t="s">
        <v>72</v>
      </c>
      <c r="O695" s="15" t="s">
        <v>25</v>
      </c>
      <c r="P695" s="15" t="s">
        <v>33</v>
      </c>
      <c r="Q695" s="15" t="s">
        <v>27</v>
      </c>
      <c r="R695" s="15" t="s">
        <v>386</v>
      </c>
      <c r="S695" s="15">
        <v>40.448099999999997</v>
      </c>
      <c r="T695" s="15">
        <v>-74.349699999999999</v>
      </c>
      <c r="U695" s="15"/>
      <c r="V695" s="78" t="s">
        <v>327</v>
      </c>
      <c r="W695" s="78" t="s">
        <v>385</v>
      </c>
      <c r="X695" s="78">
        <f t="shared" si="32"/>
        <v>0</v>
      </c>
      <c r="Y695" s="78">
        <f t="shared" si="30"/>
        <v>0</v>
      </c>
      <c r="Z695" s="78">
        <f t="shared" si="31"/>
        <v>0</v>
      </c>
      <c r="AA695" s="15" t="s">
        <v>72</v>
      </c>
      <c r="AB695" s="15" t="s">
        <v>25</v>
      </c>
      <c r="AC695" s="15" t="s">
        <v>33</v>
      </c>
      <c r="AD695" s="15" t="s">
        <v>27</v>
      </c>
      <c r="AE695" s="15" t="s">
        <v>386</v>
      </c>
      <c r="AF695" s="15"/>
      <c r="AG695" s="15"/>
      <c r="AH695" s="15"/>
      <c r="AI695" s="15"/>
      <c r="AJ695" s="15"/>
    </row>
    <row r="696" spans="1:36" x14ac:dyDescent="0.25">
      <c r="A696" s="15" t="s">
        <v>396</v>
      </c>
      <c r="B696" s="15" t="s">
        <v>418</v>
      </c>
      <c r="C696" s="15">
        <v>55243</v>
      </c>
      <c r="D696" s="15" t="s">
        <v>419</v>
      </c>
      <c r="E696" s="15"/>
      <c r="F696" s="15">
        <v>2019</v>
      </c>
      <c r="G696" s="15" t="s">
        <v>36</v>
      </c>
      <c r="H696" s="15">
        <v>0</v>
      </c>
      <c r="I696" s="15">
        <v>5</v>
      </c>
      <c r="J696" s="19"/>
      <c r="K696" s="15"/>
      <c r="L696" s="15"/>
      <c r="M696" s="15"/>
      <c r="N696" s="15" t="s">
        <v>417</v>
      </c>
      <c r="O696" s="15" t="s">
        <v>25</v>
      </c>
      <c r="P696" s="15" t="s">
        <v>26</v>
      </c>
      <c r="Q696" s="15" t="s">
        <v>58</v>
      </c>
      <c r="R696" s="15"/>
      <c r="S696" s="15">
        <v>40.7864</v>
      </c>
      <c r="T696" s="15">
        <v>-73.913300000000007</v>
      </c>
      <c r="U696" s="15"/>
      <c r="V696" s="78" t="s">
        <v>396</v>
      </c>
      <c r="W696" s="78" t="s">
        <v>418</v>
      </c>
      <c r="X696" s="78">
        <f t="shared" si="32"/>
        <v>55243</v>
      </c>
      <c r="Y696" s="78">
        <f t="shared" si="30"/>
        <v>40.7864</v>
      </c>
      <c r="Z696" s="78">
        <f t="shared" si="31"/>
        <v>-73.913300000000007</v>
      </c>
      <c r="AA696" s="15" t="s">
        <v>417</v>
      </c>
      <c r="AB696" s="15" t="s">
        <v>25</v>
      </c>
      <c r="AC696" s="15" t="s">
        <v>26</v>
      </c>
      <c r="AD696" s="15" t="s">
        <v>58</v>
      </c>
      <c r="AE696" s="15"/>
      <c r="AF696" s="15"/>
      <c r="AG696" s="15"/>
      <c r="AH696" s="15"/>
      <c r="AI696" s="15"/>
      <c r="AJ696" s="15"/>
    </row>
    <row r="697" spans="1:36" x14ac:dyDescent="0.25">
      <c r="A697" s="15" t="s">
        <v>396</v>
      </c>
      <c r="B697" s="15" t="s">
        <v>418</v>
      </c>
      <c r="C697" s="15">
        <v>55243</v>
      </c>
      <c r="D697" s="15" t="s">
        <v>420</v>
      </c>
      <c r="E697" s="15"/>
      <c r="F697" s="15">
        <v>2019</v>
      </c>
      <c r="G697" s="15" t="s">
        <v>36</v>
      </c>
      <c r="H697" s="15">
        <v>0</v>
      </c>
      <c r="I697" s="15">
        <v>5</v>
      </c>
      <c r="J697" s="19"/>
      <c r="K697" s="15"/>
      <c r="L697" s="15"/>
      <c r="M697" s="15"/>
      <c r="N697" s="15" t="s">
        <v>417</v>
      </c>
      <c r="O697" s="15" t="s">
        <v>25</v>
      </c>
      <c r="P697" s="15" t="s">
        <v>26</v>
      </c>
      <c r="Q697" s="15" t="s">
        <v>58</v>
      </c>
      <c r="R697" s="15"/>
      <c r="S697" s="15">
        <v>40.7864</v>
      </c>
      <c r="T697" s="15">
        <v>-73.913300000000007</v>
      </c>
      <c r="U697" s="15"/>
      <c r="V697" s="78" t="s">
        <v>396</v>
      </c>
      <c r="W697" s="78" t="s">
        <v>418</v>
      </c>
      <c r="X697" s="78">
        <f t="shared" si="32"/>
        <v>0</v>
      </c>
      <c r="Y697" s="78">
        <f t="shared" si="30"/>
        <v>0</v>
      </c>
      <c r="Z697" s="78">
        <f t="shared" si="31"/>
        <v>0</v>
      </c>
      <c r="AA697" s="15" t="s">
        <v>417</v>
      </c>
      <c r="AB697" s="15" t="s">
        <v>25</v>
      </c>
      <c r="AC697" s="15" t="s">
        <v>26</v>
      </c>
      <c r="AD697" s="15" t="s">
        <v>58</v>
      </c>
      <c r="AE697" s="15"/>
      <c r="AF697" s="15"/>
      <c r="AG697" s="15"/>
      <c r="AH697" s="15"/>
      <c r="AI697" s="15"/>
      <c r="AJ697" s="15"/>
    </row>
    <row r="698" spans="1:36" x14ac:dyDescent="0.25">
      <c r="A698" s="15" t="s">
        <v>396</v>
      </c>
      <c r="B698" s="15" t="s">
        <v>418</v>
      </c>
      <c r="C698" s="15">
        <v>55243</v>
      </c>
      <c r="D698" s="15" t="s">
        <v>421</v>
      </c>
      <c r="E698" s="15"/>
      <c r="F698" s="15">
        <v>2019</v>
      </c>
      <c r="G698" s="15" t="s">
        <v>36</v>
      </c>
      <c r="H698" s="15">
        <v>0</v>
      </c>
      <c r="I698" s="15">
        <v>5</v>
      </c>
      <c r="J698" s="19"/>
      <c r="K698" s="15"/>
      <c r="L698" s="15"/>
      <c r="M698" s="15"/>
      <c r="N698" s="15" t="s">
        <v>417</v>
      </c>
      <c r="O698" s="15" t="s">
        <v>25</v>
      </c>
      <c r="P698" s="15" t="s">
        <v>26</v>
      </c>
      <c r="Q698" s="15" t="s">
        <v>58</v>
      </c>
      <c r="R698" s="15"/>
      <c r="S698" s="15">
        <v>40.7864</v>
      </c>
      <c r="T698" s="15">
        <v>-73.913300000000007</v>
      </c>
      <c r="U698" s="15"/>
      <c r="V698" s="78" t="s">
        <v>396</v>
      </c>
      <c r="W698" s="78" t="s">
        <v>418</v>
      </c>
      <c r="X698" s="78">
        <f t="shared" si="32"/>
        <v>0</v>
      </c>
      <c r="Y698" s="78">
        <f t="shared" si="30"/>
        <v>0</v>
      </c>
      <c r="Z698" s="78">
        <f t="shared" si="31"/>
        <v>0</v>
      </c>
      <c r="AA698" s="15" t="s">
        <v>417</v>
      </c>
      <c r="AB698" s="15" t="s">
        <v>25</v>
      </c>
      <c r="AC698" s="15" t="s">
        <v>26</v>
      </c>
      <c r="AD698" s="15" t="s">
        <v>58</v>
      </c>
      <c r="AE698" s="15"/>
      <c r="AF698" s="15"/>
      <c r="AG698" s="15"/>
      <c r="AH698" s="15"/>
      <c r="AI698" s="15"/>
      <c r="AJ698" s="15"/>
    </row>
    <row r="699" spans="1:36" x14ac:dyDescent="0.25">
      <c r="A699" s="15" t="s">
        <v>396</v>
      </c>
      <c r="B699" s="15" t="s">
        <v>418</v>
      </c>
      <c r="C699" s="15">
        <v>55243</v>
      </c>
      <c r="D699" s="15" t="s">
        <v>422</v>
      </c>
      <c r="E699" s="15"/>
      <c r="F699" s="15">
        <v>2019</v>
      </c>
      <c r="G699" s="15" t="s">
        <v>36</v>
      </c>
      <c r="H699" s="15">
        <v>0</v>
      </c>
      <c r="I699" s="15">
        <v>5</v>
      </c>
      <c r="J699" s="19"/>
      <c r="K699" s="15"/>
      <c r="L699" s="15"/>
      <c r="M699" s="15"/>
      <c r="N699" s="15" t="s">
        <v>417</v>
      </c>
      <c r="O699" s="15" t="s">
        <v>25</v>
      </c>
      <c r="P699" s="15" t="s">
        <v>26</v>
      </c>
      <c r="Q699" s="15" t="s">
        <v>58</v>
      </c>
      <c r="R699" s="15"/>
      <c r="S699" s="15">
        <v>40.7864</v>
      </c>
      <c r="T699" s="15">
        <v>-73.913300000000007</v>
      </c>
      <c r="U699" s="15"/>
      <c r="V699" s="78" t="s">
        <v>396</v>
      </c>
      <c r="W699" s="78" t="s">
        <v>418</v>
      </c>
      <c r="X699" s="78">
        <f t="shared" si="32"/>
        <v>0</v>
      </c>
      <c r="Y699" s="78">
        <f t="shared" si="30"/>
        <v>0</v>
      </c>
      <c r="Z699" s="78">
        <f t="shared" si="31"/>
        <v>0</v>
      </c>
      <c r="AA699" s="15" t="s">
        <v>417</v>
      </c>
      <c r="AB699" s="15" t="s">
        <v>25</v>
      </c>
      <c r="AC699" s="15" t="s">
        <v>26</v>
      </c>
      <c r="AD699" s="15" t="s">
        <v>58</v>
      </c>
      <c r="AE699" s="15"/>
      <c r="AF699" s="15"/>
      <c r="AG699" s="15"/>
      <c r="AH699" s="15"/>
      <c r="AI699" s="15"/>
      <c r="AJ699" s="15"/>
    </row>
    <row r="700" spans="1:36" x14ac:dyDescent="0.25">
      <c r="A700" s="15" t="s">
        <v>396</v>
      </c>
      <c r="B700" s="15" t="s">
        <v>418</v>
      </c>
      <c r="C700" s="15">
        <v>55243</v>
      </c>
      <c r="D700" s="15" t="s">
        <v>423</v>
      </c>
      <c r="E700" s="15"/>
      <c r="F700" s="15">
        <v>2019</v>
      </c>
      <c r="G700" s="15" t="s">
        <v>36</v>
      </c>
      <c r="H700" s="15">
        <v>0</v>
      </c>
      <c r="I700" s="15">
        <v>5</v>
      </c>
      <c r="J700" s="19"/>
      <c r="K700" s="15"/>
      <c r="L700" s="15"/>
      <c r="M700" s="15"/>
      <c r="N700" s="15" t="s">
        <v>417</v>
      </c>
      <c r="O700" s="15" t="s">
        <v>25</v>
      </c>
      <c r="P700" s="15" t="s">
        <v>26</v>
      </c>
      <c r="Q700" s="15" t="s">
        <v>58</v>
      </c>
      <c r="R700" s="15"/>
      <c r="S700" s="15">
        <v>40.7864</v>
      </c>
      <c r="T700" s="15">
        <v>-73.913300000000007</v>
      </c>
      <c r="U700" s="15"/>
      <c r="V700" s="78" t="s">
        <v>396</v>
      </c>
      <c r="W700" s="78" t="s">
        <v>418</v>
      </c>
      <c r="X700" s="78">
        <f t="shared" si="32"/>
        <v>0</v>
      </c>
      <c r="Y700" s="78">
        <f t="shared" si="30"/>
        <v>0</v>
      </c>
      <c r="Z700" s="78">
        <f t="shared" si="31"/>
        <v>0</v>
      </c>
      <c r="AA700" s="15" t="s">
        <v>417</v>
      </c>
      <c r="AB700" s="15" t="s">
        <v>25</v>
      </c>
      <c r="AC700" s="15" t="s">
        <v>26</v>
      </c>
      <c r="AD700" s="15" t="s">
        <v>58</v>
      </c>
      <c r="AE700" s="15"/>
      <c r="AF700" s="15"/>
      <c r="AG700" s="15"/>
      <c r="AH700" s="15"/>
      <c r="AI700" s="15"/>
      <c r="AJ700" s="15"/>
    </row>
    <row r="701" spans="1:36" x14ac:dyDescent="0.25">
      <c r="A701" s="15" t="s">
        <v>396</v>
      </c>
      <c r="B701" s="15" t="s">
        <v>418</v>
      </c>
      <c r="C701" s="15">
        <v>55243</v>
      </c>
      <c r="D701" s="15" t="s">
        <v>424</v>
      </c>
      <c r="E701" s="15"/>
      <c r="F701" s="15">
        <v>2019</v>
      </c>
      <c r="G701" s="15" t="s">
        <v>36</v>
      </c>
      <c r="H701" s="15">
        <v>0</v>
      </c>
      <c r="I701" s="15">
        <v>5</v>
      </c>
      <c r="J701" s="19"/>
      <c r="K701" s="15"/>
      <c r="L701" s="15"/>
      <c r="M701" s="15"/>
      <c r="N701" s="15" t="s">
        <v>417</v>
      </c>
      <c r="O701" s="15" t="s">
        <v>25</v>
      </c>
      <c r="P701" s="15" t="s">
        <v>26</v>
      </c>
      <c r="Q701" s="15" t="s">
        <v>58</v>
      </c>
      <c r="R701" s="15"/>
      <c r="S701" s="15">
        <v>40.7864</v>
      </c>
      <c r="T701" s="15">
        <v>-73.913300000000007</v>
      </c>
      <c r="U701" s="15"/>
      <c r="V701" s="78" t="s">
        <v>396</v>
      </c>
      <c r="W701" s="78" t="s">
        <v>418</v>
      </c>
      <c r="X701" s="78">
        <f t="shared" si="32"/>
        <v>0</v>
      </c>
      <c r="Y701" s="78">
        <f t="shared" si="30"/>
        <v>0</v>
      </c>
      <c r="Z701" s="78">
        <f t="shared" si="31"/>
        <v>0</v>
      </c>
      <c r="AA701" s="15" t="s">
        <v>417</v>
      </c>
      <c r="AB701" s="15" t="s">
        <v>25</v>
      </c>
      <c r="AC701" s="15" t="s">
        <v>26</v>
      </c>
      <c r="AD701" s="15" t="s">
        <v>58</v>
      </c>
      <c r="AE701" s="15"/>
      <c r="AF701" s="15"/>
      <c r="AG701" s="15"/>
      <c r="AH701" s="15"/>
      <c r="AI701" s="15"/>
      <c r="AJ701" s="15"/>
    </row>
    <row r="702" spans="1:36" x14ac:dyDescent="0.25">
      <c r="A702" s="15" t="s">
        <v>396</v>
      </c>
      <c r="B702" s="15" t="s">
        <v>418</v>
      </c>
      <c r="C702" s="15">
        <v>55243</v>
      </c>
      <c r="D702" s="15" t="s">
        <v>425</v>
      </c>
      <c r="E702" s="15"/>
      <c r="F702" s="15">
        <v>2019</v>
      </c>
      <c r="G702" s="15" t="s">
        <v>36</v>
      </c>
      <c r="H702" s="15">
        <v>0</v>
      </c>
      <c r="I702" s="15">
        <v>5</v>
      </c>
      <c r="J702" s="19"/>
      <c r="K702" s="15"/>
      <c r="L702" s="15"/>
      <c r="M702" s="15"/>
      <c r="N702" s="15" t="s">
        <v>417</v>
      </c>
      <c r="O702" s="15" t="s">
        <v>25</v>
      </c>
      <c r="P702" s="15" t="s">
        <v>26</v>
      </c>
      <c r="Q702" s="15" t="s">
        <v>58</v>
      </c>
      <c r="R702" s="15"/>
      <c r="S702" s="15">
        <v>40.7864</v>
      </c>
      <c r="T702" s="15">
        <v>-73.913300000000007</v>
      </c>
      <c r="U702" s="15"/>
      <c r="V702" s="78" t="s">
        <v>396</v>
      </c>
      <c r="W702" s="78" t="s">
        <v>418</v>
      </c>
      <c r="X702" s="78">
        <f t="shared" si="32"/>
        <v>0</v>
      </c>
      <c r="Y702" s="78">
        <f t="shared" si="30"/>
        <v>0</v>
      </c>
      <c r="Z702" s="78">
        <f t="shared" si="31"/>
        <v>0</v>
      </c>
      <c r="AA702" s="15" t="s">
        <v>417</v>
      </c>
      <c r="AB702" s="15" t="s">
        <v>25</v>
      </c>
      <c r="AC702" s="15" t="s">
        <v>26</v>
      </c>
      <c r="AD702" s="15" t="s">
        <v>58</v>
      </c>
      <c r="AE702" s="15"/>
      <c r="AF702" s="15"/>
      <c r="AG702" s="15"/>
      <c r="AH702" s="15"/>
      <c r="AI702" s="15"/>
      <c r="AJ702" s="15"/>
    </row>
    <row r="703" spans="1:36" x14ac:dyDescent="0.25">
      <c r="A703" s="15" t="s">
        <v>396</v>
      </c>
      <c r="B703" s="15" t="s">
        <v>418</v>
      </c>
      <c r="C703" s="15">
        <v>55243</v>
      </c>
      <c r="D703" s="15" t="s">
        <v>426</v>
      </c>
      <c r="E703" s="15" t="s">
        <v>427</v>
      </c>
      <c r="F703" s="15">
        <v>2019</v>
      </c>
      <c r="G703" s="15" t="s">
        <v>259</v>
      </c>
      <c r="H703" s="15">
        <v>16.48</v>
      </c>
      <c r="I703" s="15">
        <v>5</v>
      </c>
      <c r="J703" s="19">
        <v>314.39999999999998</v>
      </c>
      <c r="K703" s="15">
        <v>0.49280000000000002</v>
      </c>
      <c r="L703" s="15">
        <v>1.0209999999999999</v>
      </c>
      <c r="M703" s="15">
        <v>4148.2</v>
      </c>
      <c r="N703" s="15" t="s">
        <v>417</v>
      </c>
      <c r="O703" s="15" t="s">
        <v>25</v>
      </c>
      <c r="P703" s="15" t="s">
        <v>26</v>
      </c>
      <c r="Q703" s="15" t="s">
        <v>27</v>
      </c>
      <c r="R703" s="15"/>
      <c r="S703" s="15">
        <v>40.7864</v>
      </c>
      <c r="T703" s="15">
        <v>-73.913300000000007</v>
      </c>
      <c r="U703" s="15"/>
      <c r="V703" s="78" t="s">
        <v>396</v>
      </c>
      <c r="W703" s="78" t="s">
        <v>418</v>
      </c>
      <c r="X703" s="78">
        <f t="shared" si="32"/>
        <v>0</v>
      </c>
      <c r="Y703" s="78">
        <f t="shared" si="30"/>
        <v>0</v>
      </c>
      <c r="Z703" s="78">
        <f t="shared" si="31"/>
        <v>0</v>
      </c>
      <c r="AA703" s="15" t="s">
        <v>417</v>
      </c>
      <c r="AB703" s="15" t="s">
        <v>25</v>
      </c>
      <c r="AC703" s="15" t="s">
        <v>26</v>
      </c>
      <c r="AD703" s="15" t="s">
        <v>27</v>
      </c>
      <c r="AE703" s="15"/>
      <c r="AF703" s="15"/>
      <c r="AG703" s="15"/>
      <c r="AH703" s="15"/>
      <c r="AI703" s="15"/>
      <c r="AJ703" s="15"/>
    </row>
    <row r="704" spans="1:36" x14ac:dyDescent="0.25">
      <c r="A704" s="15" t="s">
        <v>396</v>
      </c>
      <c r="B704" s="15" t="s">
        <v>418</v>
      </c>
      <c r="C704" s="15">
        <v>55243</v>
      </c>
      <c r="D704" s="15" t="s">
        <v>428</v>
      </c>
      <c r="E704" s="15" t="s">
        <v>427</v>
      </c>
      <c r="F704" s="15">
        <v>2019</v>
      </c>
      <c r="G704" s="15" t="s">
        <v>259</v>
      </c>
      <c r="H704" s="15">
        <v>16.48</v>
      </c>
      <c r="I704" s="15">
        <v>5</v>
      </c>
      <c r="J704" s="19">
        <v>314.39999999999998</v>
      </c>
      <c r="K704" s="15">
        <v>0.48880000000000001</v>
      </c>
      <c r="L704" s="15">
        <v>1.014</v>
      </c>
      <c r="M704" s="15">
        <v>4148.2</v>
      </c>
      <c r="N704" s="15" t="s">
        <v>417</v>
      </c>
      <c r="O704" s="15" t="s">
        <v>25</v>
      </c>
      <c r="P704" s="15" t="s">
        <v>26</v>
      </c>
      <c r="Q704" s="15" t="s">
        <v>27</v>
      </c>
      <c r="R704" s="15"/>
      <c r="S704" s="15">
        <v>40.7864</v>
      </c>
      <c r="T704" s="15">
        <v>-73.913300000000007</v>
      </c>
      <c r="U704" s="15"/>
      <c r="V704" s="78" t="s">
        <v>396</v>
      </c>
      <c r="W704" s="78" t="s">
        <v>418</v>
      </c>
      <c r="X704" s="78">
        <f t="shared" si="32"/>
        <v>0</v>
      </c>
      <c r="Y704" s="78">
        <f t="shared" si="30"/>
        <v>0</v>
      </c>
      <c r="Z704" s="78">
        <f t="shared" si="31"/>
        <v>0</v>
      </c>
      <c r="AA704" s="15" t="s">
        <v>417</v>
      </c>
      <c r="AB704" s="15" t="s">
        <v>25</v>
      </c>
      <c r="AC704" s="15" t="s">
        <v>26</v>
      </c>
      <c r="AD704" s="15" t="s">
        <v>27</v>
      </c>
      <c r="AE704" s="15"/>
      <c r="AF704" s="15"/>
      <c r="AG704" s="15"/>
      <c r="AH704" s="15"/>
      <c r="AI704" s="15"/>
      <c r="AJ704" s="15"/>
    </row>
    <row r="705" spans="1:36" x14ac:dyDescent="0.25">
      <c r="A705" s="15" t="s">
        <v>396</v>
      </c>
      <c r="B705" s="15" t="s">
        <v>418</v>
      </c>
      <c r="C705" s="15">
        <v>55243</v>
      </c>
      <c r="D705" s="15" t="s">
        <v>429</v>
      </c>
      <c r="E705" s="15" t="s">
        <v>427</v>
      </c>
      <c r="F705" s="15">
        <v>2019</v>
      </c>
      <c r="G705" s="15" t="s">
        <v>259</v>
      </c>
      <c r="H705" s="15">
        <v>27.52</v>
      </c>
      <c r="I705" s="15">
        <v>5</v>
      </c>
      <c r="J705" s="19">
        <v>509.08</v>
      </c>
      <c r="K705" s="15">
        <v>0.4864</v>
      </c>
      <c r="L705" s="15">
        <v>1.6539999999999999</v>
      </c>
      <c r="M705" s="15">
        <v>6725.8</v>
      </c>
      <c r="N705" s="15" t="s">
        <v>417</v>
      </c>
      <c r="O705" s="15" t="s">
        <v>25</v>
      </c>
      <c r="P705" s="15" t="s">
        <v>26</v>
      </c>
      <c r="Q705" s="15" t="s">
        <v>27</v>
      </c>
      <c r="R705" s="15"/>
      <c r="S705" s="15">
        <v>40.7864</v>
      </c>
      <c r="T705" s="15">
        <v>-73.913300000000007</v>
      </c>
      <c r="U705" s="15"/>
      <c r="V705" s="78" t="s">
        <v>396</v>
      </c>
      <c r="W705" s="78" t="s">
        <v>418</v>
      </c>
      <c r="X705" s="78">
        <f t="shared" si="32"/>
        <v>0</v>
      </c>
      <c r="Y705" s="78">
        <f t="shared" si="30"/>
        <v>0</v>
      </c>
      <c r="Z705" s="78">
        <f t="shared" si="31"/>
        <v>0</v>
      </c>
      <c r="AA705" s="15" t="s">
        <v>417</v>
      </c>
      <c r="AB705" s="15" t="s">
        <v>25</v>
      </c>
      <c r="AC705" s="15" t="s">
        <v>26</v>
      </c>
      <c r="AD705" s="15" t="s">
        <v>27</v>
      </c>
      <c r="AE705" s="15"/>
      <c r="AF705" s="15"/>
      <c r="AG705" s="15"/>
      <c r="AH705" s="15"/>
      <c r="AI705" s="15"/>
      <c r="AJ705" s="15"/>
    </row>
    <row r="706" spans="1:36" x14ac:dyDescent="0.25">
      <c r="A706" s="15" t="s">
        <v>396</v>
      </c>
      <c r="B706" s="15" t="s">
        <v>418</v>
      </c>
      <c r="C706" s="15">
        <v>55243</v>
      </c>
      <c r="D706" s="15" t="s">
        <v>430</v>
      </c>
      <c r="E706" s="15" t="s">
        <v>427</v>
      </c>
      <c r="F706" s="15">
        <v>2019</v>
      </c>
      <c r="G706" s="15" t="s">
        <v>259</v>
      </c>
      <c r="H706" s="15">
        <v>27.52</v>
      </c>
      <c r="I706" s="15">
        <v>5</v>
      </c>
      <c r="J706" s="19">
        <v>509.08</v>
      </c>
      <c r="K706" s="15">
        <v>0.48330000000000001</v>
      </c>
      <c r="L706" s="15">
        <v>1.645</v>
      </c>
      <c r="M706" s="15">
        <v>6725.8</v>
      </c>
      <c r="N706" s="15" t="s">
        <v>417</v>
      </c>
      <c r="O706" s="15" t="s">
        <v>25</v>
      </c>
      <c r="P706" s="15" t="s">
        <v>26</v>
      </c>
      <c r="Q706" s="15" t="s">
        <v>27</v>
      </c>
      <c r="R706" s="15"/>
      <c r="S706" s="15">
        <v>40.7864</v>
      </c>
      <c r="T706" s="15">
        <v>-73.913300000000007</v>
      </c>
      <c r="U706" s="15"/>
      <c r="V706" s="78" t="s">
        <v>396</v>
      </c>
      <c r="W706" s="78" t="s">
        <v>418</v>
      </c>
      <c r="X706" s="78">
        <f t="shared" si="32"/>
        <v>0</v>
      </c>
      <c r="Y706" s="78">
        <f t="shared" si="30"/>
        <v>0</v>
      </c>
      <c r="Z706" s="78">
        <f t="shared" si="31"/>
        <v>0</v>
      </c>
      <c r="AA706" s="15" t="s">
        <v>417</v>
      </c>
      <c r="AB706" s="15" t="s">
        <v>25</v>
      </c>
      <c r="AC706" s="15" t="s">
        <v>26</v>
      </c>
      <c r="AD706" s="15" t="s">
        <v>27</v>
      </c>
      <c r="AE706" s="15"/>
      <c r="AF706" s="15"/>
      <c r="AG706" s="15"/>
      <c r="AH706" s="15"/>
      <c r="AI706" s="15"/>
      <c r="AJ706" s="15"/>
    </row>
    <row r="707" spans="1:36" x14ac:dyDescent="0.25">
      <c r="A707" s="15" t="s">
        <v>396</v>
      </c>
      <c r="B707" s="15" t="s">
        <v>418</v>
      </c>
      <c r="C707" s="15">
        <v>55243</v>
      </c>
      <c r="D707" s="15" t="s">
        <v>431</v>
      </c>
      <c r="E707" s="15" t="s">
        <v>427</v>
      </c>
      <c r="F707" s="15">
        <v>2019</v>
      </c>
      <c r="G707" s="15" t="s">
        <v>259</v>
      </c>
      <c r="H707" s="15">
        <v>43.08</v>
      </c>
      <c r="I707" s="15">
        <v>5</v>
      </c>
      <c r="J707" s="19">
        <v>785.17</v>
      </c>
      <c r="K707" s="15">
        <v>0.49030000000000001</v>
      </c>
      <c r="L707" s="15">
        <v>2.6070000000000002</v>
      </c>
      <c r="M707" s="15">
        <v>10596.6</v>
      </c>
      <c r="N707" s="15" t="s">
        <v>417</v>
      </c>
      <c r="O707" s="15" t="s">
        <v>25</v>
      </c>
      <c r="P707" s="15" t="s">
        <v>26</v>
      </c>
      <c r="Q707" s="15" t="s">
        <v>27</v>
      </c>
      <c r="R707" s="15"/>
      <c r="S707" s="15">
        <v>40.7864</v>
      </c>
      <c r="T707" s="15">
        <v>-73.913300000000007</v>
      </c>
      <c r="U707" s="15"/>
      <c r="V707" s="78" t="s">
        <v>396</v>
      </c>
      <c r="W707" s="78" t="s">
        <v>418</v>
      </c>
      <c r="X707" s="78">
        <f t="shared" si="32"/>
        <v>0</v>
      </c>
      <c r="Y707" s="78">
        <f t="shared" ref="Y707:Y770" si="33">IF(X707&gt;0,S707,0)</f>
        <v>0</v>
      </c>
      <c r="Z707" s="78">
        <f t="shared" ref="Z707:Z770" si="34">IF(X707&gt;0,T707,0)</f>
        <v>0</v>
      </c>
      <c r="AA707" s="15" t="s">
        <v>417</v>
      </c>
      <c r="AB707" s="15" t="s">
        <v>25</v>
      </c>
      <c r="AC707" s="15" t="s">
        <v>26</v>
      </c>
      <c r="AD707" s="15" t="s">
        <v>27</v>
      </c>
      <c r="AE707" s="15"/>
      <c r="AF707" s="15"/>
      <c r="AG707" s="15"/>
      <c r="AH707" s="15"/>
      <c r="AI707" s="15"/>
      <c r="AJ707" s="15"/>
    </row>
    <row r="708" spans="1:36" x14ac:dyDescent="0.25">
      <c r="A708" s="15" t="s">
        <v>396</v>
      </c>
      <c r="B708" s="15" t="s">
        <v>418</v>
      </c>
      <c r="C708" s="15">
        <v>55243</v>
      </c>
      <c r="D708" s="15" t="s">
        <v>432</v>
      </c>
      <c r="E708" s="15" t="s">
        <v>427</v>
      </c>
      <c r="F708" s="15">
        <v>2019</v>
      </c>
      <c r="G708" s="15" t="s">
        <v>259</v>
      </c>
      <c r="H708" s="15">
        <v>43.08</v>
      </c>
      <c r="I708" s="15">
        <v>5</v>
      </c>
      <c r="J708" s="19">
        <v>785.17</v>
      </c>
      <c r="K708" s="15">
        <v>0.48749999999999999</v>
      </c>
      <c r="L708" s="15">
        <v>2.5910000000000002</v>
      </c>
      <c r="M708" s="15">
        <v>10596.6</v>
      </c>
      <c r="N708" s="15" t="s">
        <v>417</v>
      </c>
      <c r="O708" s="15" t="s">
        <v>25</v>
      </c>
      <c r="P708" s="15" t="s">
        <v>26</v>
      </c>
      <c r="Q708" s="15" t="s">
        <v>27</v>
      </c>
      <c r="R708" s="15"/>
      <c r="S708" s="15">
        <v>40.7864</v>
      </c>
      <c r="T708" s="15">
        <v>-73.913300000000007</v>
      </c>
      <c r="U708" s="15"/>
      <c r="V708" s="78" t="s">
        <v>396</v>
      </c>
      <c r="W708" s="78" t="s">
        <v>418</v>
      </c>
      <c r="X708" s="78">
        <f t="shared" ref="X708:X771" si="35">IF(C708=C707,0,C708)</f>
        <v>0</v>
      </c>
      <c r="Y708" s="78">
        <f t="shared" si="33"/>
        <v>0</v>
      </c>
      <c r="Z708" s="78">
        <f t="shared" si="34"/>
        <v>0</v>
      </c>
      <c r="AA708" s="15" t="s">
        <v>417</v>
      </c>
      <c r="AB708" s="15" t="s">
        <v>25</v>
      </c>
      <c r="AC708" s="15" t="s">
        <v>26</v>
      </c>
      <c r="AD708" s="15" t="s">
        <v>27</v>
      </c>
      <c r="AE708" s="15"/>
      <c r="AF708" s="15"/>
      <c r="AG708" s="15"/>
      <c r="AH708" s="15"/>
      <c r="AI708" s="15"/>
      <c r="AJ708" s="15"/>
    </row>
    <row r="709" spans="1:36" x14ac:dyDescent="0.25">
      <c r="A709" s="15" t="s">
        <v>396</v>
      </c>
      <c r="B709" s="15" t="s">
        <v>418</v>
      </c>
      <c r="C709" s="15">
        <v>55243</v>
      </c>
      <c r="D709" s="15" t="s">
        <v>433</v>
      </c>
      <c r="E709" s="15" t="s">
        <v>427</v>
      </c>
      <c r="F709" s="15">
        <v>2019</v>
      </c>
      <c r="G709" s="15" t="s">
        <v>259</v>
      </c>
      <c r="H709" s="15">
        <v>17.84</v>
      </c>
      <c r="I709" s="15">
        <v>5</v>
      </c>
      <c r="J709" s="19">
        <v>326.02</v>
      </c>
      <c r="K709" s="15">
        <v>0.49130000000000001</v>
      </c>
      <c r="L709" s="15">
        <v>1.0669999999999999</v>
      </c>
      <c r="M709" s="15">
        <v>4337.2</v>
      </c>
      <c r="N709" s="15" t="s">
        <v>417</v>
      </c>
      <c r="O709" s="15" t="s">
        <v>25</v>
      </c>
      <c r="P709" s="15" t="s">
        <v>26</v>
      </c>
      <c r="Q709" s="15" t="s">
        <v>27</v>
      </c>
      <c r="R709" s="15"/>
      <c r="S709" s="15">
        <v>40.7864</v>
      </c>
      <c r="T709" s="15">
        <v>-73.913300000000007</v>
      </c>
      <c r="U709" s="15"/>
      <c r="V709" s="78" t="s">
        <v>396</v>
      </c>
      <c r="W709" s="78" t="s">
        <v>418</v>
      </c>
      <c r="X709" s="78">
        <f t="shared" si="35"/>
        <v>0</v>
      </c>
      <c r="Y709" s="78">
        <f t="shared" si="33"/>
        <v>0</v>
      </c>
      <c r="Z709" s="78">
        <f t="shared" si="34"/>
        <v>0</v>
      </c>
      <c r="AA709" s="15" t="s">
        <v>417</v>
      </c>
      <c r="AB709" s="15" t="s">
        <v>25</v>
      </c>
      <c r="AC709" s="15" t="s">
        <v>26</v>
      </c>
      <c r="AD709" s="15" t="s">
        <v>27</v>
      </c>
      <c r="AE709" s="15"/>
      <c r="AF709" s="15"/>
      <c r="AG709" s="15"/>
      <c r="AH709" s="15"/>
      <c r="AI709" s="15"/>
      <c r="AJ709" s="15"/>
    </row>
    <row r="710" spans="1:36" x14ac:dyDescent="0.25">
      <c r="A710" s="15" t="s">
        <v>396</v>
      </c>
      <c r="B710" s="15" t="s">
        <v>418</v>
      </c>
      <c r="C710" s="15">
        <v>55243</v>
      </c>
      <c r="D710" s="15" t="s">
        <v>434</v>
      </c>
      <c r="E710" s="15" t="s">
        <v>427</v>
      </c>
      <c r="F710" s="15">
        <v>2019</v>
      </c>
      <c r="G710" s="15" t="s">
        <v>259</v>
      </c>
      <c r="H710" s="15">
        <v>17.84</v>
      </c>
      <c r="I710" s="15">
        <v>5</v>
      </c>
      <c r="J710" s="19">
        <v>326.02</v>
      </c>
      <c r="K710" s="15">
        <v>0.48820000000000002</v>
      </c>
      <c r="L710" s="15">
        <v>1.06</v>
      </c>
      <c r="M710" s="15">
        <v>4337.2</v>
      </c>
      <c r="N710" s="15" t="s">
        <v>417</v>
      </c>
      <c r="O710" s="15" t="s">
        <v>25</v>
      </c>
      <c r="P710" s="15" t="s">
        <v>26</v>
      </c>
      <c r="Q710" s="15" t="s">
        <v>27</v>
      </c>
      <c r="R710" s="15"/>
      <c r="S710" s="15">
        <v>40.7864</v>
      </c>
      <c r="T710" s="15">
        <v>-73.913300000000007</v>
      </c>
      <c r="U710" s="15"/>
      <c r="V710" s="78" t="s">
        <v>396</v>
      </c>
      <c r="W710" s="78" t="s">
        <v>418</v>
      </c>
      <c r="X710" s="78">
        <f t="shared" si="35"/>
        <v>0</v>
      </c>
      <c r="Y710" s="78">
        <f t="shared" si="33"/>
        <v>0</v>
      </c>
      <c r="Z710" s="78">
        <f t="shared" si="34"/>
        <v>0</v>
      </c>
      <c r="AA710" s="15" t="s">
        <v>417</v>
      </c>
      <c r="AB710" s="15" t="s">
        <v>25</v>
      </c>
      <c r="AC710" s="15" t="s">
        <v>26</v>
      </c>
      <c r="AD710" s="15" t="s">
        <v>27</v>
      </c>
      <c r="AE710" s="15"/>
      <c r="AF710" s="15"/>
      <c r="AG710" s="15"/>
      <c r="AH710" s="15"/>
      <c r="AI710" s="15"/>
      <c r="AJ710" s="15"/>
    </row>
    <row r="711" spans="1:36" x14ac:dyDescent="0.25">
      <c r="A711" s="15" t="s">
        <v>396</v>
      </c>
      <c r="B711" s="15" t="s">
        <v>418</v>
      </c>
      <c r="C711" s="15">
        <v>55243</v>
      </c>
      <c r="D711" s="15" t="s">
        <v>435</v>
      </c>
      <c r="E711" s="15" t="s">
        <v>436</v>
      </c>
      <c r="F711" s="15">
        <v>2019</v>
      </c>
      <c r="G711" s="15" t="s">
        <v>259</v>
      </c>
      <c r="H711" s="15">
        <v>11.9</v>
      </c>
      <c r="I711" s="15">
        <v>5</v>
      </c>
      <c r="J711" s="19">
        <v>225.17</v>
      </c>
      <c r="K711" s="15">
        <v>0.48509999999999998</v>
      </c>
      <c r="L711" s="15">
        <v>0.72099999999999997</v>
      </c>
      <c r="M711" s="15">
        <v>2971.4</v>
      </c>
      <c r="N711" s="15" t="s">
        <v>417</v>
      </c>
      <c r="O711" s="15" t="s">
        <v>25</v>
      </c>
      <c r="P711" s="15" t="s">
        <v>26</v>
      </c>
      <c r="Q711" s="15" t="s">
        <v>27</v>
      </c>
      <c r="R711" s="15"/>
      <c r="S711" s="15">
        <v>40.7864</v>
      </c>
      <c r="T711" s="15">
        <v>-73.913300000000007</v>
      </c>
      <c r="U711" s="15"/>
      <c r="V711" s="78" t="s">
        <v>396</v>
      </c>
      <c r="W711" s="78" t="s">
        <v>418</v>
      </c>
      <c r="X711" s="78">
        <f t="shared" si="35"/>
        <v>0</v>
      </c>
      <c r="Y711" s="78">
        <f t="shared" si="33"/>
        <v>0</v>
      </c>
      <c r="Z711" s="78">
        <f t="shared" si="34"/>
        <v>0</v>
      </c>
      <c r="AA711" s="15" t="s">
        <v>417</v>
      </c>
      <c r="AB711" s="15" t="s">
        <v>25</v>
      </c>
      <c r="AC711" s="15" t="s">
        <v>26</v>
      </c>
      <c r="AD711" s="15" t="s">
        <v>27</v>
      </c>
      <c r="AE711" s="15"/>
      <c r="AF711" s="15"/>
      <c r="AG711" s="15"/>
      <c r="AH711" s="15"/>
      <c r="AI711" s="15"/>
      <c r="AJ711" s="15"/>
    </row>
    <row r="712" spans="1:36" x14ac:dyDescent="0.25">
      <c r="A712" s="15" t="s">
        <v>396</v>
      </c>
      <c r="B712" s="15" t="s">
        <v>418</v>
      </c>
      <c r="C712" s="15">
        <v>55243</v>
      </c>
      <c r="D712" s="15" t="s">
        <v>437</v>
      </c>
      <c r="E712" s="15" t="s">
        <v>436</v>
      </c>
      <c r="F712" s="15">
        <v>2019</v>
      </c>
      <c r="G712" s="15" t="s">
        <v>259</v>
      </c>
      <c r="H712" s="15">
        <v>11.9</v>
      </c>
      <c r="I712" s="15">
        <v>5</v>
      </c>
      <c r="J712" s="19">
        <v>225.17</v>
      </c>
      <c r="K712" s="15">
        <v>0.48899999999999999</v>
      </c>
      <c r="L712" s="15">
        <v>0.72699999999999998</v>
      </c>
      <c r="M712" s="15">
        <v>2971.4</v>
      </c>
      <c r="N712" s="15" t="s">
        <v>417</v>
      </c>
      <c r="O712" s="15" t="s">
        <v>25</v>
      </c>
      <c r="P712" s="15" t="s">
        <v>26</v>
      </c>
      <c r="Q712" s="15" t="s">
        <v>27</v>
      </c>
      <c r="R712" s="15"/>
      <c r="S712" s="15">
        <v>40.7864</v>
      </c>
      <c r="T712" s="15">
        <v>-73.913300000000007</v>
      </c>
      <c r="U712" s="15"/>
      <c r="V712" s="78" t="s">
        <v>396</v>
      </c>
      <c r="W712" s="78" t="s">
        <v>418</v>
      </c>
      <c r="X712" s="78">
        <f t="shared" si="35"/>
        <v>0</v>
      </c>
      <c r="Y712" s="78">
        <f t="shared" si="33"/>
        <v>0</v>
      </c>
      <c r="Z712" s="78">
        <f t="shared" si="34"/>
        <v>0</v>
      </c>
      <c r="AA712" s="15" t="s">
        <v>417</v>
      </c>
      <c r="AB712" s="15" t="s">
        <v>25</v>
      </c>
      <c r="AC712" s="15" t="s">
        <v>26</v>
      </c>
      <c r="AD712" s="15" t="s">
        <v>27</v>
      </c>
      <c r="AE712" s="15"/>
      <c r="AF712" s="15"/>
      <c r="AG712" s="15"/>
      <c r="AH712" s="15"/>
      <c r="AI712" s="15"/>
      <c r="AJ712" s="15"/>
    </row>
    <row r="713" spans="1:36" x14ac:dyDescent="0.25">
      <c r="A713" s="15" t="s">
        <v>396</v>
      </c>
      <c r="B713" s="15" t="s">
        <v>418</v>
      </c>
      <c r="C713" s="15">
        <v>55243</v>
      </c>
      <c r="D713" s="15" t="s">
        <v>438</v>
      </c>
      <c r="E713" s="15" t="s">
        <v>436</v>
      </c>
      <c r="F713" s="15">
        <v>2019</v>
      </c>
      <c r="G713" s="15" t="s">
        <v>259</v>
      </c>
      <c r="H713" s="15">
        <v>15.39</v>
      </c>
      <c r="I713" s="15">
        <v>5</v>
      </c>
      <c r="J713" s="19">
        <v>282.31</v>
      </c>
      <c r="K713" s="15">
        <v>0.49099999999999999</v>
      </c>
      <c r="L713" s="15">
        <v>0.91200000000000003</v>
      </c>
      <c r="M713" s="15">
        <v>3707.1</v>
      </c>
      <c r="N713" s="15" t="s">
        <v>417</v>
      </c>
      <c r="O713" s="15" t="s">
        <v>25</v>
      </c>
      <c r="P713" s="15" t="s">
        <v>26</v>
      </c>
      <c r="Q713" s="15" t="s">
        <v>27</v>
      </c>
      <c r="R713" s="15"/>
      <c r="S713" s="15">
        <v>40.7864</v>
      </c>
      <c r="T713" s="15">
        <v>-73.913300000000007</v>
      </c>
      <c r="U713" s="15"/>
      <c r="V713" s="78" t="s">
        <v>396</v>
      </c>
      <c r="W713" s="78" t="s">
        <v>418</v>
      </c>
      <c r="X713" s="78">
        <f t="shared" si="35"/>
        <v>0</v>
      </c>
      <c r="Y713" s="78">
        <f t="shared" si="33"/>
        <v>0</v>
      </c>
      <c r="Z713" s="78">
        <f t="shared" si="34"/>
        <v>0</v>
      </c>
      <c r="AA713" s="15" t="s">
        <v>417</v>
      </c>
      <c r="AB713" s="15" t="s">
        <v>25</v>
      </c>
      <c r="AC713" s="15" t="s">
        <v>26</v>
      </c>
      <c r="AD713" s="15" t="s">
        <v>27</v>
      </c>
      <c r="AE713" s="15"/>
      <c r="AF713" s="15"/>
      <c r="AG713" s="15"/>
      <c r="AH713" s="15"/>
      <c r="AI713" s="15"/>
      <c r="AJ713" s="15"/>
    </row>
    <row r="714" spans="1:36" x14ac:dyDescent="0.25">
      <c r="A714" s="15" t="s">
        <v>396</v>
      </c>
      <c r="B714" s="15" t="s">
        <v>418</v>
      </c>
      <c r="C714" s="15">
        <v>55243</v>
      </c>
      <c r="D714" s="15" t="s">
        <v>439</v>
      </c>
      <c r="E714" s="15" t="s">
        <v>436</v>
      </c>
      <c r="F714" s="15">
        <v>2019</v>
      </c>
      <c r="G714" s="15" t="s">
        <v>259</v>
      </c>
      <c r="H714" s="15">
        <v>15.39</v>
      </c>
      <c r="I714" s="15">
        <v>5</v>
      </c>
      <c r="J714" s="19">
        <v>282.31</v>
      </c>
      <c r="K714" s="15">
        <v>0.48209999999999997</v>
      </c>
      <c r="L714" s="15">
        <v>0.89300000000000002</v>
      </c>
      <c r="M714" s="15">
        <v>3707.1</v>
      </c>
      <c r="N714" s="15" t="s">
        <v>417</v>
      </c>
      <c r="O714" s="15" t="s">
        <v>25</v>
      </c>
      <c r="P714" s="15" t="s">
        <v>26</v>
      </c>
      <c r="Q714" s="15" t="s">
        <v>27</v>
      </c>
      <c r="R714" s="15"/>
      <c r="S714" s="15">
        <v>40.7864</v>
      </c>
      <c r="T714" s="15">
        <v>-73.913300000000007</v>
      </c>
      <c r="U714" s="15"/>
      <c r="V714" s="78" t="s">
        <v>396</v>
      </c>
      <c r="W714" s="78" t="s">
        <v>418</v>
      </c>
      <c r="X714" s="78">
        <f t="shared" si="35"/>
        <v>0</v>
      </c>
      <c r="Y714" s="78">
        <f t="shared" si="33"/>
        <v>0</v>
      </c>
      <c r="Z714" s="78">
        <f t="shared" si="34"/>
        <v>0</v>
      </c>
      <c r="AA714" s="15" t="s">
        <v>417</v>
      </c>
      <c r="AB714" s="15" t="s">
        <v>25</v>
      </c>
      <c r="AC714" s="15" t="s">
        <v>26</v>
      </c>
      <c r="AD714" s="15" t="s">
        <v>27</v>
      </c>
      <c r="AE714" s="15"/>
      <c r="AF714" s="15"/>
      <c r="AG714" s="15"/>
      <c r="AH714" s="15"/>
      <c r="AI714" s="15"/>
      <c r="AJ714" s="15"/>
    </row>
    <row r="715" spans="1:36" x14ac:dyDescent="0.25">
      <c r="A715" s="15" t="s">
        <v>396</v>
      </c>
      <c r="B715" s="15" t="s">
        <v>418</v>
      </c>
      <c r="C715" s="15">
        <v>55243</v>
      </c>
      <c r="D715" s="15" t="s">
        <v>440</v>
      </c>
      <c r="E715" s="15" t="s">
        <v>436</v>
      </c>
      <c r="F715" s="15">
        <v>2019</v>
      </c>
      <c r="G715" s="15" t="s">
        <v>259</v>
      </c>
      <c r="H715" s="15">
        <v>11.88</v>
      </c>
      <c r="I715" s="15">
        <v>5</v>
      </c>
      <c r="J715" s="19">
        <v>224.45</v>
      </c>
      <c r="K715" s="15">
        <v>0.4914</v>
      </c>
      <c r="L715" s="15">
        <v>0.73</v>
      </c>
      <c r="M715" s="15">
        <v>2966.2</v>
      </c>
      <c r="N715" s="15" t="s">
        <v>417</v>
      </c>
      <c r="O715" s="15" t="s">
        <v>25</v>
      </c>
      <c r="P715" s="15" t="s">
        <v>26</v>
      </c>
      <c r="Q715" s="15" t="s">
        <v>27</v>
      </c>
      <c r="R715" s="15"/>
      <c r="S715" s="15">
        <v>40.7864</v>
      </c>
      <c r="T715" s="15">
        <v>-73.913300000000007</v>
      </c>
      <c r="U715" s="15"/>
      <c r="V715" s="78" t="s">
        <v>396</v>
      </c>
      <c r="W715" s="78" t="s">
        <v>418</v>
      </c>
      <c r="X715" s="78">
        <f t="shared" si="35"/>
        <v>0</v>
      </c>
      <c r="Y715" s="78">
        <f t="shared" si="33"/>
        <v>0</v>
      </c>
      <c r="Z715" s="78">
        <f t="shared" si="34"/>
        <v>0</v>
      </c>
      <c r="AA715" s="15" t="s">
        <v>417</v>
      </c>
      <c r="AB715" s="15" t="s">
        <v>25</v>
      </c>
      <c r="AC715" s="15" t="s">
        <v>26</v>
      </c>
      <c r="AD715" s="15" t="s">
        <v>27</v>
      </c>
      <c r="AE715" s="15"/>
      <c r="AF715" s="15"/>
      <c r="AG715" s="15"/>
      <c r="AH715" s="15"/>
      <c r="AI715" s="15"/>
      <c r="AJ715" s="15"/>
    </row>
    <row r="716" spans="1:36" x14ac:dyDescent="0.25">
      <c r="A716" s="15" t="s">
        <v>396</v>
      </c>
      <c r="B716" s="15" t="s">
        <v>418</v>
      </c>
      <c r="C716" s="15">
        <v>55243</v>
      </c>
      <c r="D716" s="15" t="s">
        <v>441</v>
      </c>
      <c r="E716" s="15" t="s">
        <v>436</v>
      </c>
      <c r="F716" s="15">
        <v>2019</v>
      </c>
      <c r="G716" s="15" t="s">
        <v>259</v>
      </c>
      <c r="H716" s="15">
        <v>11.88</v>
      </c>
      <c r="I716" s="15">
        <v>5</v>
      </c>
      <c r="J716" s="19">
        <v>224.45</v>
      </c>
      <c r="K716" s="15">
        <v>0.48909999999999998</v>
      </c>
      <c r="L716" s="15">
        <v>0.72499999999999998</v>
      </c>
      <c r="M716" s="15">
        <v>2966.2</v>
      </c>
      <c r="N716" s="15" t="s">
        <v>417</v>
      </c>
      <c r="O716" s="15" t="s">
        <v>25</v>
      </c>
      <c r="P716" s="15" t="s">
        <v>26</v>
      </c>
      <c r="Q716" s="15" t="s">
        <v>27</v>
      </c>
      <c r="R716" s="15"/>
      <c r="S716" s="15">
        <v>40.7864</v>
      </c>
      <c r="T716" s="15">
        <v>-73.913300000000007</v>
      </c>
      <c r="U716" s="15"/>
      <c r="V716" s="78" t="s">
        <v>396</v>
      </c>
      <c r="W716" s="78" t="s">
        <v>418</v>
      </c>
      <c r="X716" s="78">
        <f t="shared" si="35"/>
        <v>0</v>
      </c>
      <c r="Y716" s="78">
        <f t="shared" si="33"/>
        <v>0</v>
      </c>
      <c r="Z716" s="78">
        <f t="shared" si="34"/>
        <v>0</v>
      </c>
      <c r="AA716" s="15" t="s">
        <v>417</v>
      </c>
      <c r="AB716" s="15" t="s">
        <v>25</v>
      </c>
      <c r="AC716" s="15" t="s">
        <v>26</v>
      </c>
      <c r="AD716" s="15" t="s">
        <v>27</v>
      </c>
      <c r="AE716" s="15"/>
      <c r="AF716" s="15"/>
      <c r="AG716" s="15"/>
      <c r="AH716" s="15"/>
      <c r="AI716" s="15"/>
      <c r="AJ716" s="15"/>
    </row>
    <row r="717" spans="1:36" x14ac:dyDescent="0.25">
      <c r="A717" s="15" t="s">
        <v>396</v>
      </c>
      <c r="B717" s="15" t="s">
        <v>418</v>
      </c>
      <c r="C717" s="15">
        <v>55243</v>
      </c>
      <c r="D717" s="15" t="s">
        <v>442</v>
      </c>
      <c r="E717" s="15" t="s">
        <v>436</v>
      </c>
      <c r="F717" s="15">
        <v>2019</v>
      </c>
      <c r="G717" s="15" t="s">
        <v>259</v>
      </c>
      <c r="H717" s="15">
        <v>28.21</v>
      </c>
      <c r="I717" s="15">
        <v>5</v>
      </c>
      <c r="J717" s="19">
        <v>516.79</v>
      </c>
      <c r="K717" s="15">
        <v>0.4909</v>
      </c>
      <c r="L717" s="15">
        <v>1.6850000000000001</v>
      </c>
      <c r="M717" s="15">
        <v>6850.8</v>
      </c>
      <c r="N717" s="15" t="s">
        <v>417</v>
      </c>
      <c r="O717" s="15" t="s">
        <v>25</v>
      </c>
      <c r="P717" s="15" t="s">
        <v>26</v>
      </c>
      <c r="Q717" s="15" t="s">
        <v>27</v>
      </c>
      <c r="R717" s="15"/>
      <c r="S717" s="15">
        <v>40.7864</v>
      </c>
      <c r="T717" s="15">
        <v>-73.913300000000007</v>
      </c>
      <c r="U717" s="15"/>
      <c r="V717" s="78" t="s">
        <v>396</v>
      </c>
      <c r="W717" s="78" t="s">
        <v>418</v>
      </c>
      <c r="X717" s="78">
        <f t="shared" si="35"/>
        <v>0</v>
      </c>
      <c r="Y717" s="78">
        <f t="shared" si="33"/>
        <v>0</v>
      </c>
      <c r="Z717" s="78">
        <f t="shared" si="34"/>
        <v>0</v>
      </c>
      <c r="AA717" s="15" t="s">
        <v>417</v>
      </c>
      <c r="AB717" s="15" t="s">
        <v>25</v>
      </c>
      <c r="AC717" s="15" t="s">
        <v>26</v>
      </c>
      <c r="AD717" s="15" t="s">
        <v>27</v>
      </c>
      <c r="AE717" s="15"/>
      <c r="AF717" s="15"/>
      <c r="AG717" s="15"/>
      <c r="AH717" s="15"/>
      <c r="AI717" s="15"/>
      <c r="AJ717" s="15"/>
    </row>
    <row r="718" spans="1:36" x14ac:dyDescent="0.25">
      <c r="A718" s="15" t="s">
        <v>396</v>
      </c>
      <c r="B718" s="15" t="s">
        <v>418</v>
      </c>
      <c r="C718" s="15">
        <v>55243</v>
      </c>
      <c r="D718" s="15" t="s">
        <v>443</v>
      </c>
      <c r="E718" s="15" t="s">
        <v>436</v>
      </c>
      <c r="F718" s="15">
        <v>2019</v>
      </c>
      <c r="G718" s="15" t="s">
        <v>259</v>
      </c>
      <c r="H718" s="15">
        <v>28.21</v>
      </c>
      <c r="I718" s="15">
        <v>5</v>
      </c>
      <c r="J718" s="19">
        <v>516.79</v>
      </c>
      <c r="K718" s="15">
        <v>0.4879</v>
      </c>
      <c r="L718" s="15">
        <v>1.675</v>
      </c>
      <c r="M718" s="15">
        <v>6850.8</v>
      </c>
      <c r="N718" s="15" t="s">
        <v>417</v>
      </c>
      <c r="O718" s="15" t="s">
        <v>25</v>
      </c>
      <c r="P718" s="15" t="s">
        <v>26</v>
      </c>
      <c r="Q718" s="15" t="s">
        <v>27</v>
      </c>
      <c r="R718" s="15"/>
      <c r="S718" s="15">
        <v>40.7864</v>
      </c>
      <c r="T718" s="15">
        <v>-73.913300000000007</v>
      </c>
      <c r="U718" s="15"/>
      <c r="V718" s="78" t="s">
        <v>396</v>
      </c>
      <c r="W718" s="78" t="s">
        <v>418</v>
      </c>
      <c r="X718" s="78">
        <f t="shared" si="35"/>
        <v>0</v>
      </c>
      <c r="Y718" s="78">
        <f t="shared" si="33"/>
        <v>0</v>
      </c>
      <c r="Z718" s="78">
        <f t="shared" si="34"/>
        <v>0</v>
      </c>
      <c r="AA718" s="15" t="s">
        <v>417</v>
      </c>
      <c r="AB718" s="15" t="s">
        <v>25</v>
      </c>
      <c r="AC718" s="15" t="s">
        <v>26</v>
      </c>
      <c r="AD718" s="15" t="s">
        <v>27</v>
      </c>
      <c r="AE718" s="15"/>
      <c r="AF718" s="15"/>
      <c r="AG718" s="15"/>
      <c r="AH718" s="15"/>
      <c r="AI718" s="15"/>
      <c r="AJ718" s="15"/>
    </row>
    <row r="719" spans="1:36" x14ac:dyDescent="0.25">
      <c r="A719" s="15" t="s">
        <v>396</v>
      </c>
      <c r="B719" s="15" t="s">
        <v>418</v>
      </c>
      <c r="C719" s="15">
        <v>55243</v>
      </c>
      <c r="D719" s="15" t="s">
        <v>444</v>
      </c>
      <c r="E719" s="15" t="s">
        <v>445</v>
      </c>
      <c r="F719" s="15">
        <v>2019</v>
      </c>
      <c r="G719" s="15" t="s">
        <v>259</v>
      </c>
      <c r="H719" s="15">
        <v>48.86</v>
      </c>
      <c r="I719" s="15">
        <v>5</v>
      </c>
      <c r="J719" s="19">
        <v>825.55</v>
      </c>
      <c r="K719" s="15">
        <v>0.46589999999999998</v>
      </c>
      <c r="L719" s="15">
        <v>2.7530000000000001</v>
      </c>
      <c r="M719" s="15">
        <v>11738.1</v>
      </c>
      <c r="N719" s="15" t="s">
        <v>417</v>
      </c>
      <c r="O719" s="15" t="s">
        <v>25</v>
      </c>
      <c r="P719" s="15" t="s">
        <v>26</v>
      </c>
      <c r="Q719" s="15" t="s">
        <v>27</v>
      </c>
      <c r="R719" s="15"/>
      <c r="S719" s="15">
        <v>40.7864</v>
      </c>
      <c r="T719" s="15">
        <v>-73.913300000000007</v>
      </c>
      <c r="U719" s="15"/>
      <c r="V719" s="78" t="s">
        <v>396</v>
      </c>
      <c r="W719" s="78" t="s">
        <v>418</v>
      </c>
      <c r="X719" s="78">
        <f t="shared" si="35"/>
        <v>0</v>
      </c>
      <c r="Y719" s="78">
        <f t="shared" si="33"/>
        <v>0</v>
      </c>
      <c r="Z719" s="78">
        <f t="shared" si="34"/>
        <v>0</v>
      </c>
      <c r="AA719" s="15" t="s">
        <v>417</v>
      </c>
      <c r="AB719" s="15" t="s">
        <v>25</v>
      </c>
      <c r="AC719" s="15" t="s">
        <v>26</v>
      </c>
      <c r="AD719" s="15" t="s">
        <v>27</v>
      </c>
      <c r="AE719" s="15"/>
      <c r="AF719" s="15"/>
      <c r="AG719" s="15"/>
      <c r="AH719" s="15"/>
      <c r="AI719" s="15"/>
      <c r="AJ719" s="15"/>
    </row>
    <row r="720" spans="1:36" x14ac:dyDescent="0.25">
      <c r="A720" s="15" t="s">
        <v>396</v>
      </c>
      <c r="B720" s="15" t="s">
        <v>418</v>
      </c>
      <c r="C720" s="15">
        <v>55243</v>
      </c>
      <c r="D720" s="15" t="s">
        <v>446</v>
      </c>
      <c r="E720" s="15" t="s">
        <v>445</v>
      </c>
      <c r="F720" s="15">
        <v>2019</v>
      </c>
      <c r="G720" s="15" t="s">
        <v>259</v>
      </c>
      <c r="H720" s="15">
        <v>48.86</v>
      </c>
      <c r="I720" s="15">
        <v>5</v>
      </c>
      <c r="J720" s="19">
        <v>825.55</v>
      </c>
      <c r="K720" s="15">
        <v>0.46400000000000002</v>
      </c>
      <c r="L720" s="15">
        <v>2.7410000000000001</v>
      </c>
      <c r="M720" s="15">
        <v>11738.1</v>
      </c>
      <c r="N720" s="15" t="s">
        <v>417</v>
      </c>
      <c r="O720" s="15" t="s">
        <v>25</v>
      </c>
      <c r="P720" s="15" t="s">
        <v>26</v>
      </c>
      <c r="Q720" s="15" t="s">
        <v>27</v>
      </c>
      <c r="R720" s="15"/>
      <c r="S720" s="15">
        <v>40.7864</v>
      </c>
      <c r="T720" s="15">
        <v>-73.913300000000007</v>
      </c>
      <c r="U720" s="15"/>
      <c r="V720" s="78" t="s">
        <v>396</v>
      </c>
      <c r="W720" s="78" t="s">
        <v>418</v>
      </c>
      <c r="X720" s="78">
        <f t="shared" si="35"/>
        <v>0</v>
      </c>
      <c r="Y720" s="78">
        <f t="shared" si="33"/>
        <v>0</v>
      </c>
      <c r="Z720" s="78">
        <f t="shared" si="34"/>
        <v>0</v>
      </c>
      <c r="AA720" s="15" t="s">
        <v>417</v>
      </c>
      <c r="AB720" s="15" t="s">
        <v>25</v>
      </c>
      <c r="AC720" s="15" t="s">
        <v>26</v>
      </c>
      <c r="AD720" s="15" t="s">
        <v>27</v>
      </c>
      <c r="AE720" s="15"/>
      <c r="AF720" s="15"/>
      <c r="AG720" s="15"/>
      <c r="AH720" s="15"/>
      <c r="AI720" s="15"/>
      <c r="AJ720" s="15"/>
    </row>
    <row r="721" spans="1:36" x14ac:dyDescent="0.25">
      <c r="A721" s="15" t="s">
        <v>396</v>
      </c>
      <c r="B721" s="15" t="s">
        <v>418</v>
      </c>
      <c r="C721" s="15">
        <v>55243</v>
      </c>
      <c r="D721" s="15" t="s">
        <v>447</v>
      </c>
      <c r="E721" s="15" t="s">
        <v>445</v>
      </c>
      <c r="F721" s="15">
        <v>2019</v>
      </c>
      <c r="G721" s="15" t="s">
        <v>259</v>
      </c>
      <c r="H721" s="15">
        <v>40.369999999999997</v>
      </c>
      <c r="I721" s="15">
        <v>5</v>
      </c>
      <c r="J721" s="19">
        <v>719.7</v>
      </c>
      <c r="K721" s="15">
        <v>0.43659999999999999</v>
      </c>
      <c r="L721" s="15">
        <v>2.226</v>
      </c>
      <c r="M721" s="15">
        <v>10185.1</v>
      </c>
      <c r="N721" s="15" t="s">
        <v>417</v>
      </c>
      <c r="O721" s="15" t="s">
        <v>25</v>
      </c>
      <c r="P721" s="15" t="s">
        <v>26</v>
      </c>
      <c r="Q721" s="15" t="s">
        <v>27</v>
      </c>
      <c r="R721" s="15"/>
      <c r="S721" s="15">
        <v>40.7864</v>
      </c>
      <c r="T721" s="15">
        <v>-73.913300000000007</v>
      </c>
      <c r="U721" s="15"/>
      <c r="V721" s="78" t="s">
        <v>396</v>
      </c>
      <c r="W721" s="78" t="s">
        <v>418</v>
      </c>
      <c r="X721" s="78">
        <f t="shared" si="35"/>
        <v>0</v>
      </c>
      <c r="Y721" s="78">
        <f t="shared" si="33"/>
        <v>0</v>
      </c>
      <c r="Z721" s="78">
        <f t="shared" si="34"/>
        <v>0</v>
      </c>
      <c r="AA721" s="15" t="s">
        <v>417</v>
      </c>
      <c r="AB721" s="15" t="s">
        <v>25</v>
      </c>
      <c r="AC721" s="15" t="s">
        <v>26</v>
      </c>
      <c r="AD721" s="15" t="s">
        <v>27</v>
      </c>
      <c r="AE721" s="15"/>
      <c r="AF721" s="15"/>
      <c r="AG721" s="15"/>
      <c r="AH721" s="15"/>
      <c r="AI721" s="15"/>
      <c r="AJ721" s="15"/>
    </row>
    <row r="722" spans="1:36" x14ac:dyDescent="0.25">
      <c r="A722" s="15" t="s">
        <v>396</v>
      </c>
      <c r="B722" s="15" t="s">
        <v>418</v>
      </c>
      <c r="C722" s="15">
        <v>55243</v>
      </c>
      <c r="D722" s="15" t="s">
        <v>448</v>
      </c>
      <c r="E722" s="15" t="s">
        <v>445</v>
      </c>
      <c r="F722" s="15">
        <v>2019</v>
      </c>
      <c r="G722" s="15" t="s">
        <v>259</v>
      </c>
      <c r="H722" s="15">
        <v>40.369999999999997</v>
      </c>
      <c r="I722" s="15">
        <v>5</v>
      </c>
      <c r="J722" s="19">
        <v>719.7</v>
      </c>
      <c r="K722" s="15">
        <v>0.45610000000000001</v>
      </c>
      <c r="L722" s="15">
        <v>2.327</v>
      </c>
      <c r="M722" s="15">
        <v>10185.1</v>
      </c>
      <c r="N722" s="15" t="s">
        <v>417</v>
      </c>
      <c r="O722" s="15" t="s">
        <v>25</v>
      </c>
      <c r="P722" s="15" t="s">
        <v>26</v>
      </c>
      <c r="Q722" s="15" t="s">
        <v>27</v>
      </c>
      <c r="R722" s="15"/>
      <c r="S722" s="15">
        <v>40.7864</v>
      </c>
      <c r="T722" s="15">
        <v>-73.913300000000007</v>
      </c>
      <c r="U722" s="15"/>
      <c r="V722" s="78" t="s">
        <v>396</v>
      </c>
      <c r="W722" s="78" t="s">
        <v>418</v>
      </c>
      <c r="X722" s="78">
        <f t="shared" si="35"/>
        <v>0</v>
      </c>
      <c r="Y722" s="78">
        <f t="shared" si="33"/>
        <v>0</v>
      </c>
      <c r="Z722" s="78">
        <f t="shared" si="34"/>
        <v>0</v>
      </c>
      <c r="AA722" s="15" t="s">
        <v>417</v>
      </c>
      <c r="AB722" s="15" t="s">
        <v>25</v>
      </c>
      <c r="AC722" s="15" t="s">
        <v>26</v>
      </c>
      <c r="AD722" s="15" t="s">
        <v>27</v>
      </c>
      <c r="AE722" s="15"/>
      <c r="AF722" s="15"/>
      <c r="AG722" s="15"/>
      <c r="AH722" s="15"/>
      <c r="AI722" s="15"/>
      <c r="AJ722" s="15"/>
    </row>
    <row r="723" spans="1:36" x14ac:dyDescent="0.25">
      <c r="A723" s="15" t="s">
        <v>396</v>
      </c>
      <c r="B723" s="15" t="s">
        <v>418</v>
      </c>
      <c r="C723" s="15">
        <v>55243</v>
      </c>
      <c r="D723" s="15" t="s">
        <v>449</v>
      </c>
      <c r="E723" s="15" t="s">
        <v>445</v>
      </c>
      <c r="F723" s="15">
        <v>2019</v>
      </c>
      <c r="G723" s="15" t="s">
        <v>259</v>
      </c>
      <c r="H723" s="15">
        <v>22.24</v>
      </c>
      <c r="I723" s="15">
        <v>5</v>
      </c>
      <c r="J723" s="19">
        <v>394.27</v>
      </c>
      <c r="K723" s="15">
        <v>0.4884</v>
      </c>
      <c r="L723" s="15">
        <v>1.32</v>
      </c>
      <c r="M723" s="15">
        <v>5363.5</v>
      </c>
      <c r="N723" s="15" t="s">
        <v>417</v>
      </c>
      <c r="O723" s="15" t="s">
        <v>25</v>
      </c>
      <c r="P723" s="15" t="s">
        <v>26</v>
      </c>
      <c r="Q723" s="15" t="s">
        <v>27</v>
      </c>
      <c r="R723" s="15"/>
      <c r="S723" s="15">
        <v>40.7864</v>
      </c>
      <c r="T723" s="15">
        <v>-73.913300000000007</v>
      </c>
      <c r="U723" s="15"/>
      <c r="V723" s="78" t="s">
        <v>396</v>
      </c>
      <c r="W723" s="78" t="s">
        <v>418</v>
      </c>
      <c r="X723" s="78">
        <f t="shared" si="35"/>
        <v>0</v>
      </c>
      <c r="Y723" s="78">
        <f t="shared" si="33"/>
        <v>0</v>
      </c>
      <c r="Z723" s="78">
        <f t="shared" si="34"/>
        <v>0</v>
      </c>
      <c r="AA723" s="15" t="s">
        <v>417</v>
      </c>
      <c r="AB723" s="15" t="s">
        <v>25</v>
      </c>
      <c r="AC723" s="15" t="s">
        <v>26</v>
      </c>
      <c r="AD723" s="15" t="s">
        <v>27</v>
      </c>
      <c r="AE723" s="15"/>
      <c r="AF723" s="15"/>
      <c r="AG723" s="15"/>
      <c r="AH723" s="15"/>
      <c r="AI723" s="15"/>
      <c r="AJ723" s="15"/>
    </row>
    <row r="724" spans="1:36" x14ac:dyDescent="0.25">
      <c r="A724" s="15" t="s">
        <v>396</v>
      </c>
      <c r="B724" s="15" t="s">
        <v>418</v>
      </c>
      <c r="C724" s="15">
        <v>55243</v>
      </c>
      <c r="D724" s="15" t="s">
        <v>450</v>
      </c>
      <c r="E724" s="15" t="s">
        <v>445</v>
      </c>
      <c r="F724" s="15">
        <v>2019</v>
      </c>
      <c r="G724" s="15" t="s">
        <v>259</v>
      </c>
      <c r="H724" s="15">
        <v>22.24</v>
      </c>
      <c r="I724" s="15">
        <v>5</v>
      </c>
      <c r="J724" s="19">
        <v>394.27</v>
      </c>
      <c r="K724" s="15">
        <v>0.48599999999999999</v>
      </c>
      <c r="L724" s="15">
        <v>1.3109999999999999</v>
      </c>
      <c r="M724" s="15">
        <v>5363.5</v>
      </c>
      <c r="N724" s="15" t="s">
        <v>417</v>
      </c>
      <c r="O724" s="15" t="s">
        <v>25</v>
      </c>
      <c r="P724" s="15" t="s">
        <v>26</v>
      </c>
      <c r="Q724" s="15" t="s">
        <v>27</v>
      </c>
      <c r="R724" s="15"/>
      <c r="S724" s="15">
        <v>40.7864</v>
      </c>
      <c r="T724" s="15">
        <v>-73.913300000000007</v>
      </c>
      <c r="U724" s="15"/>
      <c r="V724" s="78" t="s">
        <v>396</v>
      </c>
      <c r="W724" s="78" t="s">
        <v>418</v>
      </c>
      <c r="X724" s="78">
        <f t="shared" si="35"/>
        <v>0</v>
      </c>
      <c r="Y724" s="78">
        <f t="shared" si="33"/>
        <v>0</v>
      </c>
      <c r="Z724" s="78">
        <f t="shared" si="34"/>
        <v>0</v>
      </c>
      <c r="AA724" s="15" t="s">
        <v>417</v>
      </c>
      <c r="AB724" s="15" t="s">
        <v>25</v>
      </c>
      <c r="AC724" s="15" t="s">
        <v>26</v>
      </c>
      <c r="AD724" s="15" t="s">
        <v>27</v>
      </c>
      <c r="AE724" s="15"/>
      <c r="AF724" s="15"/>
      <c r="AG724" s="15"/>
      <c r="AH724" s="15"/>
      <c r="AI724" s="15"/>
      <c r="AJ724" s="15"/>
    </row>
    <row r="725" spans="1:36" x14ac:dyDescent="0.25">
      <c r="A725" s="15" t="s">
        <v>396</v>
      </c>
      <c r="B725" s="15" t="s">
        <v>418</v>
      </c>
      <c r="C725" s="15">
        <v>55243</v>
      </c>
      <c r="D725" s="15" t="s">
        <v>451</v>
      </c>
      <c r="E725" s="15" t="s">
        <v>445</v>
      </c>
      <c r="F725" s="15">
        <v>2019</v>
      </c>
      <c r="G725" s="15" t="s">
        <v>259</v>
      </c>
      <c r="H725" s="15">
        <v>22.93</v>
      </c>
      <c r="I725" s="15">
        <v>5</v>
      </c>
      <c r="J725" s="19">
        <v>401.32</v>
      </c>
      <c r="K725" s="15">
        <v>0.49209999999999998</v>
      </c>
      <c r="L725" s="15">
        <v>1.387</v>
      </c>
      <c r="M725" s="15">
        <v>5639.8</v>
      </c>
      <c r="N725" s="15" t="s">
        <v>417</v>
      </c>
      <c r="O725" s="15" t="s">
        <v>25</v>
      </c>
      <c r="P725" s="15" t="s">
        <v>26</v>
      </c>
      <c r="Q725" s="15" t="s">
        <v>27</v>
      </c>
      <c r="R725" s="15"/>
      <c r="S725" s="15">
        <v>40.7864</v>
      </c>
      <c r="T725" s="15">
        <v>-73.913300000000007</v>
      </c>
      <c r="U725" s="15"/>
      <c r="V725" s="78" t="s">
        <v>396</v>
      </c>
      <c r="W725" s="78" t="s">
        <v>418</v>
      </c>
      <c r="X725" s="78">
        <f t="shared" si="35"/>
        <v>0</v>
      </c>
      <c r="Y725" s="78">
        <f t="shared" si="33"/>
        <v>0</v>
      </c>
      <c r="Z725" s="78">
        <f t="shared" si="34"/>
        <v>0</v>
      </c>
      <c r="AA725" s="15" t="s">
        <v>417</v>
      </c>
      <c r="AB725" s="15" t="s">
        <v>25</v>
      </c>
      <c r="AC725" s="15" t="s">
        <v>26</v>
      </c>
      <c r="AD725" s="15" t="s">
        <v>27</v>
      </c>
      <c r="AE725" s="15"/>
      <c r="AF725" s="15"/>
      <c r="AG725" s="15"/>
      <c r="AH725" s="15"/>
      <c r="AI725" s="15"/>
      <c r="AJ725" s="15"/>
    </row>
    <row r="726" spans="1:36" x14ac:dyDescent="0.25">
      <c r="A726" s="15" t="s">
        <v>396</v>
      </c>
      <c r="B726" s="15" t="s">
        <v>418</v>
      </c>
      <c r="C726" s="15">
        <v>55243</v>
      </c>
      <c r="D726" s="15" t="s">
        <v>452</v>
      </c>
      <c r="E726" s="15" t="s">
        <v>445</v>
      </c>
      <c r="F726" s="15">
        <v>2019</v>
      </c>
      <c r="G726" s="15" t="s">
        <v>259</v>
      </c>
      <c r="H726" s="15">
        <v>22.93</v>
      </c>
      <c r="I726" s="15">
        <v>5</v>
      </c>
      <c r="J726" s="19">
        <v>401.32</v>
      </c>
      <c r="K726" s="15">
        <v>0.48899999999999999</v>
      </c>
      <c r="L726" s="15">
        <v>1.379</v>
      </c>
      <c r="M726" s="15">
        <v>5639.8</v>
      </c>
      <c r="N726" s="15" t="s">
        <v>417</v>
      </c>
      <c r="O726" s="15" t="s">
        <v>25</v>
      </c>
      <c r="P726" s="15" t="s">
        <v>26</v>
      </c>
      <c r="Q726" s="15" t="s">
        <v>27</v>
      </c>
      <c r="R726" s="15"/>
      <c r="S726" s="15">
        <v>40.7864</v>
      </c>
      <c r="T726" s="15">
        <v>-73.913300000000007</v>
      </c>
      <c r="U726" s="15"/>
      <c r="V726" s="78" t="s">
        <v>396</v>
      </c>
      <c r="W726" s="78" t="s">
        <v>418</v>
      </c>
      <c r="X726" s="78">
        <f t="shared" si="35"/>
        <v>0</v>
      </c>
      <c r="Y726" s="78">
        <f t="shared" si="33"/>
        <v>0</v>
      </c>
      <c r="Z726" s="78">
        <f t="shared" si="34"/>
        <v>0</v>
      </c>
      <c r="AA726" s="15" t="s">
        <v>417</v>
      </c>
      <c r="AB726" s="15" t="s">
        <v>25</v>
      </c>
      <c r="AC726" s="15" t="s">
        <v>26</v>
      </c>
      <c r="AD726" s="15" t="s">
        <v>27</v>
      </c>
      <c r="AE726" s="15"/>
      <c r="AF726" s="15"/>
      <c r="AG726" s="15"/>
      <c r="AH726" s="15"/>
      <c r="AI726" s="15"/>
      <c r="AJ726" s="15"/>
    </row>
    <row r="727" spans="1:36" x14ac:dyDescent="0.25">
      <c r="A727" s="15" t="s">
        <v>904</v>
      </c>
      <c r="B727" s="15" t="s">
        <v>925</v>
      </c>
      <c r="C727" s="15">
        <v>55276</v>
      </c>
      <c r="D727" s="15">
        <v>1</v>
      </c>
      <c r="E727" s="15" t="s">
        <v>789</v>
      </c>
      <c r="F727" s="15">
        <v>2019</v>
      </c>
      <c r="G727" s="15" t="s">
        <v>334</v>
      </c>
      <c r="H727" s="15">
        <v>382.74</v>
      </c>
      <c r="I727" s="15">
        <v>5</v>
      </c>
      <c r="J727" s="19">
        <v>25864.42</v>
      </c>
      <c r="K727" s="15">
        <v>0.1148</v>
      </c>
      <c r="L727" s="15">
        <v>5.2</v>
      </c>
      <c r="M727" s="15">
        <v>321145.59999999998</v>
      </c>
      <c r="N727" s="15" t="s">
        <v>913</v>
      </c>
      <c r="O727" s="15" t="s">
        <v>25</v>
      </c>
      <c r="P727" s="15" t="s">
        <v>26</v>
      </c>
      <c r="Q727" s="15" t="s">
        <v>27</v>
      </c>
      <c r="R727" s="15" t="s">
        <v>156</v>
      </c>
      <c r="S727" s="15">
        <v>38.368099999999998</v>
      </c>
      <c r="T727" s="15">
        <v>-82.533900000000003</v>
      </c>
      <c r="U727" s="15"/>
      <c r="V727" s="78" t="s">
        <v>904</v>
      </c>
      <c r="W727" s="78" t="s">
        <v>925</v>
      </c>
      <c r="X727" s="78">
        <f t="shared" si="35"/>
        <v>55276</v>
      </c>
      <c r="Y727" s="78">
        <f t="shared" si="33"/>
        <v>38.368099999999998</v>
      </c>
      <c r="Z727" s="78">
        <f t="shared" si="34"/>
        <v>-82.533900000000003</v>
      </c>
      <c r="AA727" s="15" t="s">
        <v>913</v>
      </c>
      <c r="AB727" s="15" t="s">
        <v>25</v>
      </c>
      <c r="AC727" s="15" t="s">
        <v>26</v>
      </c>
      <c r="AD727" s="15" t="s">
        <v>27</v>
      </c>
      <c r="AE727" s="15" t="s">
        <v>156</v>
      </c>
      <c r="AF727" s="15"/>
      <c r="AG727" s="15"/>
      <c r="AH727" s="15"/>
      <c r="AI727" s="15"/>
      <c r="AJ727" s="15"/>
    </row>
    <row r="728" spans="1:36" x14ac:dyDescent="0.25">
      <c r="A728" s="15" t="s">
        <v>904</v>
      </c>
      <c r="B728" s="15" t="s">
        <v>925</v>
      </c>
      <c r="C728" s="15">
        <v>55276</v>
      </c>
      <c r="D728" s="15">
        <v>2</v>
      </c>
      <c r="E728" s="15" t="s">
        <v>789</v>
      </c>
      <c r="F728" s="15">
        <v>2019</v>
      </c>
      <c r="G728" s="15" t="s">
        <v>334</v>
      </c>
      <c r="H728" s="15">
        <v>363.54</v>
      </c>
      <c r="I728" s="15">
        <v>5</v>
      </c>
      <c r="J728" s="19">
        <v>24474.560000000001</v>
      </c>
      <c r="K728" s="15">
        <v>0.10780000000000001</v>
      </c>
      <c r="L728" s="15">
        <v>4.9109999999999996</v>
      </c>
      <c r="M728" s="15">
        <v>303911.40000000002</v>
      </c>
      <c r="N728" s="15" t="s">
        <v>913</v>
      </c>
      <c r="O728" s="15" t="s">
        <v>25</v>
      </c>
      <c r="P728" s="15" t="s">
        <v>26</v>
      </c>
      <c r="Q728" s="15" t="s">
        <v>27</v>
      </c>
      <c r="R728" s="15" t="s">
        <v>156</v>
      </c>
      <c r="S728" s="15">
        <v>38.368099999999998</v>
      </c>
      <c r="T728" s="15">
        <v>-82.533900000000003</v>
      </c>
      <c r="U728" s="15"/>
      <c r="V728" s="78" t="s">
        <v>904</v>
      </c>
      <c r="W728" s="78" t="s">
        <v>925</v>
      </c>
      <c r="X728" s="78">
        <f t="shared" si="35"/>
        <v>0</v>
      </c>
      <c r="Y728" s="78">
        <f t="shared" si="33"/>
        <v>0</v>
      </c>
      <c r="Z728" s="78">
        <f t="shared" si="34"/>
        <v>0</v>
      </c>
      <c r="AA728" s="15" t="s">
        <v>913</v>
      </c>
      <c r="AB728" s="15" t="s">
        <v>25</v>
      </c>
      <c r="AC728" s="15" t="s">
        <v>26</v>
      </c>
      <c r="AD728" s="15" t="s">
        <v>27</v>
      </c>
      <c r="AE728" s="15" t="s">
        <v>156</v>
      </c>
      <c r="AF728" s="15"/>
      <c r="AG728" s="15"/>
      <c r="AH728" s="15"/>
      <c r="AI728" s="15"/>
      <c r="AJ728" s="15"/>
    </row>
    <row r="729" spans="1:36" x14ac:dyDescent="0.25">
      <c r="A729" s="15" t="s">
        <v>904</v>
      </c>
      <c r="B729" s="15" t="s">
        <v>925</v>
      </c>
      <c r="C729" s="15">
        <v>55276</v>
      </c>
      <c r="D729" s="15">
        <v>3</v>
      </c>
      <c r="E729" s="15" t="s">
        <v>789</v>
      </c>
      <c r="F729" s="15">
        <v>2019</v>
      </c>
      <c r="G729" s="15" t="s">
        <v>334</v>
      </c>
      <c r="H729" s="15">
        <v>346.55</v>
      </c>
      <c r="I729" s="15">
        <v>5</v>
      </c>
      <c r="J729" s="19">
        <v>23494.37</v>
      </c>
      <c r="K729" s="15">
        <v>0.1166</v>
      </c>
      <c r="L729" s="15">
        <v>5.0759999999999996</v>
      </c>
      <c r="M729" s="15">
        <v>291743.7</v>
      </c>
      <c r="N729" s="15" t="s">
        <v>913</v>
      </c>
      <c r="O729" s="15" t="s">
        <v>25</v>
      </c>
      <c r="P729" s="15" t="s">
        <v>26</v>
      </c>
      <c r="Q729" s="15" t="s">
        <v>27</v>
      </c>
      <c r="R729" s="15" t="s">
        <v>156</v>
      </c>
      <c r="S729" s="15">
        <v>38.368099999999998</v>
      </c>
      <c r="T729" s="15">
        <v>-82.533900000000003</v>
      </c>
      <c r="U729" s="15"/>
      <c r="V729" s="78" t="s">
        <v>904</v>
      </c>
      <c r="W729" s="78" t="s">
        <v>925</v>
      </c>
      <c r="X729" s="78">
        <f t="shared" si="35"/>
        <v>0</v>
      </c>
      <c r="Y729" s="78">
        <f t="shared" si="33"/>
        <v>0</v>
      </c>
      <c r="Z729" s="78">
        <f t="shared" si="34"/>
        <v>0</v>
      </c>
      <c r="AA729" s="15" t="s">
        <v>913</v>
      </c>
      <c r="AB729" s="15" t="s">
        <v>25</v>
      </c>
      <c r="AC729" s="15" t="s">
        <v>26</v>
      </c>
      <c r="AD729" s="15" t="s">
        <v>27</v>
      </c>
      <c r="AE729" s="15" t="s">
        <v>156</v>
      </c>
      <c r="AF729" s="15"/>
      <c r="AG729" s="15"/>
      <c r="AH729" s="15"/>
      <c r="AI729" s="15"/>
      <c r="AJ729" s="15"/>
    </row>
    <row r="730" spans="1:36" x14ac:dyDescent="0.25">
      <c r="A730" s="15" t="s">
        <v>904</v>
      </c>
      <c r="B730" s="15" t="s">
        <v>925</v>
      </c>
      <c r="C730" s="15">
        <v>55276</v>
      </c>
      <c r="D730" s="15">
        <v>4</v>
      </c>
      <c r="E730" s="15" t="s">
        <v>789</v>
      </c>
      <c r="F730" s="15">
        <v>2019</v>
      </c>
      <c r="G730" s="15" t="s">
        <v>334</v>
      </c>
      <c r="H730" s="15">
        <v>376.64</v>
      </c>
      <c r="I730" s="15">
        <v>5</v>
      </c>
      <c r="J730" s="19">
        <v>25474.19</v>
      </c>
      <c r="K730" s="15">
        <v>0.106</v>
      </c>
      <c r="L730" s="15">
        <v>5.1159999999999997</v>
      </c>
      <c r="M730" s="15">
        <v>316304.59999999998</v>
      </c>
      <c r="N730" s="15" t="s">
        <v>913</v>
      </c>
      <c r="O730" s="15" t="s">
        <v>25</v>
      </c>
      <c r="P730" s="15" t="s">
        <v>26</v>
      </c>
      <c r="Q730" s="15" t="s">
        <v>27</v>
      </c>
      <c r="R730" s="15" t="s">
        <v>156</v>
      </c>
      <c r="S730" s="15">
        <v>38.368099999999998</v>
      </c>
      <c r="T730" s="15">
        <v>-82.533900000000003</v>
      </c>
      <c r="U730" s="15"/>
      <c r="V730" s="78" t="s">
        <v>904</v>
      </c>
      <c r="W730" s="78" t="s">
        <v>925</v>
      </c>
      <c r="X730" s="78">
        <f t="shared" si="35"/>
        <v>0</v>
      </c>
      <c r="Y730" s="78">
        <f t="shared" si="33"/>
        <v>0</v>
      </c>
      <c r="Z730" s="78">
        <f t="shared" si="34"/>
        <v>0</v>
      </c>
      <c r="AA730" s="15" t="s">
        <v>913</v>
      </c>
      <c r="AB730" s="15" t="s">
        <v>25</v>
      </c>
      <c r="AC730" s="15" t="s">
        <v>26</v>
      </c>
      <c r="AD730" s="15" t="s">
        <v>27</v>
      </c>
      <c r="AE730" s="15" t="s">
        <v>156</v>
      </c>
      <c r="AF730" s="15"/>
      <c r="AG730" s="15"/>
      <c r="AH730" s="15"/>
      <c r="AI730" s="15"/>
      <c r="AJ730" s="15"/>
    </row>
    <row r="731" spans="1:36" x14ac:dyDescent="0.25">
      <c r="A731" s="15" t="s">
        <v>904</v>
      </c>
      <c r="B731" s="15" t="s">
        <v>925</v>
      </c>
      <c r="C731" s="15">
        <v>55276</v>
      </c>
      <c r="D731" s="15">
        <v>5</v>
      </c>
      <c r="E731" s="15" t="s">
        <v>789</v>
      </c>
      <c r="F731" s="15">
        <v>2019</v>
      </c>
      <c r="G731" s="15" t="s">
        <v>334</v>
      </c>
      <c r="H731" s="15">
        <v>336.13</v>
      </c>
      <c r="I731" s="15">
        <v>5</v>
      </c>
      <c r="J731" s="19">
        <v>22664.74</v>
      </c>
      <c r="K731" s="15">
        <v>0.1048</v>
      </c>
      <c r="L731" s="15">
        <v>4.6120000000000001</v>
      </c>
      <c r="M731" s="15">
        <v>281390</v>
      </c>
      <c r="N731" s="15" t="s">
        <v>913</v>
      </c>
      <c r="O731" s="15" t="s">
        <v>25</v>
      </c>
      <c r="P731" s="15" t="s">
        <v>26</v>
      </c>
      <c r="Q731" s="15" t="s">
        <v>27</v>
      </c>
      <c r="R731" s="15" t="s">
        <v>156</v>
      </c>
      <c r="S731" s="15">
        <v>38.368099999999998</v>
      </c>
      <c r="T731" s="15">
        <v>-82.533900000000003</v>
      </c>
      <c r="U731" s="15"/>
      <c r="V731" s="78" t="s">
        <v>904</v>
      </c>
      <c r="W731" s="78" t="s">
        <v>925</v>
      </c>
      <c r="X731" s="78">
        <f t="shared" si="35"/>
        <v>0</v>
      </c>
      <c r="Y731" s="78">
        <f t="shared" si="33"/>
        <v>0</v>
      </c>
      <c r="Z731" s="78">
        <f t="shared" si="34"/>
        <v>0</v>
      </c>
      <c r="AA731" s="15" t="s">
        <v>913</v>
      </c>
      <c r="AB731" s="15" t="s">
        <v>25</v>
      </c>
      <c r="AC731" s="15" t="s">
        <v>26</v>
      </c>
      <c r="AD731" s="15" t="s">
        <v>27</v>
      </c>
      <c r="AE731" s="15" t="s">
        <v>156</v>
      </c>
      <c r="AF731" s="15"/>
      <c r="AG731" s="15"/>
      <c r="AH731" s="15"/>
      <c r="AI731" s="15"/>
      <c r="AJ731" s="15"/>
    </row>
    <row r="732" spans="1:36" x14ac:dyDescent="0.25">
      <c r="A732" s="15" t="s">
        <v>904</v>
      </c>
      <c r="B732" s="15" t="s">
        <v>925</v>
      </c>
      <c r="C732" s="15">
        <v>55276</v>
      </c>
      <c r="D732" s="15">
        <v>6</v>
      </c>
      <c r="E732" s="15" t="s">
        <v>789</v>
      </c>
      <c r="F732" s="15">
        <v>2019</v>
      </c>
      <c r="G732" s="15" t="s">
        <v>334</v>
      </c>
      <c r="H732" s="15">
        <v>322.86</v>
      </c>
      <c r="I732" s="15">
        <v>5</v>
      </c>
      <c r="J732" s="19">
        <v>21477.78</v>
      </c>
      <c r="K732" s="15">
        <v>0.1075</v>
      </c>
      <c r="L732" s="15">
        <v>4.41</v>
      </c>
      <c r="M732" s="15">
        <v>266612.7</v>
      </c>
      <c r="N732" s="15" t="s">
        <v>913</v>
      </c>
      <c r="O732" s="15" t="s">
        <v>25</v>
      </c>
      <c r="P732" s="15" t="s">
        <v>26</v>
      </c>
      <c r="Q732" s="15" t="s">
        <v>27</v>
      </c>
      <c r="R732" s="15" t="s">
        <v>156</v>
      </c>
      <c r="S732" s="15">
        <v>38.368099999999998</v>
      </c>
      <c r="T732" s="15">
        <v>-82.533900000000003</v>
      </c>
      <c r="U732" s="15"/>
      <c r="V732" s="78" t="s">
        <v>904</v>
      </c>
      <c r="W732" s="78" t="s">
        <v>925</v>
      </c>
      <c r="X732" s="78">
        <f t="shared" si="35"/>
        <v>0</v>
      </c>
      <c r="Y732" s="78">
        <f t="shared" si="33"/>
        <v>0</v>
      </c>
      <c r="Z732" s="78">
        <f t="shared" si="34"/>
        <v>0</v>
      </c>
      <c r="AA732" s="15" t="s">
        <v>913</v>
      </c>
      <c r="AB732" s="15" t="s">
        <v>25</v>
      </c>
      <c r="AC732" s="15" t="s">
        <v>26</v>
      </c>
      <c r="AD732" s="15" t="s">
        <v>27</v>
      </c>
      <c r="AE732" s="15" t="s">
        <v>156</v>
      </c>
      <c r="AF732" s="15"/>
      <c r="AG732" s="15"/>
      <c r="AH732" s="15"/>
      <c r="AI732" s="15"/>
      <c r="AJ732" s="15"/>
    </row>
    <row r="733" spans="1:36" x14ac:dyDescent="0.25">
      <c r="A733" s="15" t="s">
        <v>904</v>
      </c>
      <c r="B733" s="15" t="s">
        <v>911</v>
      </c>
      <c r="C733" s="15">
        <v>55284</v>
      </c>
      <c r="D733" s="15" t="s">
        <v>912</v>
      </c>
      <c r="E733" s="15" t="s">
        <v>722</v>
      </c>
      <c r="F733" s="15">
        <v>2019</v>
      </c>
      <c r="G733" s="15" t="s">
        <v>334</v>
      </c>
      <c r="H733" s="15">
        <v>560.17999999999995</v>
      </c>
      <c r="I733" s="15">
        <v>5</v>
      </c>
      <c r="J733" s="19">
        <v>9579.65</v>
      </c>
      <c r="K733" s="15">
        <v>0.40400000000000003</v>
      </c>
      <c r="L733" s="15">
        <v>14.467000000000001</v>
      </c>
      <c r="M733" s="15">
        <v>109276.5</v>
      </c>
      <c r="N733" s="15" t="s">
        <v>913</v>
      </c>
      <c r="O733" s="15" t="s">
        <v>25</v>
      </c>
      <c r="P733" s="15" t="s">
        <v>26</v>
      </c>
      <c r="Q733" s="15" t="s">
        <v>27</v>
      </c>
      <c r="R733" s="15" t="s">
        <v>38</v>
      </c>
      <c r="S733" s="15">
        <v>38.344099999999997</v>
      </c>
      <c r="T733" s="15">
        <v>-82.593800000000002</v>
      </c>
      <c r="U733" s="15"/>
      <c r="V733" s="78" t="s">
        <v>904</v>
      </c>
      <c r="W733" s="78" t="s">
        <v>911</v>
      </c>
      <c r="X733" s="78">
        <f t="shared" si="35"/>
        <v>55284</v>
      </c>
      <c r="Y733" s="78">
        <f t="shared" si="33"/>
        <v>38.344099999999997</v>
      </c>
      <c r="Z733" s="78">
        <f t="shared" si="34"/>
        <v>-82.593800000000002</v>
      </c>
      <c r="AA733" s="15" t="s">
        <v>913</v>
      </c>
      <c r="AB733" s="15" t="s">
        <v>25</v>
      </c>
      <c r="AC733" s="15" t="s">
        <v>26</v>
      </c>
      <c r="AD733" s="15" t="s">
        <v>27</v>
      </c>
      <c r="AE733" s="15" t="s">
        <v>38</v>
      </c>
      <c r="AF733" s="15"/>
      <c r="AG733" s="15"/>
      <c r="AH733" s="15"/>
      <c r="AI733" s="15"/>
      <c r="AJ733" s="15"/>
    </row>
    <row r="734" spans="1:36" x14ac:dyDescent="0.25">
      <c r="A734" s="15" t="s">
        <v>904</v>
      </c>
      <c r="B734" s="15" t="s">
        <v>911</v>
      </c>
      <c r="C734" s="15">
        <v>55284</v>
      </c>
      <c r="D734" s="15" t="s">
        <v>914</v>
      </c>
      <c r="E734" s="15" t="s">
        <v>722</v>
      </c>
      <c r="F734" s="15">
        <v>2019</v>
      </c>
      <c r="G734" s="15" t="s">
        <v>334</v>
      </c>
      <c r="H734" s="15">
        <v>539.45000000000005</v>
      </c>
      <c r="I734" s="15">
        <v>5</v>
      </c>
      <c r="J734" s="19">
        <v>9455.36</v>
      </c>
      <c r="K734" s="15">
        <v>0.36149999999999999</v>
      </c>
      <c r="L734" s="15">
        <v>12.76</v>
      </c>
      <c r="M734" s="15">
        <v>107827.6</v>
      </c>
      <c r="N734" s="15" t="s">
        <v>913</v>
      </c>
      <c r="O734" s="15" t="s">
        <v>25</v>
      </c>
      <c r="P734" s="15" t="s">
        <v>26</v>
      </c>
      <c r="Q734" s="15" t="s">
        <v>27</v>
      </c>
      <c r="R734" s="15" t="s">
        <v>38</v>
      </c>
      <c r="S734" s="15">
        <v>38.344099999999997</v>
      </c>
      <c r="T734" s="15">
        <v>-82.593800000000002</v>
      </c>
      <c r="U734" s="15"/>
      <c r="V734" s="78" t="s">
        <v>904</v>
      </c>
      <c r="W734" s="78" t="s">
        <v>911</v>
      </c>
      <c r="X734" s="78">
        <f t="shared" si="35"/>
        <v>0</v>
      </c>
      <c r="Y734" s="78">
        <f t="shared" si="33"/>
        <v>0</v>
      </c>
      <c r="Z734" s="78">
        <f t="shared" si="34"/>
        <v>0</v>
      </c>
      <c r="AA734" s="15" t="s">
        <v>913</v>
      </c>
      <c r="AB734" s="15" t="s">
        <v>25</v>
      </c>
      <c r="AC734" s="15" t="s">
        <v>26</v>
      </c>
      <c r="AD734" s="15" t="s">
        <v>27</v>
      </c>
      <c r="AE734" s="15" t="s">
        <v>38</v>
      </c>
      <c r="AF734" s="15"/>
      <c r="AG734" s="15"/>
      <c r="AH734" s="15"/>
      <c r="AI734" s="15"/>
      <c r="AJ734" s="15"/>
    </row>
    <row r="735" spans="1:36" x14ac:dyDescent="0.25">
      <c r="A735" s="15" t="s">
        <v>904</v>
      </c>
      <c r="B735" s="15" t="s">
        <v>911</v>
      </c>
      <c r="C735" s="15">
        <v>55284</v>
      </c>
      <c r="D735" s="15" t="s">
        <v>915</v>
      </c>
      <c r="E735" s="15" t="s">
        <v>722</v>
      </c>
      <c r="F735" s="15">
        <v>2019</v>
      </c>
      <c r="G735" s="15" t="s">
        <v>334</v>
      </c>
      <c r="H735" s="15">
        <v>475.29</v>
      </c>
      <c r="I735" s="15">
        <v>5</v>
      </c>
      <c r="J735" s="19">
        <v>8200.74</v>
      </c>
      <c r="K735" s="15">
        <v>0.33960000000000001</v>
      </c>
      <c r="L735" s="15">
        <v>9.0329999999999995</v>
      </c>
      <c r="M735" s="15">
        <v>93591.9</v>
      </c>
      <c r="N735" s="15" t="s">
        <v>913</v>
      </c>
      <c r="O735" s="15" t="s">
        <v>25</v>
      </c>
      <c r="P735" s="15" t="s">
        <v>26</v>
      </c>
      <c r="Q735" s="15" t="s">
        <v>27</v>
      </c>
      <c r="R735" s="15" t="s">
        <v>38</v>
      </c>
      <c r="S735" s="15">
        <v>38.344099999999997</v>
      </c>
      <c r="T735" s="15">
        <v>-82.593800000000002</v>
      </c>
      <c r="U735" s="15"/>
      <c r="V735" s="78" t="s">
        <v>904</v>
      </c>
      <c r="W735" s="78" t="s">
        <v>911</v>
      </c>
      <c r="X735" s="78">
        <f t="shared" si="35"/>
        <v>0</v>
      </c>
      <c r="Y735" s="78">
        <f t="shared" si="33"/>
        <v>0</v>
      </c>
      <c r="Z735" s="78">
        <f t="shared" si="34"/>
        <v>0</v>
      </c>
      <c r="AA735" s="15" t="s">
        <v>913</v>
      </c>
      <c r="AB735" s="15" t="s">
        <v>25</v>
      </c>
      <c r="AC735" s="15" t="s">
        <v>26</v>
      </c>
      <c r="AD735" s="15" t="s">
        <v>27</v>
      </c>
      <c r="AE735" s="15" t="s">
        <v>38</v>
      </c>
      <c r="AF735" s="15"/>
      <c r="AG735" s="15"/>
      <c r="AH735" s="15"/>
      <c r="AI735" s="15"/>
      <c r="AJ735" s="15"/>
    </row>
    <row r="736" spans="1:36" x14ac:dyDescent="0.25">
      <c r="A736" s="15" t="s">
        <v>904</v>
      </c>
      <c r="B736" s="15" t="s">
        <v>911</v>
      </c>
      <c r="C736" s="15">
        <v>55284</v>
      </c>
      <c r="D736" s="15" t="s">
        <v>916</v>
      </c>
      <c r="E736" s="15" t="s">
        <v>722</v>
      </c>
      <c r="F736" s="15">
        <v>2019</v>
      </c>
      <c r="G736" s="15" t="s">
        <v>334</v>
      </c>
      <c r="H736" s="15">
        <v>470.66</v>
      </c>
      <c r="I736" s="15">
        <v>5</v>
      </c>
      <c r="J736" s="19">
        <v>8130.42</v>
      </c>
      <c r="K736" s="15">
        <v>0.3246</v>
      </c>
      <c r="L736" s="15">
        <v>9.0239999999999991</v>
      </c>
      <c r="M736" s="15">
        <v>92786.3</v>
      </c>
      <c r="N736" s="15" t="s">
        <v>913</v>
      </c>
      <c r="O736" s="15" t="s">
        <v>25</v>
      </c>
      <c r="P736" s="15" t="s">
        <v>26</v>
      </c>
      <c r="Q736" s="15" t="s">
        <v>27</v>
      </c>
      <c r="R736" s="15" t="s">
        <v>38</v>
      </c>
      <c r="S736" s="15">
        <v>38.344099999999997</v>
      </c>
      <c r="T736" s="15">
        <v>-82.593800000000002</v>
      </c>
      <c r="U736" s="15"/>
      <c r="V736" s="78" t="s">
        <v>904</v>
      </c>
      <c r="W736" s="78" t="s">
        <v>911</v>
      </c>
      <c r="X736" s="78">
        <f t="shared" si="35"/>
        <v>0</v>
      </c>
      <c r="Y736" s="78">
        <f t="shared" si="33"/>
        <v>0</v>
      </c>
      <c r="Z736" s="78">
        <f t="shared" si="34"/>
        <v>0</v>
      </c>
      <c r="AA736" s="15" t="s">
        <v>913</v>
      </c>
      <c r="AB736" s="15" t="s">
        <v>25</v>
      </c>
      <c r="AC736" s="15" t="s">
        <v>26</v>
      </c>
      <c r="AD736" s="15" t="s">
        <v>27</v>
      </c>
      <c r="AE736" s="15" t="s">
        <v>38</v>
      </c>
      <c r="AF736" s="15"/>
      <c r="AG736" s="15"/>
      <c r="AH736" s="15"/>
      <c r="AI736" s="15"/>
      <c r="AJ736" s="15"/>
    </row>
    <row r="737" spans="1:36" x14ac:dyDescent="0.25">
      <c r="A737" s="15" t="s">
        <v>904</v>
      </c>
      <c r="B737" s="15" t="s">
        <v>911</v>
      </c>
      <c r="C737" s="15">
        <v>55284</v>
      </c>
      <c r="D737" s="15" t="s">
        <v>917</v>
      </c>
      <c r="E737" s="15" t="s">
        <v>722</v>
      </c>
      <c r="F737" s="15">
        <v>2019</v>
      </c>
      <c r="G737" s="15" t="s">
        <v>334</v>
      </c>
      <c r="H737" s="15">
        <v>549.98</v>
      </c>
      <c r="I737" s="15">
        <v>5</v>
      </c>
      <c r="J737" s="19">
        <v>9949.5499999999993</v>
      </c>
      <c r="K737" s="15">
        <v>0.32979999999999998</v>
      </c>
      <c r="L737" s="15">
        <v>11.474</v>
      </c>
      <c r="M737" s="15">
        <v>113425.4</v>
      </c>
      <c r="N737" s="15" t="s">
        <v>913</v>
      </c>
      <c r="O737" s="15" t="s">
        <v>25</v>
      </c>
      <c r="P737" s="15" t="s">
        <v>26</v>
      </c>
      <c r="Q737" s="15" t="s">
        <v>27</v>
      </c>
      <c r="R737" s="15" t="s">
        <v>38</v>
      </c>
      <c r="S737" s="15">
        <v>38.344099999999997</v>
      </c>
      <c r="T737" s="15">
        <v>-82.593800000000002</v>
      </c>
      <c r="U737" s="15"/>
      <c r="V737" s="78" t="s">
        <v>904</v>
      </c>
      <c r="W737" s="78" t="s">
        <v>911</v>
      </c>
      <c r="X737" s="78">
        <f t="shared" si="35"/>
        <v>0</v>
      </c>
      <c r="Y737" s="78">
        <f t="shared" si="33"/>
        <v>0</v>
      </c>
      <c r="Z737" s="78">
        <f t="shared" si="34"/>
        <v>0</v>
      </c>
      <c r="AA737" s="15" t="s">
        <v>913</v>
      </c>
      <c r="AB737" s="15" t="s">
        <v>25</v>
      </c>
      <c r="AC737" s="15" t="s">
        <v>26</v>
      </c>
      <c r="AD737" s="15" t="s">
        <v>27</v>
      </c>
      <c r="AE737" s="15" t="s">
        <v>38</v>
      </c>
      <c r="AF737" s="15"/>
      <c r="AG737" s="15"/>
      <c r="AH737" s="15"/>
      <c r="AI737" s="15"/>
      <c r="AJ737" s="15"/>
    </row>
    <row r="738" spans="1:36" x14ac:dyDescent="0.25">
      <c r="A738" s="15" t="s">
        <v>904</v>
      </c>
      <c r="B738" s="15" t="s">
        <v>911</v>
      </c>
      <c r="C738" s="15">
        <v>55284</v>
      </c>
      <c r="D738" s="15" t="s">
        <v>918</v>
      </c>
      <c r="E738" s="15" t="s">
        <v>722</v>
      </c>
      <c r="F738" s="15">
        <v>2019</v>
      </c>
      <c r="G738" s="15" t="s">
        <v>334</v>
      </c>
      <c r="H738" s="15">
        <v>553.44000000000005</v>
      </c>
      <c r="I738" s="15">
        <v>5</v>
      </c>
      <c r="J738" s="19">
        <v>9451.75</v>
      </c>
      <c r="K738" s="15">
        <v>0.32629999999999998</v>
      </c>
      <c r="L738" s="15">
        <v>10.522</v>
      </c>
      <c r="M738" s="15">
        <v>107741</v>
      </c>
      <c r="N738" s="15" t="s">
        <v>913</v>
      </c>
      <c r="O738" s="15" t="s">
        <v>25</v>
      </c>
      <c r="P738" s="15" t="s">
        <v>26</v>
      </c>
      <c r="Q738" s="15" t="s">
        <v>27</v>
      </c>
      <c r="R738" s="15" t="s">
        <v>38</v>
      </c>
      <c r="S738" s="15">
        <v>38.344099999999997</v>
      </c>
      <c r="T738" s="15">
        <v>-82.593800000000002</v>
      </c>
      <c r="U738" s="15"/>
      <c r="V738" s="78" t="s">
        <v>904</v>
      </c>
      <c r="W738" s="78" t="s">
        <v>911</v>
      </c>
      <c r="X738" s="78">
        <f t="shared" si="35"/>
        <v>0</v>
      </c>
      <c r="Y738" s="78">
        <f t="shared" si="33"/>
        <v>0</v>
      </c>
      <c r="Z738" s="78">
        <f t="shared" si="34"/>
        <v>0</v>
      </c>
      <c r="AA738" s="15" t="s">
        <v>913</v>
      </c>
      <c r="AB738" s="15" t="s">
        <v>25</v>
      </c>
      <c r="AC738" s="15" t="s">
        <v>26</v>
      </c>
      <c r="AD738" s="15" t="s">
        <v>27</v>
      </c>
      <c r="AE738" s="15" t="s">
        <v>38</v>
      </c>
      <c r="AF738" s="15"/>
      <c r="AG738" s="15"/>
      <c r="AH738" s="15"/>
      <c r="AI738" s="15"/>
      <c r="AJ738" s="15"/>
    </row>
    <row r="739" spans="1:36" x14ac:dyDescent="0.25">
      <c r="A739" s="15" t="s">
        <v>904</v>
      </c>
      <c r="B739" s="15" t="s">
        <v>911</v>
      </c>
      <c r="C739" s="15">
        <v>55284</v>
      </c>
      <c r="D739" s="15" t="s">
        <v>919</v>
      </c>
      <c r="E739" s="15" t="s">
        <v>722</v>
      </c>
      <c r="F739" s="15">
        <v>2019</v>
      </c>
      <c r="G739" s="15" t="s">
        <v>334</v>
      </c>
      <c r="H739" s="15">
        <v>494.47</v>
      </c>
      <c r="I739" s="15">
        <v>5</v>
      </c>
      <c r="J739" s="19">
        <v>8892.64</v>
      </c>
      <c r="K739" s="15">
        <v>0.315</v>
      </c>
      <c r="L739" s="15">
        <v>9.8339999999999996</v>
      </c>
      <c r="M739" s="15">
        <v>100811.2</v>
      </c>
      <c r="N739" s="15" t="s">
        <v>913</v>
      </c>
      <c r="O739" s="15" t="s">
        <v>25</v>
      </c>
      <c r="P739" s="15" t="s">
        <v>26</v>
      </c>
      <c r="Q739" s="15" t="s">
        <v>27</v>
      </c>
      <c r="R739" s="15" t="s">
        <v>38</v>
      </c>
      <c r="S739" s="15">
        <v>38.344099999999997</v>
      </c>
      <c r="T739" s="15">
        <v>-82.593800000000002</v>
      </c>
      <c r="U739" s="15"/>
      <c r="V739" s="78" t="s">
        <v>904</v>
      </c>
      <c r="W739" s="78" t="s">
        <v>911</v>
      </c>
      <c r="X739" s="78">
        <f t="shared" si="35"/>
        <v>0</v>
      </c>
      <c r="Y739" s="78">
        <f t="shared" si="33"/>
        <v>0</v>
      </c>
      <c r="Z739" s="78">
        <f t="shared" si="34"/>
        <v>0</v>
      </c>
      <c r="AA739" s="15" t="s">
        <v>913</v>
      </c>
      <c r="AB739" s="15" t="s">
        <v>25</v>
      </c>
      <c r="AC739" s="15" t="s">
        <v>26</v>
      </c>
      <c r="AD739" s="15" t="s">
        <v>27</v>
      </c>
      <c r="AE739" s="15" t="s">
        <v>38</v>
      </c>
      <c r="AF739" s="15"/>
      <c r="AG739" s="15"/>
      <c r="AH739" s="15"/>
      <c r="AI739" s="15"/>
      <c r="AJ739" s="15"/>
    </row>
    <row r="740" spans="1:36" x14ac:dyDescent="0.25">
      <c r="A740" s="15" t="s">
        <v>904</v>
      </c>
      <c r="B740" s="15" t="s">
        <v>911</v>
      </c>
      <c r="C740" s="15">
        <v>55284</v>
      </c>
      <c r="D740" s="15" t="s">
        <v>920</v>
      </c>
      <c r="E740" s="15" t="s">
        <v>722</v>
      </c>
      <c r="F740" s="15">
        <v>2019</v>
      </c>
      <c r="G740" s="15" t="s">
        <v>334</v>
      </c>
      <c r="H740" s="15">
        <v>521.38</v>
      </c>
      <c r="I740" s="15">
        <v>5</v>
      </c>
      <c r="J740" s="19">
        <v>9129.44</v>
      </c>
      <c r="K740" s="15">
        <v>0.33739999999999998</v>
      </c>
      <c r="L740" s="15">
        <v>11.314</v>
      </c>
      <c r="M740" s="15">
        <v>103679.9</v>
      </c>
      <c r="N740" s="15" t="s">
        <v>913</v>
      </c>
      <c r="O740" s="15" t="s">
        <v>25</v>
      </c>
      <c r="P740" s="15" t="s">
        <v>26</v>
      </c>
      <c r="Q740" s="15" t="s">
        <v>27</v>
      </c>
      <c r="R740" s="15" t="s">
        <v>38</v>
      </c>
      <c r="S740" s="15">
        <v>38.344099999999997</v>
      </c>
      <c r="T740" s="15">
        <v>-82.593800000000002</v>
      </c>
      <c r="U740" s="15"/>
      <c r="V740" s="78" t="s">
        <v>904</v>
      </c>
      <c r="W740" s="78" t="s">
        <v>911</v>
      </c>
      <c r="X740" s="78">
        <f t="shared" si="35"/>
        <v>0</v>
      </c>
      <c r="Y740" s="78">
        <f t="shared" si="33"/>
        <v>0</v>
      </c>
      <c r="Z740" s="78">
        <f t="shared" si="34"/>
        <v>0</v>
      </c>
      <c r="AA740" s="15" t="s">
        <v>913</v>
      </c>
      <c r="AB740" s="15" t="s">
        <v>25</v>
      </c>
      <c r="AC740" s="15" t="s">
        <v>26</v>
      </c>
      <c r="AD740" s="15" t="s">
        <v>27</v>
      </c>
      <c r="AE740" s="15" t="s">
        <v>38</v>
      </c>
      <c r="AF740" s="15"/>
      <c r="AG740" s="15"/>
      <c r="AH740" s="15"/>
      <c r="AI740" s="15"/>
      <c r="AJ740" s="15"/>
    </row>
    <row r="741" spans="1:36" x14ac:dyDescent="0.25">
      <c r="A741" s="15" t="s">
        <v>904</v>
      </c>
      <c r="B741" s="15" t="s">
        <v>911</v>
      </c>
      <c r="C741" s="15">
        <v>55284</v>
      </c>
      <c r="D741" s="15" t="s">
        <v>921</v>
      </c>
      <c r="E741" s="15" t="s">
        <v>722</v>
      </c>
      <c r="F741" s="15">
        <v>2019</v>
      </c>
      <c r="G741" s="15" t="s">
        <v>334</v>
      </c>
      <c r="H741" s="15">
        <v>568.99</v>
      </c>
      <c r="I741" s="15">
        <v>5</v>
      </c>
      <c r="J741" s="19">
        <v>10181.33</v>
      </c>
      <c r="K741" s="15">
        <v>0.34520000000000001</v>
      </c>
      <c r="L741" s="15">
        <v>12.201000000000001</v>
      </c>
      <c r="M741" s="15">
        <v>116059.9</v>
      </c>
      <c r="N741" s="15" t="s">
        <v>913</v>
      </c>
      <c r="O741" s="15" t="s">
        <v>25</v>
      </c>
      <c r="P741" s="15" t="s">
        <v>26</v>
      </c>
      <c r="Q741" s="15" t="s">
        <v>27</v>
      </c>
      <c r="R741" s="15" t="s">
        <v>38</v>
      </c>
      <c r="S741" s="15">
        <v>38.344099999999997</v>
      </c>
      <c r="T741" s="15">
        <v>-82.593800000000002</v>
      </c>
      <c r="U741" s="15"/>
      <c r="V741" s="78" t="s">
        <v>904</v>
      </c>
      <c r="W741" s="78" t="s">
        <v>911</v>
      </c>
      <c r="X741" s="78">
        <f t="shared" si="35"/>
        <v>0</v>
      </c>
      <c r="Y741" s="78">
        <f t="shared" si="33"/>
        <v>0</v>
      </c>
      <c r="Z741" s="78">
        <f t="shared" si="34"/>
        <v>0</v>
      </c>
      <c r="AA741" s="15" t="s">
        <v>913</v>
      </c>
      <c r="AB741" s="15" t="s">
        <v>25</v>
      </c>
      <c r="AC741" s="15" t="s">
        <v>26</v>
      </c>
      <c r="AD741" s="15" t="s">
        <v>27</v>
      </c>
      <c r="AE741" s="15" t="s">
        <v>38</v>
      </c>
      <c r="AF741" s="15"/>
      <c r="AG741" s="15"/>
      <c r="AH741" s="15"/>
      <c r="AI741" s="15"/>
      <c r="AJ741" s="15"/>
    </row>
    <row r="742" spans="1:36" x14ac:dyDescent="0.25">
      <c r="A742" s="15" t="s">
        <v>904</v>
      </c>
      <c r="B742" s="15" t="s">
        <v>911</v>
      </c>
      <c r="C742" s="15">
        <v>55284</v>
      </c>
      <c r="D742" s="15" t="s">
        <v>922</v>
      </c>
      <c r="E742" s="15" t="s">
        <v>722</v>
      </c>
      <c r="F742" s="15">
        <v>2019</v>
      </c>
      <c r="G742" s="15" t="s">
        <v>334</v>
      </c>
      <c r="H742" s="15">
        <v>559.46</v>
      </c>
      <c r="I742" s="15">
        <v>5</v>
      </c>
      <c r="J742" s="19">
        <v>9652.61</v>
      </c>
      <c r="K742" s="15">
        <v>0.33</v>
      </c>
      <c r="L742" s="15">
        <v>11.757</v>
      </c>
      <c r="M742" s="15">
        <v>110032.9</v>
      </c>
      <c r="N742" s="15" t="s">
        <v>913</v>
      </c>
      <c r="O742" s="15" t="s">
        <v>25</v>
      </c>
      <c r="P742" s="15" t="s">
        <v>26</v>
      </c>
      <c r="Q742" s="15" t="s">
        <v>27</v>
      </c>
      <c r="R742" s="15" t="s">
        <v>38</v>
      </c>
      <c r="S742" s="15">
        <v>38.344099999999997</v>
      </c>
      <c r="T742" s="15">
        <v>-82.593800000000002</v>
      </c>
      <c r="U742" s="15"/>
      <c r="V742" s="78" t="s">
        <v>904</v>
      </c>
      <c r="W742" s="78" t="s">
        <v>911</v>
      </c>
      <c r="X742" s="78">
        <f t="shared" si="35"/>
        <v>0</v>
      </c>
      <c r="Y742" s="78">
        <f t="shared" si="33"/>
        <v>0</v>
      </c>
      <c r="Z742" s="78">
        <f t="shared" si="34"/>
        <v>0</v>
      </c>
      <c r="AA742" s="15" t="s">
        <v>913</v>
      </c>
      <c r="AB742" s="15" t="s">
        <v>25</v>
      </c>
      <c r="AC742" s="15" t="s">
        <v>26</v>
      </c>
      <c r="AD742" s="15" t="s">
        <v>27</v>
      </c>
      <c r="AE742" s="15" t="s">
        <v>38</v>
      </c>
      <c r="AF742" s="15"/>
      <c r="AG742" s="15"/>
      <c r="AH742" s="15"/>
      <c r="AI742" s="15"/>
      <c r="AJ742" s="15"/>
    </row>
    <row r="743" spans="1:36" x14ac:dyDescent="0.25">
      <c r="A743" s="15" t="s">
        <v>904</v>
      </c>
      <c r="B743" s="15" t="s">
        <v>911</v>
      </c>
      <c r="C743" s="15">
        <v>55284</v>
      </c>
      <c r="D743" s="15" t="s">
        <v>923</v>
      </c>
      <c r="E743" s="15" t="s">
        <v>722</v>
      </c>
      <c r="F743" s="15">
        <v>2019</v>
      </c>
      <c r="G743" s="15" t="s">
        <v>334</v>
      </c>
      <c r="H743" s="15">
        <v>545.69000000000005</v>
      </c>
      <c r="I743" s="15">
        <v>5</v>
      </c>
      <c r="J743" s="19">
        <v>9386.0499999999993</v>
      </c>
      <c r="K743" s="15">
        <v>0.38569999999999999</v>
      </c>
      <c r="L743" s="15">
        <v>13.689</v>
      </c>
      <c r="M743" s="15">
        <v>106972.1</v>
      </c>
      <c r="N743" s="15" t="s">
        <v>913</v>
      </c>
      <c r="O743" s="15" t="s">
        <v>25</v>
      </c>
      <c r="P743" s="15" t="s">
        <v>26</v>
      </c>
      <c r="Q743" s="15" t="s">
        <v>27</v>
      </c>
      <c r="R743" s="15" t="s">
        <v>38</v>
      </c>
      <c r="S743" s="15">
        <v>38.344099999999997</v>
      </c>
      <c r="T743" s="15">
        <v>-82.593800000000002</v>
      </c>
      <c r="U743" s="15"/>
      <c r="V743" s="78" t="s">
        <v>904</v>
      </c>
      <c r="W743" s="78" t="s">
        <v>911</v>
      </c>
      <c r="X743" s="78">
        <f t="shared" si="35"/>
        <v>0</v>
      </c>
      <c r="Y743" s="78">
        <f t="shared" si="33"/>
        <v>0</v>
      </c>
      <c r="Z743" s="78">
        <f t="shared" si="34"/>
        <v>0</v>
      </c>
      <c r="AA743" s="15" t="s">
        <v>913</v>
      </c>
      <c r="AB743" s="15" t="s">
        <v>25</v>
      </c>
      <c r="AC743" s="15" t="s">
        <v>26</v>
      </c>
      <c r="AD743" s="15" t="s">
        <v>27</v>
      </c>
      <c r="AE743" s="15" t="s">
        <v>38</v>
      </c>
      <c r="AF743" s="15"/>
      <c r="AG743" s="15"/>
      <c r="AH743" s="15"/>
      <c r="AI743" s="15"/>
      <c r="AJ743" s="15"/>
    </row>
    <row r="744" spans="1:36" x14ac:dyDescent="0.25">
      <c r="A744" s="15" t="s">
        <v>904</v>
      </c>
      <c r="B744" s="15" t="s">
        <v>911</v>
      </c>
      <c r="C744" s="15">
        <v>55284</v>
      </c>
      <c r="D744" s="15" t="s">
        <v>924</v>
      </c>
      <c r="E744" s="15" t="s">
        <v>722</v>
      </c>
      <c r="F744" s="15">
        <v>2019</v>
      </c>
      <c r="G744" s="15" t="s">
        <v>334</v>
      </c>
      <c r="H744" s="15">
        <v>539.47</v>
      </c>
      <c r="I744" s="15">
        <v>5</v>
      </c>
      <c r="J744" s="19">
        <v>9668.24</v>
      </c>
      <c r="K744" s="15">
        <v>0.34439999999999998</v>
      </c>
      <c r="L744" s="15">
        <v>13.327999999999999</v>
      </c>
      <c r="M744" s="15">
        <v>110177.2</v>
      </c>
      <c r="N744" s="15" t="s">
        <v>913</v>
      </c>
      <c r="O744" s="15" t="s">
        <v>25</v>
      </c>
      <c r="P744" s="15" t="s">
        <v>26</v>
      </c>
      <c r="Q744" s="15" t="s">
        <v>27</v>
      </c>
      <c r="R744" s="15" t="s">
        <v>38</v>
      </c>
      <c r="S744" s="15">
        <v>38.344099999999997</v>
      </c>
      <c r="T744" s="15">
        <v>-82.593800000000002</v>
      </c>
      <c r="U744" s="15"/>
      <c r="V744" s="78" t="s">
        <v>904</v>
      </c>
      <c r="W744" s="78" t="s">
        <v>911</v>
      </c>
      <c r="X744" s="78">
        <f t="shared" si="35"/>
        <v>0</v>
      </c>
      <c r="Y744" s="78">
        <f t="shared" si="33"/>
        <v>0</v>
      </c>
      <c r="Z744" s="78">
        <f t="shared" si="34"/>
        <v>0</v>
      </c>
      <c r="AA744" s="15" t="s">
        <v>913</v>
      </c>
      <c r="AB744" s="15" t="s">
        <v>25</v>
      </c>
      <c r="AC744" s="15" t="s">
        <v>26</v>
      </c>
      <c r="AD744" s="15" t="s">
        <v>27</v>
      </c>
      <c r="AE744" s="15" t="s">
        <v>38</v>
      </c>
      <c r="AF744" s="15"/>
      <c r="AG744" s="15"/>
      <c r="AH744" s="15"/>
      <c r="AI744" s="15"/>
      <c r="AJ744" s="15"/>
    </row>
    <row r="745" spans="1:36" x14ac:dyDescent="0.25">
      <c r="A745" s="15" t="s">
        <v>770</v>
      </c>
      <c r="B745" s="15" t="s">
        <v>885</v>
      </c>
      <c r="C745" s="15">
        <v>55285</v>
      </c>
      <c r="D745" s="15" t="s">
        <v>886</v>
      </c>
      <c r="E745" s="15" t="s">
        <v>722</v>
      </c>
      <c r="F745" s="15">
        <v>2019</v>
      </c>
      <c r="G745" s="15" t="s">
        <v>334</v>
      </c>
      <c r="H745" s="15">
        <v>580.41</v>
      </c>
      <c r="I745" s="15">
        <v>5</v>
      </c>
      <c r="J745" s="19">
        <v>10077.48</v>
      </c>
      <c r="K745" s="15">
        <v>0.31569999999999998</v>
      </c>
      <c r="L745" s="15">
        <v>11.179</v>
      </c>
      <c r="M745" s="15">
        <v>116332.9</v>
      </c>
      <c r="N745" s="15" t="s">
        <v>887</v>
      </c>
      <c r="O745" s="15" t="s">
        <v>25</v>
      </c>
      <c r="P745" s="15" t="s">
        <v>26</v>
      </c>
      <c r="Q745" s="15" t="s">
        <v>27</v>
      </c>
      <c r="R745" s="15" t="s">
        <v>38</v>
      </c>
      <c r="S745" s="15">
        <v>36.664400000000001</v>
      </c>
      <c r="T745" s="15">
        <v>-82.104399999999998</v>
      </c>
      <c r="U745" s="15"/>
      <c r="V745" s="78" t="s">
        <v>770</v>
      </c>
      <c r="W745" s="78" t="s">
        <v>885</v>
      </c>
      <c r="X745" s="78">
        <f t="shared" si="35"/>
        <v>55285</v>
      </c>
      <c r="Y745" s="78">
        <f t="shared" si="33"/>
        <v>36.664400000000001</v>
      </c>
      <c r="Z745" s="78">
        <f t="shared" si="34"/>
        <v>-82.104399999999998</v>
      </c>
      <c r="AA745" s="15" t="s">
        <v>887</v>
      </c>
      <c r="AB745" s="15" t="s">
        <v>25</v>
      </c>
      <c r="AC745" s="15" t="s">
        <v>26</v>
      </c>
      <c r="AD745" s="15" t="s">
        <v>27</v>
      </c>
      <c r="AE745" s="15" t="s">
        <v>38</v>
      </c>
      <c r="AF745" s="15"/>
      <c r="AG745" s="15"/>
      <c r="AH745" s="15"/>
      <c r="AI745" s="15"/>
      <c r="AJ745" s="15"/>
    </row>
    <row r="746" spans="1:36" x14ac:dyDescent="0.25">
      <c r="A746" s="15" t="s">
        <v>770</v>
      </c>
      <c r="B746" s="15" t="s">
        <v>885</v>
      </c>
      <c r="C746" s="15">
        <v>55285</v>
      </c>
      <c r="D746" s="15" t="s">
        <v>888</v>
      </c>
      <c r="E746" s="15" t="s">
        <v>722</v>
      </c>
      <c r="F746" s="15">
        <v>2019</v>
      </c>
      <c r="G746" s="15" t="s">
        <v>334</v>
      </c>
      <c r="H746" s="15">
        <v>574.48</v>
      </c>
      <c r="I746" s="15">
        <v>5</v>
      </c>
      <c r="J746" s="19">
        <v>10314.5</v>
      </c>
      <c r="K746" s="15">
        <v>0.31230000000000002</v>
      </c>
      <c r="L746" s="15">
        <v>11.563000000000001</v>
      </c>
      <c r="M746" s="15">
        <v>119077.7</v>
      </c>
      <c r="N746" s="15" t="s">
        <v>887</v>
      </c>
      <c r="O746" s="15" t="s">
        <v>25</v>
      </c>
      <c r="P746" s="15" t="s">
        <v>26</v>
      </c>
      <c r="Q746" s="15" t="s">
        <v>27</v>
      </c>
      <c r="R746" s="15" t="s">
        <v>38</v>
      </c>
      <c r="S746" s="15">
        <v>36.664400000000001</v>
      </c>
      <c r="T746" s="15">
        <v>-82.104399999999998</v>
      </c>
      <c r="U746" s="15"/>
      <c r="V746" s="78" t="s">
        <v>770</v>
      </c>
      <c r="W746" s="78" t="s">
        <v>885</v>
      </c>
      <c r="X746" s="78">
        <f t="shared" si="35"/>
        <v>0</v>
      </c>
      <c r="Y746" s="78">
        <f t="shared" si="33"/>
        <v>0</v>
      </c>
      <c r="Z746" s="78">
        <f t="shared" si="34"/>
        <v>0</v>
      </c>
      <c r="AA746" s="15" t="s">
        <v>887</v>
      </c>
      <c r="AB746" s="15" t="s">
        <v>25</v>
      </c>
      <c r="AC746" s="15" t="s">
        <v>26</v>
      </c>
      <c r="AD746" s="15" t="s">
        <v>27</v>
      </c>
      <c r="AE746" s="15" t="s">
        <v>38</v>
      </c>
      <c r="AF746" s="15"/>
      <c r="AG746" s="15"/>
      <c r="AH746" s="15"/>
      <c r="AI746" s="15"/>
      <c r="AJ746" s="15"/>
    </row>
    <row r="747" spans="1:36" x14ac:dyDescent="0.25">
      <c r="A747" s="15" t="s">
        <v>770</v>
      </c>
      <c r="B747" s="15" t="s">
        <v>885</v>
      </c>
      <c r="C747" s="15">
        <v>55285</v>
      </c>
      <c r="D747" s="15" t="s">
        <v>889</v>
      </c>
      <c r="E747" s="15" t="s">
        <v>722</v>
      </c>
      <c r="F747" s="15">
        <v>2019</v>
      </c>
      <c r="G747" s="15" t="s">
        <v>334</v>
      </c>
      <c r="H747" s="15">
        <v>569.69000000000005</v>
      </c>
      <c r="I747" s="15">
        <v>5</v>
      </c>
      <c r="J747" s="19">
        <v>9919.02</v>
      </c>
      <c r="K747" s="15">
        <v>0.3236</v>
      </c>
      <c r="L747" s="15">
        <v>11.548</v>
      </c>
      <c r="M747" s="15">
        <v>114566.9</v>
      </c>
      <c r="N747" s="15" t="s">
        <v>887</v>
      </c>
      <c r="O747" s="15" t="s">
        <v>25</v>
      </c>
      <c r="P747" s="15" t="s">
        <v>26</v>
      </c>
      <c r="Q747" s="15" t="s">
        <v>27</v>
      </c>
      <c r="R747" s="15" t="s">
        <v>38</v>
      </c>
      <c r="S747" s="15">
        <v>36.664400000000001</v>
      </c>
      <c r="T747" s="15">
        <v>-82.104399999999998</v>
      </c>
      <c r="U747" s="15"/>
      <c r="V747" s="78" t="s">
        <v>770</v>
      </c>
      <c r="W747" s="78" t="s">
        <v>885</v>
      </c>
      <c r="X747" s="78">
        <f t="shared" si="35"/>
        <v>0</v>
      </c>
      <c r="Y747" s="78">
        <f t="shared" si="33"/>
        <v>0</v>
      </c>
      <c r="Z747" s="78">
        <f t="shared" si="34"/>
        <v>0</v>
      </c>
      <c r="AA747" s="15" t="s">
        <v>887</v>
      </c>
      <c r="AB747" s="15" t="s">
        <v>25</v>
      </c>
      <c r="AC747" s="15" t="s">
        <v>26</v>
      </c>
      <c r="AD747" s="15" t="s">
        <v>27</v>
      </c>
      <c r="AE747" s="15" t="s">
        <v>38</v>
      </c>
      <c r="AF747" s="15"/>
      <c r="AG747" s="15"/>
      <c r="AH747" s="15"/>
      <c r="AI747" s="15"/>
      <c r="AJ747" s="15"/>
    </row>
    <row r="748" spans="1:36" x14ac:dyDescent="0.25">
      <c r="A748" s="15" t="s">
        <v>770</v>
      </c>
      <c r="B748" s="15" t="s">
        <v>885</v>
      </c>
      <c r="C748" s="15">
        <v>55285</v>
      </c>
      <c r="D748" s="15" t="s">
        <v>890</v>
      </c>
      <c r="E748" s="15" t="s">
        <v>722</v>
      </c>
      <c r="F748" s="15">
        <v>2019</v>
      </c>
      <c r="G748" s="15" t="s">
        <v>334</v>
      </c>
      <c r="H748" s="15">
        <v>565.39</v>
      </c>
      <c r="I748" s="15">
        <v>5</v>
      </c>
      <c r="J748" s="19">
        <v>10408.09</v>
      </c>
      <c r="K748" s="15">
        <v>0.32819999999999999</v>
      </c>
      <c r="L748" s="15">
        <v>12.744</v>
      </c>
      <c r="M748" s="15">
        <v>120200.8</v>
      </c>
      <c r="N748" s="15" t="s">
        <v>887</v>
      </c>
      <c r="O748" s="15" t="s">
        <v>25</v>
      </c>
      <c r="P748" s="15" t="s">
        <v>26</v>
      </c>
      <c r="Q748" s="15" t="s">
        <v>27</v>
      </c>
      <c r="R748" s="15" t="s">
        <v>38</v>
      </c>
      <c r="S748" s="15">
        <v>36.664400000000001</v>
      </c>
      <c r="T748" s="15">
        <v>-82.104399999999998</v>
      </c>
      <c r="U748" s="15"/>
      <c r="V748" s="78" t="s">
        <v>770</v>
      </c>
      <c r="W748" s="78" t="s">
        <v>885</v>
      </c>
      <c r="X748" s="78">
        <f t="shared" si="35"/>
        <v>0</v>
      </c>
      <c r="Y748" s="78">
        <f t="shared" si="33"/>
        <v>0</v>
      </c>
      <c r="Z748" s="78">
        <f t="shared" si="34"/>
        <v>0</v>
      </c>
      <c r="AA748" s="15" t="s">
        <v>887</v>
      </c>
      <c r="AB748" s="15" t="s">
        <v>25</v>
      </c>
      <c r="AC748" s="15" t="s">
        <v>26</v>
      </c>
      <c r="AD748" s="15" t="s">
        <v>27</v>
      </c>
      <c r="AE748" s="15" t="s">
        <v>38</v>
      </c>
      <c r="AF748" s="15"/>
      <c r="AG748" s="15"/>
      <c r="AH748" s="15"/>
      <c r="AI748" s="15"/>
      <c r="AJ748" s="15"/>
    </row>
    <row r="749" spans="1:36" x14ac:dyDescent="0.25">
      <c r="A749" s="15" t="s">
        <v>770</v>
      </c>
      <c r="B749" s="15" t="s">
        <v>885</v>
      </c>
      <c r="C749" s="15">
        <v>55285</v>
      </c>
      <c r="D749" s="15" t="s">
        <v>891</v>
      </c>
      <c r="E749" s="15" t="s">
        <v>722</v>
      </c>
      <c r="F749" s="15">
        <v>2019</v>
      </c>
      <c r="G749" s="15" t="s">
        <v>334</v>
      </c>
      <c r="H749" s="15">
        <v>446.09</v>
      </c>
      <c r="I749" s="15">
        <v>5</v>
      </c>
      <c r="J749" s="19">
        <v>7683.43</v>
      </c>
      <c r="K749" s="15">
        <v>0.34860000000000002</v>
      </c>
      <c r="L749" s="15">
        <v>9.15</v>
      </c>
      <c r="M749" s="15">
        <v>88701</v>
      </c>
      <c r="N749" s="15" t="s">
        <v>887</v>
      </c>
      <c r="O749" s="15" t="s">
        <v>25</v>
      </c>
      <c r="P749" s="15" t="s">
        <v>26</v>
      </c>
      <c r="Q749" s="15" t="s">
        <v>27</v>
      </c>
      <c r="R749" s="15" t="s">
        <v>38</v>
      </c>
      <c r="S749" s="15">
        <v>36.664400000000001</v>
      </c>
      <c r="T749" s="15">
        <v>-82.104399999999998</v>
      </c>
      <c r="U749" s="15"/>
      <c r="V749" s="78" t="s">
        <v>770</v>
      </c>
      <c r="W749" s="78" t="s">
        <v>885</v>
      </c>
      <c r="X749" s="78">
        <f t="shared" si="35"/>
        <v>0</v>
      </c>
      <c r="Y749" s="78">
        <f t="shared" si="33"/>
        <v>0</v>
      </c>
      <c r="Z749" s="78">
        <f t="shared" si="34"/>
        <v>0</v>
      </c>
      <c r="AA749" s="15" t="s">
        <v>887</v>
      </c>
      <c r="AB749" s="15" t="s">
        <v>25</v>
      </c>
      <c r="AC749" s="15" t="s">
        <v>26</v>
      </c>
      <c r="AD749" s="15" t="s">
        <v>27</v>
      </c>
      <c r="AE749" s="15" t="s">
        <v>38</v>
      </c>
      <c r="AF749" s="15"/>
      <c r="AG749" s="15"/>
      <c r="AH749" s="15"/>
      <c r="AI749" s="15"/>
      <c r="AJ749" s="15"/>
    </row>
    <row r="750" spans="1:36" x14ac:dyDescent="0.25">
      <c r="A750" s="15" t="s">
        <v>770</v>
      </c>
      <c r="B750" s="15" t="s">
        <v>885</v>
      </c>
      <c r="C750" s="15">
        <v>55285</v>
      </c>
      <c r="D750" s="15" t="s">
        <v>892</v>
      </c>
      <c r="E750" s="15" t="s">
        <v>722</v>
      </c>
      <c r="F750" s="15">
        <v>2019</v>
      </c>
      <c r="G750" s="15" t="s">
        <v>334</v>
      </c>
      <c r="H750" s="15">
        <v>441.23</v>
      </c>
      <c r="I750" s="15">
        <v>5</v>
      </c>
      <c r="J750" s="19">
        <v>7371.91</v>
      </c>
      <c r="K750" s="15">
        <v>0.3407</v>
      </c>
      <c r="L750" s="15">
        <v>8.7170000000000005</v>
      </c>
      <c r="M750" s="15">
        <v>85105.9</v>
      </c>
      <c r="N750" s="15" t="s">
        <v>887</v>
      </c>
      <c r="O750" s="15" t="s">
        <v>25</v>
      </c>
      <c r="P750" s="15" t="s">
        <v>26</v>
      </c>
      <c r="Q750" s="15" t="s">
        <v>27</v>
      </c>
      <c r="R750" s="15" t="s">
        <v>38</v>
      </c>
      <c r="S750" s="15">
        <v>36.664400000000001</v>
      </c>
      <c r="T750" s="15">
        <v>-82.104399999999998</v>
      </c>
      <c r="U750" s="15"/>
      <c r="V750" s="78" t="s">
        <v>770</v>
      </c>
      <c r="W750" s="78" t="s">
        <v>885</v>
      </c>
      <c r="X750" s="78">
        <f t="shared" si="35"/>
        <v>0</v>
      </c>
      <c r="Y750" s="78">
        <f t="shared" si="33"/>
        <v>0</v>
      </c>
      <c r="Z750" s="78">
        <f t="shared" si="34"/>
        <v>0</v>
      </c>
      <c r="AA750" s="15" t="s">
        <v>887</v>
      </c>
      <c r="AB750" s="15" t="s">
        <v>25</v>
      </c>
      <c r="AC750" s="15" t="s">
        <v>26</v>
      </c>
      <c r="AD750" s="15" t="s">
        <v>27</v>
      </c>
      <c r="AE750" s="15" t="s">
        <v>38</v>
      </c>
      <c r="AF750" s="15"/>
      <c r="AG750" s="15"/>
      <c r="AH750" s="15"/>
      <c r="AI750" s="15"/>
      <c r="AJ750" s="15"/>
    </row>
    <row r="751" spans="1:36" x14ac:dyDescent="0.25">
      <c r="A751" s="15" t="s">
        <v>770</v>
      </c>
      <c r="B751" s="15" t="s">
        <v>885</v>
      </c>
      <c r="C751" s="15">
        <v>55285</v>
      </c>
      <c r="D751" s="15" t="s">
        <v>893</v>
      </c>
      <c r="E751" s="15" t="s">
        <v>722</v>
      </c>
      <c r="F751" s="15">
        <v>2019</v>
      </c>
      <c r="G751" s="15" t="s">
        <v>334</v>
      </c>
      <c r="H751" s="15">
        <v>315.12</v>
      </c>
      <c r="I751" s="15">
        <v>5</v>
      </c>
      <c r="J751" s="19">
        <v>6131.05</v>
      </c>
      <c r="K751" s="15">
        <v>0.3639</v>
      </c>
      <c r="L751" s="15">
        <v>7.8620000000000001</v>
      </c>
      <c r="M751" s="15">
        <v>70607.199999999997</v>
      </c>
      <c r="N751" s="15" t="s">
        <v>887</v>
      </c>
      <c r="O751" s="15" t="s">
        <v>25</v>
      </c>
      <c r="P751" s="15" t="s">
        <v>26</v>
      </c>
      <c r="Q751" s="15" t="s">
        <v>27</v>
      </c>
      <c r="R751" s="15" t="s">
        <v>38</v>
      </c>
      <c r="S751" s="15">
        <v>36.664400000000001</v>
      </c>
      <c r="T751" s="15">
        <v>-82.104399999999998</v>
      </c>
      <c r="U751" s="15"/>
      <c r="V751" s="78" t="s">
        <v>770</v>
      </c>
      <c r="W751" s="78" t="s">
        <v>885</v>
      </c>
      <c r="X751" s="78">
        <f t="shared" si="35"/>
        <v>0</v>
      </c>
      <c r="Y751" s="78">
        <f t="shared" si="33"/>
        <v>0</v>
      </c>
      <c r="Z751" s="78">
        <f t="shared" si="34"/>
        <v>0</v>
      </c>
      <c r="AA751" s="15" t="s">
        <v>887</v>
      </c>
      <c r="AB751" s="15" t="s">
        <v>25</v>
      </c>
      <c r="AC751" s="15" t="s">
        <v>26</v>
      </c>
      <c r="AD751" s="15" t="s">
        <v>27</v>
      </c>
      <c r="AE751" s="15" t="s">
        <v>38</v>
      </c>
      <c r="AF751" s="15"/>
      <c r="AG751" s="15"/>
      <c r="AH751" s="15"/>
      <c r="AI751" s="15"/>
      <c r="AJ751" s="15"/>
    </row>
    <row r="752" spans="1:36" x14ac:dyDescent="0.25">
      <c r="A752" s="15" t="s">
        <v>770</v>
      </c>
      <c r="B752" s="15" t="s">
        <v>885</v>
      </c>
      <c r="C752" s="15">
        <v>55285</v>
      </c>
      <c r="D752" s="15" t="s">
        <v>894</v>
      </c>
      <c r="E752" s="15" t="s">
        <v>722</v>
      </c>
      <c r="F752" s="15">
        <v>2019</v>
      </c>
      <c r="G752" s="15" t="s">
        <v>334</v>
      </c>
      <c r="H752" s="15">
        <v>311.04000000000002</v>
      </c>
      <c r="I752" s="15">
        <v>5</v>
      </c>
      <c r="J752" s="19">
        <v>5888.14</v>
      </c>
      <c r="K752" s="15">
        <v>0.37569999999999998</v>
      </c>
      <c r="L752" s="15">
        <v>8.343</v>
      </c>
      <c r="M752" s="15">
        <v>67798.7</v>
      </c>
      <c r="N752" s="15" t="s">
        <v>887</v>
      </c>
      <c r="O752" s="15" t="s">
        <v>25</v>
      </c>
      <c r="P752" s="15" t="s">
        <v>26</v>
      </c>
      <c r="Q752" s="15" t="s">
        <v>27</v>
      </c>
      <c r="R752" s="15" t="s">
        <v>38</v>
      </c>
      <c r="S752" s="15">
        <v>36.664400000000001</v>
      </c>
      <c r="T752" s="15">
        <v>-82.104399999999998</v>
      </c>
      <c r="U752" s="15"/>
      <c r="V752" s="78" t="s">
        <v>770</v>
      </c>
      <c r="W752" s="78" t="s">
        <v>885</v>
      </c>
      <c r="X752" s="78">
        <f t="shared" si="35"/>
        <v>0</v>
      </c>
      <c r="Y752" s="78">
        <f t="shared" si="33"/>
        <v>0</v>
      </c>
      <c r="Z752" s="78">
        <f t="shared" si="34"/>
        <v>0</v>
      </c>
      <c r="AA752" s="15" t="s">
        <v>887</v>
      </c>
      <c r="AB752" s="15" t="s">
        <v>25</v>
      </c>
      <c r="AC752" s="15" t="s">
        <v>26</v>
      </c>
      <c r="AD752" s="15" t="s">
        <v>27</v>
      </c>
      <c r="AE752" s="15" t="s">
        <v>38</v>
      </c>
      <c r="AF752" s="15"/>
      <c r="AG752" s="15"/>
      <c r="AH752" s="15"/>
      <c r="AI752" s="15"/>
      <c r="AJ752" s="15"/>
    </row>
    <row r="753" spans="1:36" x14ac:dyDescent="0.25">
      <c r="A753" s="15" t="s">
        <v>770</v>
      </c>
      <c r="B753" s="15" t="s">
        <v>885</v>
      </c>
      <c r="C753" s="15">
        <v>55285</v>
      </c>
      <c r="D753" s="15" t="s">
        <v>895</v>
      </c>
      <c r="E753" s="15" t="s">
        <v>722</v>
      </c>
      <c r="F753" s="15">
        <v>2019</v>
      </c>
      <c r="G753" s="15" t="s">
        <v>334</v>
      </c>
      <c r="H753" s="15">
        <v>353.54</v>
      </c>
      <c r="I753" s="15">
        <v>5</v>
      </c>
      <c r="J753" s="19">
        <v>6189.76</v>
      </c>
      <c r="K753" s="15">
        <v>0.30030000000000001</v>
      </c>
      <c r="L753" s="15">
        <v>7.1210000000000004</v>
      </c>
      <c r="M753" s="15">
        <v>71216.399999999994</v>
      </c>
      <c r="N753" s="15" t="s">
        <v>887</v>
      </c>
      <c r="O753" s="15" t="s">
        <v>25</v>
      </c>
      <c r="P753" s="15" t="s">
        <v>26</v>
      </c>
      <c r="Q753" s="15" t="s">
        <v>27</v>
      </c>
      <c r="R753" s="15" t="s">
        <v>38</v>
      </c>
      <c r="S753" s="15">
        <v>36.664400000000001</v>
      </c>
      <c r="T753" s="15">
        <v>-82.104399999999998</v>
      </c>
      <c r="U753" s="15"/>
      <c r="V753" s="78" t="s">
        <v>770</v>
      </c>
      <c r="W753" s="78" t="s">
        <v>885</v>
      </c>
      <c r="X753" s="78">
        <f t="shared" si="35"/>
        <v>0</v>
      </c>
      <c r="Y753" s="78">
        <f t="shared" si="33"/>
        <v>0</v>
      </c>
      <c r="Z753" s="78">
        <f t="shared" si="34"/>
        <v>0</v>
      </c>
      <c r="AA753" s="15" t="s">
        <v>887</v>
      </c>
      <c r="AB753" s="15" t="s">
        <v>25</v>
      </c>
      <c r="AC753" s="15" t="s">
        <v>26</v>
      </c>
      <c r="AD753" s="15" t="s">
        <v>27</v>
      </c>
      <c r="AE753" s="15" t="s">
        <v>38</v>
      </c>
      <c r="AF753" s="15"/>
      <c r="AG753" s="15"/>
      <c r="AH753" s="15"/>
      <c r="AI753" s="15"/>
      <c r="AJ753" s="15"/>
    </row>
    <row r="754" spans="1:36" x14ac:dyDescent="0.25">
      <c r="A754" s="15" t="s">
        <v>770</v>
      </c>
      <c r="B754" s="15" t="s">
        <v>885</v>
      </c>
      <c r="C754" s="15">
        <v>55285</v>
      </c>
      <c r="D754" s="15" t="s">
        <v>896</v>
      </c>
      <c r="E754" s="15" t="s">
        <v>722</v>
      </c>
      <c r="F754" s="15">
        <v>2019</v>
      </c>
      <c r="G754" s="15" t="s">
        <v>334</v>
      </c>
      <c r="H754" s="15">
        <v>352.63</v>
      </c>
      <c r="I754" s="15">
        <v>5</v>
      </c>
      <c r="J754" s="19">
        <v>5960.83</v>
      </c>
      <c r="K754" s="15">
        <v>0.30380000000000001</v>
      </c>
      <c r="L754" s="15">
        <v>6.7619999999999996</v>
      </c>
      <c r="M754" s="15">
        <v>68584.100000000006</v>
      </c>
      <c r="N754" s="15" t="s">
        <v>887</v>
      </c>
      <c r="O754" s="15" t="s">
        <v>25</v>
      </c>
      <c r="P754" s="15" t="s">
        <v>26</v>
      </c>
      <c r="Q754" s="15" t="s">
        <v>27</v>
      </c>
      <c r="R754" s="15" t="s">
        <v>38</v>
      </c>
      <c r="S754" s="15">
        <v>36.664400000000001</v>
      </c>
      <c r="T754" s="15">
        <v>-82.104399999999998</v>
      </c>
      <c r="U754" s="15"/>
      <c r="V754" s="78" t="s">
        <v>770</v>
      </c>
      <c r="W754" s="78" t="s">
        <v>885</v>
      </c>
      <c r="X754" s="78">
        <f t="shared" si="35"/>
        <v>0</v>
      </c>
      <c r="Y754" s="78">
        <f t="shared" si="33"/>
        <v>0</v>
      </c>
      <c r="Z754" s="78">
        <f t="shared" si="34"/>
        <v>0</v>
      </c>
      <c r="AA754" s="15" t="s">
        <v>887</v>
      </c>
      <c r="AB754" s="15" t="s">
        <v>25</v>
      </c>
      <c r="AC754" s="15" t="s">
        <v>26</v>
      </c>
      <c r="AD754" s="15" t="s">
        <v>27</v>
      </c>
      <c r="AE754" s="15" t="s">
        <v>38</v>
      </c>
      <c r="AF754" s="15"/>
      <c r="AG754" s="15"/>
      <c r="AH754" s="15"/>
      <c r="AI754" s="15"/>
      <c r="AJ754" s="15"/>
    </row>
    <row r="755" spans="1:36" x14ac:dyDescent="0.25">
      <c r="A755" s="15" t="s">
        <v>145</v>
      </c>
      <c r="B755" s="15" t="s">
        <v>182</v>
      </c>
      <c r="C755" s="15">
        <v>55317</v>
      </c>
      <c r="D755" s="15">
        <v>11</v>
      </c>
      <c r="E755" s="15"/>
      <c r="F755" s="15">
        <v>2019</v>
      </c>
      <c r="G755" s="15" t="s">
        <v>23</v>
      </c>
      <c r="H755" s="15">
        <v>3666.08</v>
      </c>
      <c r="I755" s="15">
        <v>5</v>
      </c>
      <c r="J755" s="19">
        <v>1178302.81</v>
      </c>
      <c r="K755" s="15">
        <v>6.1000000000000004E-3</v>
      </c>
      <c r="L755" s="15">
        <v>25.123999999999999</v>
      </c>
      <c r="M755" s="15">
        <v>8308155.0480000004</v>
      </c>
      <c r="N755" s="15" t="s">
        <v>147</v>
      </c>
      <c r="O755" s="15" t="s">
        <v>25</v>
      </c>
      <c r="P755" s="15" t="s">
        <v>33</v>
      </c>
      <c r="Q755" s="15" t="s">
        <v>27</v>
      </c>
      <c r="R755" s="15" t="s">
        <v>53</v>
      </c>
      <c r="S755" s="15">
        <v>42.241700000000002</v>
      </c>
      <c r="T755" s="15">
        <v>-70.965299999999999</v>
      </c>
      <c r="U755" s="15"/>
      <c r="V755" s="78" t="s">
        <v>145</v>
      </c>
      <c r="W755" s="78" t="s">
        <v>182</v>
      </c>
      <c r="X755" s="78">
        <f t="shared" si="35"/>
        <v>55317</v>
      </c>
      <c r="Y755" s="78">
        <f t="shared" si="33"/>
        <v>42.241700000000002</v>
      </c>
      <c r="Z755" s="78">
        <f t="shared" si="34"/>
        <v>-70.965299999999999</v>
      </c>
      <c r="AA755" s="15" t="s">
        <v>147</v>
      </c>
      <c r="AB755" s="15" t="s">
        <v>25</v>
      </c>
      <c r="AC755" s="15" t="s">
        <v>33</v>
      </c>
      <c r="AD755" s="15" t="s">
        <v>27</v>
      </c>
      <c r="AE755" s="15" t="s">
        <v>53</v>
      </c>
      <c r="AF755" s="15"/>
      <c r="AG755" s="15"/>
      <c r="AH755" s="15"/>
      <c r="AI755" s="15"/>
      <c r="AJ755" s="15"/>
    </row>
    <row r="756" spans="1:36" x14ac:dyDescent="0.25">
      <c r="A756" s="15" t="s">
        <v>145</v>
      </c>
      <c r="B756" s="15" t="s">
        <v>182</v>
      </c>
      <c r="C756" s="15">
        <v>55317</v>
      </c>
      <c r="D756" s="15">
        <v>12</v>
      </c>
      <c r="E756" s="15"/>
      <c r="F756" s="15">
        <v>2019</v>
      </c>
      <c r="G756" s="15" t="s">
        <v>23</v>
      </c>
      <c r="H756" s="15">
        <v>2514.4</v>
      </c>
      <c r="I756" s="15">
        <v>5</v>
      </c>
      <c r="J756" s="19">
        <v>830178.21</v>
      </c>
      <c r="K756" s="15">
        <v>8.6E-3</v>
      </c>
      <c r="L756" s="15">
        <v>21.123999999999999</v>
      </c>
      <c r="M756" s="15">
        <v>6215867.5590000004</v>
      </c>
      <c r="N756" s="15" t="s">
        <v>147</v>
      </c>
      <c r="O756" s="15" t="s">
        <v>25</v>
      </c>
      <c r="P756" s="15" t="s">
        <v>33</v>
      </c>
      <c r="Q756" s="15" t="s">
        <v>27</v>
      </c>
      <c r="R756" s="15" t="s">
        <v>53</v>
      </c>
      <c r="S756" s="15">
        <v>42.241700000000002</v>
      </c>
      <c r="T756" s="15">
        <v>-70.965299999999999</v>
      </c>
      <c r="U756" s="15"/>
      <c r="V756" s="78" t="s">
        <v>145</v>
      </c>
      <c r="W756" s="78" t="s">
        <v>182</v>
      </c>
      <c r="X756" s="78">
        <f t="shared" si="35"/>
        <v>0</v>
      </c>
      <c r="Y756" s="78">
        <f t="shared" si="33"/>
        <v>0</v>
      </c>
      <c r="Z756" s="78">
        <f t="shared" si="34"/>
        <v>0</v>
      </c>
      <c r="AA756" s="15" t="s">
        <v>147</v>
      </c>
      <c r="AB756" s="15" t="s">
        <v>25</v>
      </c>
      <c r="AC756" s="15" t="s">
        <v>33</v>
      </c>
      <c r="AD756" s="15" t="s">
        <v>27</v>
      </c>
      <c r="AE756" s="15" t="s">
        <v>53</v>
      </c>
      <c r="AF756" s="15"/>
      <c r="AG756" s="15"/>
      <c r="AH756" s="15"/>
      <c r="AI756" s="15"/>
      <c r="AJ756" s="15"/>
    </row>
    <row r="757" spans="1:36" x14ac:dyDescent="0.25">
      <c r="A757" s="15" t="s">
        <v>904</v>
      </c>
      <c r="B757" s="15" t="s">
        <v>951</v>
      </c>
      <c r="C757" s="15">
        <v>55349</v>
      </c>
      <c r="D757" s="15">
        <v>1</v>
      </c>
      <c r="E757" s="15"/>
      <c r="F757" s="15">
        <v>2019</v>
      </c>
      <c r="G757" s="15" t="s">
        <v>334</v>
      </c>
      <c r="H757" s="15">
        <v>1927.54</v>
      </c>
      <c r="I757" s="15">
        <v>5</v>
      </c>
      <c r="J757" s="19">
        <v>306960.75</v>
      </c>
      <c r="K757" s="15">
        <v>3.6799999999999999E-2</v>
      </c>
      <c r="L757" s="15">
        <v>49.122999999999998</v>
      </c>
      <c r="M757" s="15">
        <v>3143005.9079999998</v>
      </c>
      <c r="N757" s="15" t="s">
        <v>952</v>
      </c>
      <c r="O757" s="15" t="s">
        <v>25</v>
      </c>
      <c r="P757" s="15" t="s">
        <v>26</v>
      </c>
      <c r="Q757" s="15" t="s">
        <v>27</v>
      </c>
      <c r="R757" s="15" t="s">
        <v>28</v>
      </c>
      <c r="S757" s="15">
        <v>39.332799999999999</v>
      </c>
      <c r="T757" s="15">
        <v>-81.363900000000001</v>
      </c>
      <c r="U757" s="15"/>
      <c r="V757" s="78" t="s">
        <v>904</v>
      </c>
      <c r="W757" s="78" t="s">
        <v>951</v>
      </c>
      <c r="X757" s="78">
        <f t="shared" si="35"/>
        <v>55349</v>
      </c>
      <c r="Y757" s="78">
        <f t="shared" si="33"/>
        <v>39.332799999999999</v>
      </c>
      <c r="Z757" s="78">
        <f t="shared" si="34"/>
        <v>-81.363900000000001</v>
      </c>
      <c r="AA757" s="15" t="s">
        <v>952</v>
      </c>
      <c r="AB757" s="15" t="s">
        <v>25</v>
      </c>
      <c r="AC757" s="15" t="s">
        <v>26</v>
      </c>
      <c r="AD757" s="15" t="s">
        <v>27</v>
      </c>
      <c r="AE757" s="15" t="s">
        <v>28</v>
      </c>
      <c r="AF757" s="15"/>
      <c r="AG757" s="15"/>
      <c r="AH757" s="15"/>
      <c r="AI757" s="15"/>
      <c r="AJ757" s="15"/>
    </row>
    <row r="758" spans="1:36" x14ac:dyDescent="0.25">
      <c r="A758" s="15" t="s">
        <v>904</v>
      </c>
      <c r="B758" s="15" t="s">
        <v>951</v>
      </c>
      <c r="C758" s="15">
        <v>55349</v>
      </c>
      <c r="D758" s="15">
        <v>2</v>
      </c>
      <c r="E758" s="15"/>
      <c r="F758" s="15">
        <v>2019</v>
      </c>
      <c r="G758" s="15" t="s">
        <v>334</v>
      </c>
      <c r="H758" s="15">
        <v>1848.87</v>
      </c>
      <c r="I758" s="15">
        <v>5</v>
      </c>
      <c r="J758" s="19">
        <v>295225.44</v>
      </c>
      <c r="K758" s="15">
        <v>3.9100000000000003E-2</v>
      </c>
      <c r="L758" s="15">
        <v>48.847000000000001</v>
      </c>
      <c r="M758" s="15">
        <v>3050004.7919999999</v>
      </c>
      <c r="N758" s="15" t="s">
        <v>952</v>
      </c>
      <c r="O758" s="15" t="s">
        <v>25</v>
      </c>
      <c r="P758" s="15" t="s">
        <v>26</v>
      </c>
      <c r="Q758" s="15" t="s">
        <v>27</v>
      </c>
      <c r="R758" s="15" t="s">
        <v>28</v>
      </c>
      <c r="S758" s="15">
        <v>39.332799999999999</v>
      </c>
      <c r="T758" s="15">
        <v>-81.363900000000001</v>
      </c>
      <c r="U758" s="15"/>
      <c r="V758" s="78" t="s">
        <v>904</v>
      </c>
      <c r="W758" s="78" t="s">
        <v>951</v>
      </c>
      <c r="X758" s="78">
        <f t="shared" si="35"/>
        <v>0</v>
      </c>
      <c r="Y758" s="78">
        <f t="shared" si="33"/>
        <v>0</v>
      </c>
      <c r="Z758" s="78">
        <f t="shared" si="34"/>
        <v>0</v>
      </c>
      <c r="AA758" s="15" t="s">
        <v>952</v>
      </c>
      <c r="AB758" s="15" t="s">
        <v>25</v>
      </c>
      <c r="AC758" s="15" t="s">
        <v>26</v>
      </c>
      <c r="AD758" s="15" t="s">
        <v>27</v>
      </c>
      <c r="AE758" s="15" t="s">
        <v>28</v>
      </c>
      <c r="AF758" s="15"/>
      <c r="AG758" s="15"/>
      <c r="AH758" s="15"/>
      <c r="AI758" s="15"/>
      <c r="AJ758" s="15"/>
    </row>
    <row r="759" spans="1:36" x14ac:dyDescent="0.25">
      <c r="A759" s="15" t="s">
        <v>396</v>
      </c>
      <c r="B759" s="15" t="s">
        <v>416</v>
      </c>
      <c r="C759" s="15">
        <v>55375</v>
      </c>
      <c r="D759" s="15" t="s">
        <v>294</v>
      </c>
      <c r="E759" s="15"/>
      <c r="F759" s="15">
        <v>2019</v>
      </c>
      <c r="G759" s="15" t="s">
        <v>244</v>
      </c>
      <c r="H759" s="15">
        <v>3540.61</v>
      </c>
      <c r="I759" s="15">
        <v>5</v>
      </c>
      <c r="J759" s="19">
        <v>792684.22</v>
      </c>
      <c r="K759" s="15">
        <v>7.4000000000000003E-3</v>
      </c>
      <c r="L759" s="15">
        <v>16.452999999999999</v>
      </c>
      <c r="M759" s="15">
        <v>5435535.0120000001</v>
      </c>
      <c r="N759" s="15" t="s">
        <v>417</v>
      </c>
      <c r="O759" s="15" t="s">
        <v>25</v>
      </c>
      <c r="P759" s="15" t="s">
        <v>33</v>
      </c>
      <c r="Q759" s="15" t="s">
        <v>27</v>
      </c>
      <c r="R759" s="15" t="s">
        <v>53</v>
      </c>
      <c r="S759" s="15">
        <v>40.782499999999999</v>
      </c>
      <c r="T759" s="15">
        <v>-73.8964</v>
      </c>
      <c r="U759" s="15"/>
      <c r="V759" s="78" t="s">
        <v>396</v>
      </c>
      <c r="W759" s="78" t="s">
        <v>416</v>
      </c>
      <c r="X759" s="78">
        <f t="shared" si="35"/>
        <v>55375</v>
      </c>
      <c r="Y759" s="78">
        <f t="shared" si="33"/>
        <v>40.782499999999999</v>
      </c>
      <c r="Z759" s="78">
        <f t="shared" si="34"/>
        <v>-73.8964</v>
      </c>
      <c r="AA759" s="15" t="s">
        <v>417</v>
      </c>
      <c r="AB759" s="15" t="s">
        <v>25</v>
      </c>
      <c r="AC759" s="15" t="s">
        <v>33</v>
      </c>
      <c r="AD759" s="15" t="s">
        <v>27</v>
      </c>
      <c r="AE759" s="15" t="s">
        <v>53</v>
      </c>
      <c r="AF759" s="15"/>
      <c r="AG759" s="15"/>
      <c r="AH759" s="15"/>
      <c r="AI759" s="15"/>
      <c r="AJ759" s="15"/>
    </row>
    <row r="760" spans="1:36" x14ac:dyDescent="0.25">
      <c r="A760" s="15" t="s">
        <v>396</v>
      </c>
      <c r="B760" s="15" t="s">
        <v>416</v>
      </c>
      <c r="C760" s="15">
        <v>55375</v>
      </c>
      <c r="D760" s="15" t="s">
        <v>305</v>
      </c>
      <c r="E760" s="15"/>
      <c r="F760" s="15">
        <v>2019</v>
      </c>
      <c r="G760" s="15" t="s">
        <v>244</v>
      </c>
      <c r="H760" s="15">
        <v>3176.74</v>
      </c>
      <c r="I760" s="15">
        <v>5</v>
      </c>
      <c r="J760" s="19">
        <v>708377.94</v>
      </c>
      <c r="K760" s="15">
        <v>6.7999999999999996E-3</v>
      </c>
      <c r="L760" s="15">
        <v>15.012</v>
      </c>
      <c r="M760" s="15">
        <v>5162938.3370000003</v>
      </c>
      <c r="N760" s="15" t="s">
        <v>417</v>
      </c>
      <c r="O760" s="15" t="s">
        <v>25</v>
      </c>
      <c r="P760" s="15" t="s">
        <v>33</v>
      </c>
      <c r="Q760" s="15" t="s">
        <v>27</v>
      </c>
      <c r="R760" s="15" t="s">
        <v>53</v>
      </c>
      <c r="S760" s="15">
        <v>40.782499999999999</v>
      </c>
      <c r="T760" s="15">
        <v>-73.8964</v>
      </c>
      <c r="U760" s="15"/>
      <c r="V760" s="78" t="s">
        <v>396</v>
      </c>
      <c r="W760" s="78" t="s">
        <v>416</v>
      </c>
      <c r="X760" s="78">
        <f t="shared" si="35"/>
        <v>0</v>
      </c>
      <c r="Y760" s="78">
        <f t="shared" si="33"/>
        <v>0</v>
      </c>
      <c r="Z760" s="78">
        <f t="shared" si="34"/>
        <v>0</v>
      </c>
      <c r="AA760" s="15" t="s">
        <v>417</v>
      </c>
      <c r="AB760" s="15" t="s">
        <v>25</v>
      </c>
      <c r="AC760" s="15" t="s">
        <v>33</v>
      </c>
      <c r="AD760" s="15" t="s">
        <v>27</v>
      </c>
      <c r="AE760" s="15" t="s">
        <v>53</v>
      </c>
      <c r="AF760" s="15"/>
      <c r="AG760" s="15"/>
      <c r="AH760" s="15"/>
      <c r="AI760" s="15"/>
      <c r="AJ760" s="15"/>
    </row>
    <row r="761" spans="1:36" x14ac:dyDescent="0.25">
      <c r="A761" s="15" t="s">
        <v>396</v>
      </c>
      <c r="B761" s="15" t="s">
        <v>416</v>
      </c>
      <c r="C761" s="15">
        <v>55375</v>
      </c>
      <c r="D761" s="15" t="s">
        <v>295</v>
      </c>
      <c r="E761" s="15"/>
      <c r="F761" s="15">
        <v>2019</v>
      </c>
      <c r="G761" s="15" t="s">
        <v>244</v>
      </c>
      <c r="H761" s="15">
        <v>3151.58</v>
      </c>
      <c r="I761" s="15">
        <v>5</v>
      </c>
      <c r="J761" s="19">
        <v>715385.75</v>
      </c>
      <c r="K761" s="15">
        <v>1.04E-2</v>
      </c>
      <c r="L761" s="15">
        <v>19.579999999999998</v>
      </c>
      <c r="M761" s="15">
        <v>5394651.4680000003</v>
      </c>
      <c r="N761" s="15" t="s">
        <v>417</v>
      </c>
      <c r="O761" s="15" t="s">
        <v>25</v>
      </c>
      <c r="P761" s="15" t="s">
        <v>33</v>
      </c>
      <c r="Q761" s="15" t="s">
        <v>27</v>
      </c>
      <c r="R761" s="15" t="s">
        <v>53</v>
      </c>
      <c r="S761" s="15">
        <v>40.782499999999999</v>
      </c>
      <c r="T761" s="15">
        <v>-73.8964</v>
      </c>
      <c r="U761" s="15"/>
      <c r="V761" s="78" t="s">
        <v>396</v>
      </c>
      <c r="W761" s="78" t="s">
        <v>416</v>
      </c>
      <c r="X761" s="78">
        <f t="shared" si="35"/>
        <v>0</v>
      </c>
      <c r="Y761" s="78">
        <f t="shared" si="33"/>
        <v>0</v>
      </c>
      <c r="Z761" s="78">
        <f t="shared" si="34"/>
        <v>0</v>
      </c>
      <c r="AA761" s="15" t="s">
        <v>417</v>
      </c>
      <c r="AB761" s="15" t="s">
        <v>25</v>
      </c>
      <c r="AC761" s="15" t="s">
        <v>33</v>
      </c>
      <c r="AD761" s="15" t="s">
        <v>27</v>
      </c>
      <c r="AE761" s="15" t="s">
        <v>53</v>
      </c>
      <c r="AF761" s="15"/>
      <c r="AG761" s="15"/>
      <c r="AH761" s="15"/>
      <c r="AI761" s="15"/>
      <c r="AJ761" s="15"/>
    </row>
    <row r="762" spans="1:36" x14ac:dyDescent="0.25">
      <c r="A762" s="15" t="s">
        <v>396</v>
      </c>
      <c r="B762" s="15" t="s">
        <v>416</v>
      </c>
      <c r="C762" s="15">
        <v>55375</v>
      </c>
      <c r="D762" s="15" t="s">
        <v>296</v>
      </c>
      <c r="E762" s="15"/>
      <c r="F762" s="15">
        <v>2019</v>
      </c>
      <c r="G762" s="15" t="s">
        <v>244</v>
      </c>
      <c r="H762" s="15">
        <v>3186</v>
      </c>
      <c r="I762" s="15">
        <v>5</v>
      </c>
      <c r="J762" s="19">
        <v>722082.05</v>
      </c>
      <c r="K762" s="15">
        <v>1.2699999999999999E-2</v>
      </c>
      <c r="L762" s="15">
        <v>21.834</v>
      </c>
      <c r="M762" s="15">
        <v>5354020.5310000004</v>
      </c>
      <c r="N762" s="15" t="s">
        <v>417</v>
      </c>
      <c r="O762" s="15" t="s">
        <v>25</v>
      </c>
      <c r="P762" s="15" t="s">
        <v>33</v>
      </c>
      <c r="Q762" s="15" t="s">
        <v>27</v>
      </c>
      <c r="R762" s="15" t="s">
        <v>53</v>
      </c>
      <c r="S762" s="15">
        <v>40.782499999999999</v>
      </c>
      <c r="T762" s="15">
        <v>-73.8964</v>
      </c>
      <c r="U762" s="15"/>
      <c r="V762" s="78" t="s">
        <v>396</v>
      </c>
      <c r="W762" s="78" t="s">
        <v>416</v>
      </c>
      <c r="X762" s="78">
        <f t="shared" si="35"/>
        <v>0</v>
      </c>
      <c r="Y762" s="78">
        <f t="shared" si="33"/>
        <v>0</v>
      </c>
      <c r="Z762" s="78">
        <f t="shared" si="34"/>
        <v>0</v>
      </c>
      <c r="AA762" s="15" t="s">
        <v>417</v>
      </c>
      <c r="AB762" s="15" t="s">
        <v>25</v>
      </c>
      <c r="AC762" s="15" t="s">
        <v>33</v>
      </c>
      <c r="AD762" s="15" t="s">
        <v>27</v>
      </c>
      <c r="AE762" s="15" t="s">
        <v>53</v>
      </c>
      <c r="AF762" s="15"/>
      <c r="AG762" s="15"/>
      <c r="AH762" s="15"/>
      <c r="AI762" s="15"/>
      <c r="AJ762" s="15"/>
    </row>
    <row r="763" spans="1:36" x14ac:dyDescent="0.25">
      <c r="A763" s="15" t="s">
        <v>770</v>
      </c>
      <c r="B763" s="15" t="s">
        <v>814</v>
      </c>
      <c r="C763" s="15">
        <v>55381</v>
      </c>
      <c r="D763" s="15" t="s">
        <v>815</v>
      </c>
      <c r="E763" s="15"/>
      <c r="F763" s="15">
        <v>2019</v>
      </c>
      <c r="G763" s="15" t="s">
        <v>334</v>
      </c>
      <c r="H763" s="15">
        <v>43.5</v>
      </c>
      <c r="I763" s="15">
        <v>5</v>
      </c>
      <c r="J763" s="19">
        <v>1605</v>
      </c>
      <c r="K763" s="15">
        <v>0.1153</v>
      </c>
      <c r="L763" s="15">
        <v>0.93500000000000005</v>
      </c>
      <c r="M763" s="15">
        <v>15870.4</v>
      </c>
      <c r="N763" s="15" t="s">
        <v>816</v>
      </c>
      <c r="O763" s="15" t="s">
        <v>25</v>
      </c>
      <c r="P763" s="15" t="s">
        <v>26</v>
      </c>
      <c r="Q763" s="15" t="s">
        <v>58</v>
      </c>
      <c r="R763" s="15" t="s">
        <v>38</v>
      </c>
      <c r="S763" s="15">
        <v>37.989199999999997</v>
      </c>
      <c r="T763" s="15">
        <v>-75.540000000000006</v>
      </c>
      <c r="U763" s="15"/>
      <c r="V763" s="78" t="s">
        <v>770</v>
      </c>
      <c r="W763" s="78" t="s">
        <v>814</v>
      </c>
      <c r="X763" s="78">
        <f t="shared" si="35"/>
        <v>55381</v>
      </c>
      <c r="Y763" s="78">
        <f t="shared" si="33"/>
        <v>37.989199999999997</v>
      </c>
      <c r="Z763" s="78">
        <f t="shared" si="34"/>
        <v>-75.540000000000006</v>
      </c>
      <c r="AA763" s="15" t="s">
        <v>816</v>
      </c>
      <c r="AB763" s="15" t="s">
        <v>25</v>
      </c>
      <c r="AC763" s="15" t="s">
        <v>26</v>
      </c>
      <c r="AD763" s="15" t="s">
        <v>58</v>
      </c>
      <c r="AE763" s="15" t="s">
        <v>38</v>
      </c>
      <c r="AF763" s="15"/>
      <c r="AG763" s="15"/>
      <c r="AH763" s="15"/>
      <c r="AI763" s="15"/>
      <c r="AJ763" s="15"/>
    </row>
    <row r="764" spans="1:36" x14ac:dyDescent="0.25">
      <c r="A764" s="15" t="s">
        <v>770</v>
      </c>
      <c r="B764" s="15" t="s">
        <v>814</v>
      </c>
      <c r="C764" s="15">
        <v>55381</v>
      </c>
      <c r="D764" s="15" t="s">
        <v>817</v>
      </c>
      <c r="E764" s="15"/>
      <c r="F764" s="15">
        <v>2019</v>
      </c>
      <c r="G764" s="15" t="s">
        <v>334</v>
      </c>
      <c r="H764" s="15">
        <v>88</v>
      </c>
      <c r="I764" s="15">
        <v>5</v>
      </c>
      <c r="J764" s="19">
        <v>3695.25</v>
      </c>
      <c r="K764" s="15">
        <v>0.1138</v>
      </c>
      <c r="L764" s="15">
        <v>2.052</v>
      </c>
      <c r="M764" s="15">
        <v>36319.550000000003</v>
      </c>
      <c r="N764" s="15" t="s">
        <v>816</v>
      </c>
      <c r="O764" s="15" t="s">
        <v>25</v>
      </c>
      <c r="P764" s="15" t="s">
        <v>26</v>
      </c>
      <c r="Q764" s="15" t="s">
        <v>58</v>
      </c>
      <c r="R764" s="15" t="s">
        <v>38</v>
      </c>
      <c r="S764" s="15">
        <v>37.989199999999997</v>
      </c>
      <c r="T764" s="15">
        <v>-75.540000000000006</v>
      </c>
      <c r="U764" s="15"/>
      <c r="V764" s="78" t="s">
        <v>770</v>
      </c>
      <c r="W764" s="78" t="s">
        <v>814</v>
      </c>
      <c r="X764" s="78">
        <f t="shared" si="35"/>
        <v>0</v>
      </c>
      <c r="Y764" s="78">
        <f t="shared" si="33"/>
        <v>0</v>
      </c>
      <c r="Z764" s="78">
        <f t="shared" si="34"/>
        <v>0</v>
      </c>
      <c r="AA764" s="15" t="s">
        <v>816</v>
      </c>
      <c r="AB764" s="15" t="s">
        <v>25</v>
      </c>
      <c r="AC764" s="15" t="s">
        <v>26</v>
      </c>
      <c r="AD764" s="15" t="s">
        <v>58</v>
      </c>
      <c r="AE764" s="15" t="s">
        <v>38</v>
      </c>
      <c r="AF764" s="15"/>
      <c r="AG764" s="15"/>
      <c r="AH764" s="15"/>
      <c r="AI764" s="15"/>
      <c r="AJ764" s="15"/>
    </row>
    <row r="765" spans="1:36" x14ac:dyDescent="0.25">
      <c r="A765" s="15" t="s">
        <v>770</v>
      </c>
      <c r="B765" s="15" t="s">
        <v>814</v>
      </c>
      <c r="C765" s="15">
        <v>55381</v>
      </c>
      <c r="D765" s="15" t="s">
        <v>818</v>
      </c>
      <c r="E765" s="15"/>
      <c r="F765" s="15">
        <v>2019</v>
      </c>
      <c r="G765" s="15" t="s">
        <v>334</v>
      </c>
      <c r="H765" s="15">
        <v>52.25</v>
      </c>
      <c r="I765" s="15">
        <v>5</v>
      </c>
      <c r="J765" s="19">
        <v>2127.5</v>
      </c>
      <c r="K765" s="15">
        <v>0.11609999999999999</v>
      </c>
      <c r="L765" s="15">
        <v>1.208</v>
      </c>
      <c r="M765" s="15">
        <v>20808.724999999999</v>
      </c>
      <c r="N765" s="15" t="s">
        <v>816</v>
      </c>
      <c r="O765" s="15" t="s">
        <v>25</v>
      </c>
      <c r="P765" s="15" t="s">
        <v>26</v>
      </c>
      <c r="Q765" s="15" t="s">
        <v>58</v>
      </c>
      <c r="R765" s="15" t="s">
        <v>38</v>
      </c>
      <c r="S765" s="15">
        <v>37.989199999999997</v>
      </c>
      <c r="T765" s="15">
        <v>-75.540000000000006</v>
      </c>
      <c r="U765" s="15"/>
      <c r="V765" s="78" t="s">
        <v>770</v>
      </c>
      <c r="W765" s="78" t="s">
        <v>814</v>
      </c>
      <c r="X765" s="78">
        <f t="shared" si="35"/>
        <v>0</v>
      </c>
      <c r="Y765" s="78">
        <f t="shared" si="33"/>
        <v>0</v>
      </c>
      <c r="Z765" s="78">
        <f t="shared" si="34"/>
        <v>0</v>
      </c>
      <c r="AA765" s="15" t="s">
        <v>816</v>
      </c>
      <c r="AB765" s="15" t="s">
        <v>25</v>
      </c>
      <c r="AC765" s="15" t="s">
        <v>26</v>
      </c>
      <c r="AD765" s="15" t="s">
        <v>58</v>
      </c>
      <c r="AE765" s="15" t="s">
        <v>38</v>
      </c>
      <c r="AF765" s="15"/>
      <c r="AG765" s="15"/>
      <c r="AH765" s="15"/>
      <c r="AI765" s="15"/>
      <c r="AJ765" s="15"/>
    </row>
    <row r="766" spans="1:36" x14ac:dyDescent="0.25">
      <c r="A766" s="15" t="s">
        <v>770</v>
      </c>
      <c r="B766" s="15" t="s">
        <v>814</v>
      </c>
      <c r="C766" s="15">
        <v>55381</v>
      </c>
      <c r="D766" s="15" t="s">
        <v>819</v>
      </c>
      <c r="E766" s="15"/>
      <c r="F766" s="15">
        <v>2019</v>
      </c>
      <c r="G766" s="15" t="s">
        <v>334</v>
      </c>
      <c r="H766" s="15">
        <v>56.5</v>
      </c>
      <c r="I766" s="15">
        <v>5</v>
      </c>
      <c r="J766" s="19">
        <v>313.25</v>
      </c>
      <c r="K766" s="15">
        <v>0.1123</v>
      </c>
      <c r="L766" s="15">
        <v>0.41099999999999998</v>
      </c>
      <c r="M766" s="15">
        <v>7222.3249999999998</v>
      </c>
      <c r="N766" s="15" t="s">
        <v>816</v>
      </c>
      <c r="O766" s="15" t="s">
        <v>25</v>
      </c>
      <c r="P766" s="15" t="s">
        <v>26</v>
      </c>
      <c r="Q766" s="15" t="s">
        <v>58</v>
      </c>
      <c r="R766" s="15" t="s">
        <v>38</v>
      </c>
      <c r="S766" s="15">
        <v>37.989199999999997</v>
      </c>
      <c r="T766" s="15">
        <v>-75.540000000000006</v>
      </c>
      <c r="U766" s="15"/>
      <c r="V766" s="78" t="s">
        <v>770</v>
      </c>
      <c r="W766" s="78" t="s">
        <v>814</v>
      </c>
      <c r="X766" s="78">
        <f t="shared" si="35"/>
        <v>0</v>
      </c>
      <c r="Y766" s="78">
        <f t="shared" si="33"/>
        <v>0</v>
      </c>
      <c r="Z766" s="78">
        <f t="shared" si="34"/>
        <v>0</v>
      </c>
      <c r="AA766" s="15" t="s">
        <v>816</v>
      </c>
      <c r="AB766" s="15" t="s">
        <v>25</v>
      </c>
      <c r="AC766" s="15" t="s">
        <v>26</v>
      </c>
      <c r="AD766" s="15" t="s">
        <v>58</v>
      </c>
      <c r="AE766" s="15" t="s">
        <v>38</v>
      </c>
      <c r="AF766" s="15"/>
      <c r="AG766" s="15"/>
      <c r="AH766" s="15"/>
      <c r="AI766" s="15"/>
      <c r="AJ766" s="15"/>
    </row>
    <row r="767" spans="1:36" x14ac:dyDescent="0.25">
      <c r="A767" s="15" t="s">
        <v>770</v>
      </c>
      <c r="B767" s="15" t="s">
        <v>814</v>
      </c>
      <c r="C767" s="15">
        <v>55381</v>
      </c>
      <c r="D767" s="15" t="s">
        <v>820</v>
      </c>
      <c r="E767" s="15"/>
      <c r="F767" s="15">
        <v>2019</v>
      </c>
      <c r="G767" s="15" t="s">
        <v>334</v>
      </c>
      <c r="H767" s="15">
        <v>66.25</v>
      </c>
      <c r="I767" s="15">
        <v>5</v>
      </c>
      <c r="J767" s="19">
        <v>665.25</v>
      </c>
      <c r="K767" s="15">
        <v>9.5899999999999999E-2</v>
      </c>
      <c r="L767" s="15">
        <v>0.53800000000000003</v>
      </c>
      <c r="M767" s="15">
        <v>10750.225</v>
      </c>
      <c r="N767" s="15" t="s">
        <v>816</v>
      </c>
      <c r="O767" s="15" t="s">
        <v>25</v>
      </c>
      <c r="P767" s="15" t="s">
        <v>26</v>
      </c>
      <c r="Q767" s="15" t="s">
        <v>58</v>
      </c>
      <c r="R767" s="15" t="s">
        <v>38</v>
      </c>
      <c r="S767" s="15">
        <v>37.989199999999997</v>
      </c>
      <c r="T767" s="15">
        <v>-75.540000000000006</v>
      </c>
      <c r="U767" s="15"/>
      <c r="V767" s="78" t="s">
        <v>770</v>
      </c>
      <c r="W767" s="78" t="s">
        <v>814</v>
      </c>
      <c r="X767" s="78">
        <f t="shared" si="35"/>
        <v>0</v>
      </c>
      <c r="Y767" s="78">
        <f t="shared" si="33"/>
        <v>0</v>
      </c>
      <c r="Z767" s="78">
        <f t="shared" si="34"/>
        <v>0</v>
      </c>
      <c r="AA767" s="15" t="s">
        <v>816</v>
      </c>
      <c r="AB767" s="15" t="s">
        <v>25</v>
      </c>
      <c r="AC767" s="15" t="s">
        <v>26</v>
      </c>
      <c r="AD767" s="15" t="s">
        <v>58</v>
      </c>
      <c r="AE767" s="15" t="s">
        <v>38</v>
      </c>
      <c r="AF767" s="15"/>
      <c r="AG767" s="15"/>
      <c r="AH767" s="15"/>
      <c r="AI767" s="15"/>
      <c r="AJ767" s="15"/>
    </row>
    <row r="768" spans="1:36" x14ac:dyDescent="0.25">
      <c r="A768" s="15" t="s">
        <v>770</v>
      </c>
      <c r="B768" s="15" t="s">
        <v>814</v>
      </c>
      <c r="C768" s="15">
        <v>55381</v>
      </c>
      <c r="D768" s="15" t="s">
        <v>821</v>
      </c>
      <c r="E768" s="15"/>
      <c r="F768" s="15">
        <v>2019</v>
      </c>
      <c r="G768" s="15" t="s">
        <v>334</v>
      </c>
      <c r="H768" s="15">
        <v>52.75</v>
      </c>
      <c r="I768" s="15">
        <v>5</v>
      </c>
      <c r="J768" s="19">
        <v>424.75</v>
      </c>
      <c r="K768" s="15">
        <v>0.1018</v>
      </c>
      <c r="L768" s="15">
        <v>0.437</v>
      </c>
      <c r="M768" s="15">
        <v>7860.4</v>
      </c>
      <c r="N768" s="15" t="s">
        <v>816</v>
      </c>
      <c r="O768" s="15" t="s">
        <v>25</v>
      </c>
      <c r="P768" s="15" t="s">
        <v>26</v>
      </c>
      <c r="Q768" s="15" t="s">
        <v>58</v>
      </c>
      <c r="R768" s="15" t="s">
        <v>38</v>
      </c>
      <c r="S768" s="15">
        <v>37.989199999999997</v>
      </c>
      <c r="T768" s="15">
        <v>-75.540000000000006</v>
      </c>
      <c r="U768" s="15"/>
      <c r="V768" s="78" t="s">
        <v>770</v>
      </c>
      <c r="W768" s="78" t="s">
        <v>814</v>
      </c>
      <c r="X768" s="78">
        <f t="shared" si="35"/>
        <v>0</v>
      </c>
      <c r="Y768" s="78">
        <f t="shared" si="33"/>
        <v>0</v>
      </c>
      <c r="Z768" s="78">
        <f t="shared" si="34"/>
        <v>0</v>
      </c>
      <c r="AA768" s="15" t="s">
        <v>816</v>
      </c>
      <c r="AB768" s="15" t="s">
        <v>25</v>
      </c>
      <c r="AC768" s="15" t="s">
        <v>26</v>
      </c>
      <c r="AD768" s="15" t="s">
        <v>58</v>
      </c>
      <c r="AE768" s="15" t="s">
        <v>38</v>
      </c>
      <c r="AF768" s="15"/>
      <c r="AG768" s="15"/>
      <c r="AH768" s="15"/>
      <c r="AI768" s="15"/>
      <c r="AJ768" s="15"/>
    </row>
    <row r="769" spans="1:36" x14ac:dyDescent="0.25">
      <c r="A769" s="15" t="s">
        <v>770</v>
      </c>
      <c r="B769" s="15" t="s">
        <v>814</v>
      </c>
      <c r="C769" s="15">
        <v>55381</v>
      </c>
      <c r="D769" s="15" t="s">
        <v>822</v>
      </c>
      <c r="E769" s="15"/>
      <c r="F769" s="15">
        <v>2019</v>
      </c>
      <c r="G769" s="15" t="s">
        <v>334</v>
      </c>
      <c r="H769" s="15">
        <v>47.25</v>
      </c>
      <c r="I769" s="15">
        <v>5</v>
      </c>
      <c r="J769" s="19">
        <v>251.75</v>
      </c>
      <c r="K769" s="15">
        <v>9.1899999999999996E-2</v>
      </c>
      <c r="L769" s="15">
        <v>0.29199999999999998</v>
      </c>
      <c r="M769" s="15">
        <v>6026.4250000000002</v>
      </c>
      <c r="N769" s="15" t="s">
        <v>816</v>
      </c>
      <c r="O769" s="15" t="s">
        <v>25</v>
      </c>
      <c r="P769" s="15" t="s">
        <v>26</v>
      </c>
      <c r="Q769" s="15" t="s">
        <v>58</v>
      </c>
      <c r="R769" s="15" t="s">
        <v>38</v>
      </c>
      <c r="S769" s="15">
        <v>37.989199999999997</v>
      </c>
      <c r="T769" s="15">
        <v>-75.540000000000006</v>
      </c>
      <c r="U769" s="15"/>
      <c r="V769" s="78" t="s">
        <v>770</v>
      </c>
      <c r="W769" s="78" t="s">
        <v>814</v>
      </c>
      <c r="X769" s="78">
        <f t="shared" si="35"/>
        <v>0</v>
      </c>
      <c r="Y769" s="78">
        <f t="shared" si="33"/>
        <v>0</v>
      </c>
      <c r="Z769" s="78">
        <f t="shared" si="34"/>
        <v>0</v>
      </c>
      <c r="AA769" s="15" t="s">
        <v>816</v>
      </c>
      <c r="AB769" s="15" t="s">
        <v>25</v>
      </c>
      <c r="AC769" s="15" t="s">
        <v>26</v>
      </c>
      <c r="AD769" s="15" t="s">
        <v>58</v>
      </c>
      <c r="AE769" s="15" t="s">
        <v>38</v>
      </c>
      <c r="AF769" s="15"/>
      <c r="AG769" s="15"/>
      <c r="AH769" s="15"/>
      <c r="AI769" s="15"/>
      <c r="AJ769" s="15"/>
    </row>
    <row r="770" spans="1:36" x14ac:dyDescent="0.25">
      <c r="A770" s="15" t="s">
        <v>396</v>
      </c>
      <c r="B770" s="15" t="s">
        <v>463</v>
      </c>
      <c r="C770" s="15">
        <v>55405</v>
      </c>
      <c r="D770" s="15">
        <v>1</v>
      </c>
      <c r="E770" s="15"/>
      <c r="F770" s="15">
        <v>2019</v>
      </c>
      <c r="G770" s="15" t="s">
        <v>244</v>
      </c>
      <c r="H770" s="15">
        <v>2460.35</v>
      </c>
      <c r="I770" s="15">
        <v>5</v>
      </c>
      <c r="J770" s="19">
        <v>732929.37</v>
      </c>
      <c r="K770" s="15">
        <v>8.2000000000000007E-3</v>
      </c>
      <c r="L770" s="15">
        <v>17.364999999999998</v>
      </c>
      <c r="M770" s="15">
        <v>5050067.9620000003</v>
      </c>
      <c r="N770" s="15" t="s">
        <v>464</v>
      </c>
      <c r="O770" s="15" t="s">
        <v>25</v>
      </c>
      <c r="P770" s="15" t="s">
        <v>33</v>
      </c>
      <c r="Q770" s="15" t="s">
        <v>27</v>
      </c>
      <c r="R770" s="15" t="s">
        <v>53</v>
      </c>
      <c r="S770" s="15">
        <v>42.272799999999997</v>
      </c>
      <c r="T770" s="15">
        <v>-73.849199999999996</v>
      </c>
      <c r="U770" s="15"/>
      <c r="V770" s="78" t="s">
        <v>396</v>
      </c>
      <c r="W770" s="78" t="s">
        <v>463</v>
      </c>
      <c r="X770" s="78">
        <f t="shared" si="35"/>
        <v>55405</v>
      </c>
      <c r="Y770" s="78">
        <f t="shared" si="33"/>
        <v>42.272799999999997</v>
      </c>
      <c r="Z770" s="78">
        <f t="shared" si="34"/>
        <v>-73.849199999999996</v>
      </c>
      <c r="AA770" s="15" t="s">
        <v>464</v>
      </c>
      <c r="AB770" s="15" t="s">
        <v>25</v>
      </c>
      <c r="AC770" s="15" t="s">
        <v>33</v>
      </c>
      <c r="AD770" s="15" t="s">
        <v>27</v>
      </c>
      <c r="AE770" s="15" t="s">
        <v>53</v>
      </c>
      <c r="AF770" s="15"/>
      <c r="AG770" s="15"/>
      <c r="AH770" s="15"/>
      <c r="AI770" s="15"/>
      <c r="AJ770" s="15"/>
    </row>
    <row r="771" spans="1:36" x14ac:dyDescent="0.25">
      <c r="A771" s="15" t="s">
        <v>396</v>
      </c>
      <c r="B771" s="15" t="s">
        <v>463</v>
      </c>
      <c r="C771" s="15">
        <v>55405</v>
      </c>
      <c r="D771" s="15">
        <v>2</v>
      </c>
      <c r="E771" s="15"/>
      <c r="F771" s="15">
        <v>2019</v>
      </c>
      <c r="G771" s="15" t="s">
        <v>244</v>
      </c>
      <c r="H771" s="15">
        <v>1682.01</v>
      </c>
      <c r="I771" s="15">
        <v>5</v>
      </c>
      <c r="J771" s="19">
        <v>490364.82</v>
      </c>
      <c r="K771" s="15">
        <v>1.3299999999999999E-2</v>
      </c>
      <c r="L771" s="15">
        <v>14.98</v>
      </c>
      <c r="M771" s="15">
        <v>3422706.2170000002</v>
      </c>
      <c r="N771" s="15" t="s">
        <v>464</v>
      </c>
      <c r="O771" s="15" t="s">
        <v>25</v>
      </c>
      <c r="P771" s="15" t="s">
        <v>33</v>
      </c>
      <c r="Q771" s="15" t="s">
        <v>27</v>
      </c>
      <c r="R771" s="15" t="s">
        <v>53</v>
      </c>
      <c r="S771" s="15">
        <v>42.272799999999997</v>
      </c>
      <c r="T771" s="15">
        <v>-73.849199999999996</v>
      </c>
      <c r="U771" s="15"/>
      <c r="V771" s="78" t="s">
        <v>396</v>
      </c>
      <c r="W771" s="78" t="s">
        <v>463</v>
      </c>
      <c r="X771" s="78">
        <f t="shared" si="35"/>
        <v>0</v>
      </c>
      <c r="Y771" s="78">
        <f t="shared" ref="Y771:Y834" si="36">IF(X771&gt;0,S771,0)</f>
        <v>0</v>
      </c>
      <c r="Z771" s="78">
        <f t="shared" ref="Z771:Z834" si="37">IF(X771&gt;0,T771,0)</f>
        <v>0</v>
      </c>
      <c r="AA771" s="15" t="s">
        <v>464</v>
      </c>
      <c r="AB771" s="15" t="s">
        <v>25</v>
      </c>
      <c r="AC771" s="15" t="s">
        <v>33</v>
      </c>
      <c r="AD771" s="15" t="s">
        <v>27</v>
      </c>
      <c r="AE771" s="15" t="s">
        <v>53</v>
      </c>
      <c r="AF771" s="15"/>
      <c r="AG771" s="15"/>
      <c r="AH771" s="15"/>
      <c r="AI771" s="15"/>
      <c r="AJ771" s="15"/>
    </row>
    <row r="772" spans="1:36" x14ac:dyDescent="0.25">
      <c r="A772" s="15" t="s">
        <v>396</v>
      </c>
      <c r="B772" s="15" t="s">
        <v>463</v>
      </c>
      <c r="C772" s="15">
        <v>55405</v>
      </c>
      <c r="D772" s="15">
        <v>3</v>
      </c>
      <c r="E772" s="15"/>
      <c r="F772" s="15">
        <v>2019</v>
      </c>
      <c r="G772" s="15" t="s">
        <v>244</v>
      </c>
      <c r="H772" s="15">
        <v>1787.28</v>
      </c>
      <c r="I772" s="15">
        <v>5</v>
      </c>
      <c r="J772" s="19">
        <v>529550.96</v>
      </c>
      <c r="K772" s="15">
        <v>1.15E-2</v>
      </c>
      <c r="L772" s="15">
        <v>16.236000000000001</v>
      </c>
      <c r="M772" s="15">
        <v>3765334.0350000001</v>
      </c>
      <c r="N772" s="15" t="s">
        <v>464</v>
      </c>
      <c r="O772" s="15" t="s">
        <v>25</v>
      </c>
      <c r="P772" s="15" t="s">
        <v>33</v>
      </c>
      <c r="Q772" s="15" t="s">
        <v>27</v>
      </c>
      <c r="R772" s="15" t="s">
        <v>53</v>
      </c>
      <c r="S772" s="15">
        <v>42.272799999999997</v>
      </c>
      <c r="T772" s="15">
        <v>-73.849199999999996</v>
      </c>
      <c r="U772" s="15"/>
      <c r="V772" s="78" t="s">
        <v>396</v>
      </c>
      <c r="W772" s="78" t="s">
        <v>463</v>
      </c>
      <c r="X772" s="78">
        <f t="shared" ref="X772:X835" si="38">IF(C772=C771,0,C772)</f>
        <v>0</v>
      </c>
      <c r="Y772" s="78">
        <f t="shared" si="36"/>
        <v>0</v>
      </c>
      <c r="Z772" s="78">
        <f t="shared" si="37"/>
        <v>0</v>
      </c>
      <c r="AA772" s="15" t="s">
        <v>464</v>
      </c>
      <c r="AB772" s="15" t="s">
        <v>25</v>
      </c>
      <c r="AC772" s="15" t="s">
        <v>33</v>
      </c>
      <c r="AD772" s="15" t="s">
        <v>27</v>
      </c>
      <c r="AE772" s="15" t="s">
        <v>53</v>
      </c>
      <c r="AF772" s="15"/>
      <c r="AG772" s="15"/>
      <c r="AH772" s="15"/>
      <c r="AI772" s="15"/>
      <c r="AJ772" s="15"/>
    </row>
    <row r="773" spans="1:36" x14ac:dyDescent="0.25">
      <c r="A773" s="15" t="s">
        <v>770</v>
      </c>
      <c r="B773" s="15" t="s">
        <v>872</v>
      </c>
      <c r="C773" s="15">
        <v>55439</v>
      </c>
      <c r="D773" s="15" t="s">
        <v>873</v>
      </c>
      <c r="E773" s="15"/>
      <c r="F773" s="15">
        <v>2019</v>
      </c>
      <c r="G773" s="15" t="s">
        <v>334</v>
      </c>
      <c r="H773" s="15">
        <v>3239.48</v>
      </c>
      <c r="I773" s="15">
        <v>5</v>
      </c>
      <c r="J773" s="19">
        <v>860335</v>
      </c>
      <c r="K773" s="15">
        <v>1.04E-2</v>
      </c>
      <c r="L773" s="15">
        <v>22.423999999999999</v>
      </c>
      <c r="M773" s="15">
        <v>6140957.3190000001</v>
      </c>
      <c r="N773" s="15" t="s">
        <v>874</v>
      </c>
      <c r="O773" s="15" t="s">
        <v>25</v>
      </c>
      <c r="P773" s="15" t="s">
        <v>33</v>
      </c>
      <c r="Q773" s="15" t="s">
        <v>27</v>
      </c>
      <c r="R773" s="15" t="s">
        <v>53</v>
      </c>
      <c r="S773" s="15">
        <v>37.866700000000002</v>
      </c>
      <c r="T773" s="15">
        <v>-78.381299999999996</v>
      </c>
      <c r="U773" s="15"/>
      <c r="V773" s="78" t="s">
        <v>770</v>
      </c>
      <c r="W773" s="78" t="s">
        <v>872</v>
      </c>
      <c r="X773" s="78">
        <f t="shared" si="38"/>
        <v>55439</v>
      </c>
      <c r="Y773" s="78">
        <f t="shared" si="36"/>
        <v>37.866700000000002</v>
      </c>
      <c r="Z773" s="78">
        <f t="shared" si="37"/>
        <v>-78.381299999999996</v>
      </c>
      <c r="AA773" s="15" t="s">
        <v>874</v>
      </c>
      <c r="AB773" s="15" t="s">
        <v>25</v>
      </c>
      <c r="AC773" s="15" t="s">
        <v>33</v>
      </c>
      <c r="AD773" s="15" t="s">
        <v>27</v>
      </c>
      <c r="AE773" s="15" t="s">
        <v>53</v>
      </c>
      <c r="AF773" s="15"/>
      <c r="AG773" s="15"/>
      <c r="AH773" s="15"/>
      <c r="AI773" s="15"/>
      <c r="AJ773" s="15"/>
    </row>
    <row r="774" spans="1:36" x14ac:dyDescent="0.25">
      <c r="A774" s="15" t="s">
        <v>770</v>
      </c>
      <c r="B774" s="15" t="s">
        <v>872</v>
      </c>
      <c r="C774" s="15">
        <v>55439</v>
      </c>
      <c r="D774" s="15" t="s">
        <v>875</v>
      </c>
      <c r="E774" s="15"/>
      <c r="F774" s="15">
        <v>2019</v>
      </c>
      <c r="G774" s="15" t="s">
        <v>334</v>
      </c>
      <c r="H774" s="15">
        <v>3247.13</v>
      </c>
      <c r="I774" s="15">
        <v>5</v>
      </c>
      <c r="J774" s="19">
        <v>856685.27</v>
      </c>
      <c r="K774" s="15">
        <v>1.0800000000000001E-2</v>
      </c>
      <c r="L774" s="15">
        <v>22.475000000000001</v>
      </c>
      <c r="M774" s="15">
        <v>6062455.7089999998</v>
      </c>
      <c r="N774" s="15" t="s">
        <v>874</v>
      </c>
      <c r="O774" s="15" t="s">
        <v>25</v>
      </c>
      <c r="P774" s="15" t="s">
        <v>33</v>
      </c>
      <c r="Q774" s="15" t="s">
        <v>27</v>
      </c>
      <c r="R774" s="15" t="s">
        <v>53</v>
      </c>
      <c r="S774" s="15">
        <v>37.866700000000002</v>
      </c>
      <c r="T774" s="15">
        <v>-78.381299999999996</v>
      </c>
      <c r="U774" s="15"/>
      <c r="V774" s="78" t="s">
        <v>770</v>
      </c>
      <c r="W774" s="78" t="s">
        <v>872</v>
      </c>
      <c r="X774" s="78">
        <f t="shared" si="38"/>
        <v>0</v>
      </c>
      <c r="Y774" s="78">
        <f t="shared" si="36"/>
        <v>0</v>
      </c>
      <c r="Z774" s="78">
        <f t="shared" si="37"/>
        <v>0</v>
      </c>
      <c r="AA774" s="15" t="s">
        <v>874</v>
      </c>
      <c r="AB774" s="15" t="s">
        <v>25</v>
      </c>
      <c r="AC774" s="15" t="s">
        <v>33</v>
      </c>
      <c r="AD774" s="15" t="s">
        <v>27</v>
      </c>
      <c r="AE774" s="15" t="s">
        <v>53</v>
      </c>
      <c r="AF774" s="15"/>
      <c r="AG774" s="15"/>
      <c r="AH774" s="15"/>
      <c r="AI774" s="15"/>
      <c r="AJ774" s="15"/>
    </row>
    <row r="775" spans="1:36" x14ac:dyDescent="0.25">
      <c r="A775" s="15" t="s">
        <v>770</v>
      </c>
      <c r="B775" s="15" t="s">
        <v>872</v>
      </c>
      <c r="C775" s="15">
        <v>55439</v>
      </c>
      <c r="D775" s="15" t="s">
        <v>876</v>
      </c>
      <c r="E775" s="15"/>
      <c r="F775" s="15">
        <v>2019</v>
      </c>
      <c r="G775" s="15" t="s">
        <v>334</v>
      </c>
      <c r="H775" s="15">
        <v>3239.87</v>
      </c>
      <c r="I775" s="15">
        <v>5</v>
      </c>
      <c r="J775" s="19">
        <v>860113.89</v>
      </c>
      <c r="K775" s="15">
        <v>1.11E-2</v>
      </c>
      <c r="L775" s="15">
        <v>22.863</v>
      </c>
      <c r="M775" s="15">
        <v>6096191.6449999996</v>
      </c>
      <c r="N775" s="15" t="s">
        <v>874</v>
      </c>
      <c r="O775" s="15" t="s">
        <v>25</v>
      </c>
      <c r="P775" s="15" t="s">
        <v>33</v>
      </c>
      <c r="Q775" s="15" t="s">
        <v>27</v>
      </c>
      <c r="R775" s="15" t="s">
        <v>53</v>
      </c>
      <c r="S775" s="15">
        <v>37.866700000000002</v>
      </c>
      <c r="T775" s="15">
        <v>-78.381299999999996</v>
      </c>
      <c r="U775" s="15"/>
      <c r="V775" s="78" t="s">
        <v>770</v>
      </c>
      <c r="W775" s="78" t="s">
        <v>872</v>
      </c>
      <c r="X775" s="78">
        <f t="shared" si="38"/>
        <v>0</v>
      </c>
      <c r="Y775" s="78">
        <f t="shared" si="36"/>
        <v>0</v>
      </c>
      <c r="Z775" s="78">
        <f t="shared" si="37"/>
        <v>0</v>
      </c>
      <c r="AA775" s="15" t="s">
        <v>874</v>
      </c>
      <c r="AB775" s="15" t="s">
        <v>25</v>
      </c>
      <c r="AC775" s="15" t="s">
        <v>33</v>
      </c>
      <c r="AD775" s="15" t="s">
        <v>27</v>
      </c>
      <c r="AE775" s="15" t="s">
        <v>53</v>
      </c>
      <c r="AF775" s="15"/>
      <c r="AG775" s="15"/>
      <c r="AH775" s="15"/>
      <c r="AI775" s="15"/>
      <c r="AJ775" s="15"/>
    </row>
    <row r="776" spans="1:36" x14ac:dyDescent="0.25">
      <c r="A776" s="15" t="s">
        <v>20</v>
      </c>
      <c r="B776" s="15" t="s">
        <v>109</v>
      </c>
      <c r="C776" s="15">
        <v>55517</v>
      </c>
      <c r="D776" s="15" t="s">
        <v>86</v>
      </c>
      <c r="E776" s="15"/>
      <c r="F776" s="15">
        <v>2019</v>
      </c>
      <c r="G776" s="15" t="s">
        <v>23</v>
      </c>
      <c r="H776" s="15">
        <v>163.19</v>
      </c>
      <c r="I776" s="15">
        <v>5</v>
      </c>
      <c r="J776" s="19">
        <v>6932.8</v>
      </c>
      <c r="K776" s="15">
        <v>1.9099999999999999E-2</v>
      </c>
      <c r="L776" s="15">
        <v>0.34699999999999998</v>
      </c>
      <c r="M776" s="15">
        <v>68869.914999999994</v>
      </c>
      <c r="N776" s="15" t="s">
        <v>24</v>
      </c>
      <c r="O776" s="15" t="s">
        <v>25</v>
      </c>
      <c r="P776" s="15" t="s">
        <v>26</v>
      </c>
      <c r="Q776" s="15" t="s">
        <v>27</v>
      </c>
      <c r="R776" s="15" t="s">
        <v>59</v>
      </c>
      <c r="S776" s="15">
        <v>41.448599999999999</v>
      </c>
      <c r="T776" s="15">
        <v>-72.835800000000006</v>
      </c>
      <c r="U776" s="15"/>
      <c r="V776" s="78" t="s">
        <v>20</v>
      </c>
      <c r="W776" s="78" t="s">
        <v>109</v>
      </c>
      <c r="X776" s="78">
        <f t="shared" si="38"/>
        <v>55517</v>
      </c>
      <c r="Y776" s="78">
        <f t="shared" si="36"/>
        <v>41.448599999999999</v>
      </c>
      <c r="Z776" s="78">
        <f t="shared" si="37"/>
        <v>-72.835800000000006</v>
      </c>
      <c r="AA776" s="15" t="s">
        <v>24</v>
      </c>
      <c r="AB776" s="15" t="s">
        <v>25</v>
      </c>
      <c r="AC776" s="15" t="s">
        <v>26</v>
      </c>
      <c r="AD776" s="15" t="s">
        <v>27</v>
      </c>
      <c r="AE776" s="15" t="s">
        <v>59</v>
      </c>
      <c r="AF776" s="15"/>
      <c r="AG776" s="15"/>
      <c r="AH776" s="15"/>
      <c r="AI776" s="15"/>
      <c r="AJ776" s="15"/>
    </row>
    <row r="777" spans="1:36" x14ac:dyDescent="0.25">
      <c r="A777" s="15" t="s">
        <v>20</v>
      </c>
      <c r="B777" s="15" t="s">
        <v>109</v>
      </c>
      <c r="C777" s="15">
        <v>55517</v>
      </c>
      <c r="D777" s="15" t="s">
        <v>87</v>
      </c>
      <c r="E777" s="15"/>
      <c r="F777" s="15">
        <v>2019</v>
      </c>
      <c r="G777" s="15" t="s">
        <v>23</v>
      </c>
      <c r="H777" s="15">
        <v>202.43</v>
      </c>
      <c r="I777" s="15">
        <v>5</v>
      </c>
      <c r="J777" s="19">
        <v>7910.65</v>
      </c>
      <c r="K777" s="15">
        <v>1.9E-2</v>
      </c>
      <c r="L777" s="15">
        <v>0.40699999999999997</v>
      </c>
      <c r="M777" s="15">
        <v>80266.127999999997</v>
      </c>
      <c r="N777" s="15" t="s">
        <v>24</v>
      </c>
      <c r="O777" s="15" t="s">
        <v>25</v>
      </c>
      <c r="P777" s="15" t="s">
        <v>26</v>
      </c>
      <c r="Q777" s="15" t="s">
        <v>27</v>
      </c>
      <c r="R777" s="15" t="s">
        <v>59</v>
      </c>
      <c r="S777" s="15">
        <v>41.448599999999999</v>
      </c>
      <c r="T777" s="15">
        <v>-72.835800000000006</v>
      </c>
      <c r="U777" s="15"/>
      <c r="V777" s="78" t="s">
        <v>20</v>
      </c>
      <c r="W777" s="78" t="s">
        <v>109</v>
      </c>
      <c r="X777" s="78">
        <f t="shared" si="38"/>
        <v>0</v>
      </c>
      <c r="Y777" s="78">
        <f t="shared" si="36"/>
        <v>0</v>
      </c>
      <c r="Z777" s="78">
        <f t="shared" si="37"/>
        <v>0</v>
      </c>
      <c r="AA777" s="15" t="s">
        <v>24</v>
      </c>
      <c r="AB777" s="15" t="s">
        <v>25</v>
      </c>
      <c r="AC777" s="15" t="s">
        <v>26</v>
      </c>
      <c r="AD777" s="15" t="s">
        <v>27</v>
      </c>
      <c r="AE777" s="15" t="s">
        <v>59</v>
      </c>
      <c r="AF777" s="15"/>
      <c r="AG777" s="15"/>
      <c r="AH777" s="15"/>
      <c r="AI777" s="15"/>
      <c r="AJ777" s="15"/>
    </row>
    <row r="778" spans="1:36" x14ac:dyDescent="0.25">
      <c r="A778" s="15" t="s">
        <v>20</v>
      </c>
      <c r="B778" s="15" t="s">
        <v>109</v>
      </c>
      <c r="C778" s="15">
        <v>55517</v>
      </c>
      <c r="D778" s="15" t="s">
        <v>110</v>
      </c>
      <c r="E778" s="15"/>
      <c r="F778" s="15">
        <v>2019</v>
      </c>
      <c r="G778" s="15" t="s">
        <v>23</v>
      </c>
      <c r="H778" s="15">
        <v>197.01</v>
      </c>
      <c r="I778" s="15">
        <v>5</v>
      </c>
      <c r="J778" s="19">
        <v>8229.86</v>
      </c>
      <c r="K778" s="15">
        <v>1.46E-2</v>
      </c>
      <c r="L778" s="15">
        <v>0.36799999999999999</v>
      </c>
      <c r="M778" s="15">
        <v>81037.966</v>
      </c>
      <c r="N778" s="15" t="s">
        <v>24</v>
      </c>
      <c r="O778" s="15" t="s">
        <v>25</v>
      </c>
      <c r="P778" s="15" t="s">
        <v>26</v>
      </c>
      <c r="Q778" s="15" t="s">
        <v>27</v>
      </c>
      <c r="R778" s="15" t="s">
        <v>59</v>
      </c>
      <c r="S778" s="15">
        <v>41.448599999999999</v>
      </c>
      <c r="T778" s="15">
        <v>-72.835800000000006</v>
      </c>
      <c r="U778" s="15"/>
      <c r="V778" s="78" t="s">
        <v>20</v>
      </c>
      <c r="W778" s="78" t="s">
        <v>109</v>
      </c>
      <c r="X778" s="78">
        <f t="shared" si="38"/>
        <v>0</v>
      </c>
      <c r="Y778" s="78">
        <f t="shared" si="36"/>
        <v>0</v>
      </c>
      <c r="Z778" s="78">
        <f t="shared" si="37"/>
        <v>0</v>
      </c>
      <c r="AA778" s="15" t="s">
        <v>24</v>
      </c>
      <c r="AB778" s="15" t="s">
        <v>25</v>
      </c>
      <c r="AC778" s="15" t="s">
        <v>26</v>
      </c>
      <c r="AD778" s="15" t="s">
        <v>27</v>
      </c>
      <c r="AE778" s="15" t="s">
        <v>59</v>
      </c>
      <c r="AF778" s="15"/>
      <c r="AG778" s="15"/>
      <c r="AH778" s="15"/>
      <c r="AI778" s="15"/>
      <c r="AJ778" s="15"/>
    </row>
    <row r="779" spans="1:36" x14ac:dyDescent="0.25">
      <c r="A779" s="15" t="s">
        <v>20</v>
      </c>
      <c r="B779" s="15" t="s">
        <v>109</v>
      </c>
      <c r="C779" s="15">
        <v>55517</v>
      </c>
      <c r="D779" s="15" t="s">
        <v>111</v>
      </c>
      <c r="E779" s="15"/>
      <c r="F779" s="15">
        <v>2019</v>
      </c>
      <c r="G779" s="15" t="s">
        <v>23</v>
      </c>
      <c r="H779" s="15">
        <v>175.06</v>
      </c>
      <c r="I779" s="15">
        <v>5</v>
      </c>
      <c r="J779" s="19">
        <v>7273.07</v>
      </c>
      <c r="K779" s="15">
        <v>1.4800000000000001E-2</v>
      </c>
      <c r="L779" s="15">
        <v>0.33800000000000002</v>
      </c>
      <c r="M779" s="15">
        <v>73276.259000000005</v>
      </c>
      <c r="N779" s="15" t="s">
        <v>24</v>
      </c>
      <c r="O779" s="15" t="s">
        <v>25</v>
      </c>
      <c r="P779" s="15" t="s">
        <v>26</v>
      </c>
      <c r="Q779" s="15" t="s">
        <v>27</v>
      </c>
      <c r="R779" s="15" t="s">
        <v>59</v>
      </c>
      <c r="S779" s="15">
        <v>41.448599999999999</v>
      </c>
      <c r="T779" s="15">
        <v>-72.835800000000006</v>
      </c>
      <c r="U779" s="15"/>
      <c r="V779" s="78" t="s">
        <v>20</v>
      </c>
      <c r="W779" s="78" t="s">
        <v>109</v>
      </c>
      <c r="X779" s="78">
        <f t="shared" si="38"/>
        <v>0</v>
      </c>
      <c r="Y779" s="78">
        <f t="shared" si="36"/>
        <v>0</v>
      </c>
      <c r="Z779" s="78">
        <f t="shared" si="37"/>
        <v>0</v>
      </c>
      <c r="AA779" s="15" t="s">
        <v>24</v>
      </c>
      <c r="AB779" s="15" t="s">
        <v>25</v>
      </c>
      <c r="AC779" s="15" t="s">
        <v>26</v>
      </c>
      <c r="AD779" s="15" t="s">
        <v>27</v>
      </c>
      <c r="AE779" s="15" t="s">
        <v>59</v>
      </c>
      <c r="AF779" s="15"/>
      <c r="AG779" s="15"/>
      <c r="AH779" s="15"/>
      <c r="AI779" s="15"/>
      <c r="AJ779" s="15"/>
    </row>
    <row r="780" spans="1:36" x14ac:dyDescent="0.25">
      <c r="A780" s="15" t="s">
        <v>20</v>
      </c>
      <c r="B780" s="15" t="s">
        <v>109</v>
      </c>
      <c r="C780" s="15">
        <v>55517</v>
      </c>
      <c r="D780" s="15" t="s">
        <v>112</v>
      </c>
      <c r="E780" s="15"/>
      <c r="F780" s="15">
        <v>2019</v>
      </c>
      <c r="G780" s="15" t="s">
        <v>23</v>
      </c>
      <c r="H780" s="15">
        <v>186.36</v>
      </c>
      <c r="I780" s="15">
        <v>5</v>
      </c>
      <c r="J780" s="19">
        <v>7138.25</v>
      </c>
      <c r="K780" s="15">
        <v>1.4E-2</v>
      </c>
      <c r="L780" s="15">
        <v>0.36499999999999999</v>
      </c>
      <c r="M780" s="15">
        <v>73209.021999999997</v>
      </c>
      <c r="N780" s="15" t="s">
        <v>24</v>
      </c>
      <c r="O780" s="15" t="s">
        <v>25</v>
      </c>
      <c r="P780" s="15" t="s">
        <v>26</v>
      </c>
      <c r="Q780" s="15" t="s">
        <v>27</v>
      </c>
      <c r="R780" s="15" t="s">
        <v>59</v>
      </c>
      <c r="S780" s="15">
        <v>41.448599999999999</v>
      </c>
      <c r="T780" s="15">
        <v>-72.835800000000006</v>
      </c>
      <c r="U780" s="15"/>
      <c r="V780" s="78" t="s">
        <v>20</v>
      </c>
      <c r="W780" s="78" t="s">
        <v>109</v>
      </c>
      <c r="X780" s="78">
        <f t="shared" si="38"/>
        <v>0</v>
      </c>
      <c r="Y780" s="78">
        <f t="shared" si="36"/>
        <v>0</v>
      </c>
      <c r="Z780" s="78">
        <f t="shared" si="37"/>
        <v>0</v>
      </c>
      <c r="AA780" s="15" t="s">
        <v>24</v>
      </c>
      <c r="AB780" s="15" t="s">
        <v>25</v>
      </c>
      <c r="AC780" s="15" t="s">
        <v>26</v>
      </c>
      <c r="AD780" s="15" t="s">
        <v>27</v>
      </c>
      <c r="AE780" s="15" t="s">
        <v>59</v>
      </c>
      <c r="AF780" s="15"/>
      <c r="AG780" s="15"/>
      <c r="AH780" s="15"/>
      <c r="AI780" s="15"/>
      <c r="AJ780" s="15"/>
    </row>
    <row r="781" spans="1:36" x14ac:dyDescent="0.25">
      <c r="A781" s="15" t="s">
        <v>20</v>
      </c>
      <c r="B781" s="15" t="s">
        <v>109</v>
      </c>
      <c r="C781" s="15">
        <v>55517</v>
      </c>
      <c r="D781" s="15" t="s">
        <v>113</v>
      </c>
      <c r="E781" s="15"/>
      <c r="F781" s="15">
        <v>2019</v>
      </c>
      <c r="G781" s="15" t="s">
        <v>23</v>
      </c>
      <c r="H781" s="15">
        <v>202.08</v>
      </c>
      <c r="I781" s="15">
        <v>5</v>
      </c>
      <c r="J781" s="19">
        <v>8368.7900000000009</v>
      </c>
      <c r="K781" s="15">
        <v>0.02</v>
      </c>
      <c r="L781" s="15">
        <v>0.41499999999999998</v>
      </c>
      <c r="M781" s="15">
        <v>82341.903999999995</v>
      </c>
      <c r="N781" s="15" t="s">
        <v>24</v>
      </c>
      <c r="O781" s="15" t="s">
        <v>25</v>
      </c>
      <c r="P781" s="15" t="s">
        <v>26</v>
      </c>
      <c r="Q781" s="15" t="s">
        <v>27</v>
      </c>
      <c r="R781" s="15" t="s">
        <v>59</v>
      </c>
      <c r="S781" s="15">
        <v>41.448599999999999</v>
      </c>
      <c r="T781" s="15">
        <v>-72.835800000000006</v>
      </c>
      <c r="U781" s="15"/>
      <c r="V781" s="78" t="s">
        <v>20</v>
      </c>
      <c r="W781" s="78" t="s">
        <v>109</v>
      </c>
      <c r="X781" s="78">
        <f t="shared" si="38"/>
        <v>0</v>
      </c>
      <c r="Y781" s="78">
        <f t="shared" si="36"/>
        <v>0</v>
      </c>
      <c r="Z781" s="78">
        <f t="shared" si="37"/>
        <v>0</v>
      </c>
      <c r="AA781" s="15" t="s">
        <v>24</v>
      </c>
      <c r="AB781" s="15" t="s">
        <v>25</v>
      </c>
      <c r="AC781" s="15" t="s">
        <v>26</v>
      </c>
      <c r="AD781" s="15" t="s">
        <v>27</v>
      </c>
      <c r="AE781" s="15" t="s">
        <v>59</v>
      </c>
      <c r="AF781" s="15"/>
      <c r="AG781" s="15"/>
      <c r="AH781" s="15"/>
      <c r="AI781" s="15"/>
      <c r="AJ781" s="15"/>
    </row>
    <row r="782" spans="1:36" x14ac:dyDescent="0.25">
      <c r="A782" s="15" t="s">
        <v>20</v>
      </c>
      <c r="B782" s="15" t="s">
        <v>109</v>
      </c>
      <c r="C782" s="15">
        <v>55517</v>
      </c>
      <c r="D782" s="15" t="s">
        <v>114</v>
      </c>
      <c r="E782" s="15"/>
      <c r="F782" s="15">
        <v>2019</v>
      </c>
      <c r="G782" s="15" t="s">
        <v>23</v>
      </c>
      <c r="H782" s="15">
        <v>243.63</v>
      </c>
      <c r="I782" s="15">
        <v>5</v>
      </c>
      <c r="J782" s="19">
        <v>10010.44</v>
      </c>
      <c r="K782" s="15">
        <v>2.0400000000000001E-2</v>
      </c>
      <c r="L782" s="15">
        <v>0.53200000000000003</v>
      </c>
      <c r="M782" s="15">
        <v>98314.827999999994</v>
      </c>
      <c r="N782" s="15" t="s">
        <v>24</v>
      </c>
      <c r="O782" s="15" t="s">
        <v>25</v>
      </c>
      <c r="P782" s="15" t="s">
        <v>26</v>
      </c>
      <c r="Q782" s="15" t="s">
        <v>27</v>
      </c>
      <c r="R782" s="15" t="s">
        <v>59</v>
      </c>
      <c r="S782" s="15">
        <v>41.448599999999999</v>
      </c>
      <c r="T782" s="15">
        <v>-72.835800000000006</v>
      </c>
      <c r="U782" s="15"/>
      <c r="V782" s="78" t="s">
        <v>20</v>
      </c>
      <c r="W782" s="78" t="s">
        <v>109</v>
      </c>
      <c r="X782" s="78">
        <f t="shared" si="38"/>
        <v>0</v>
      </c>
      <c r="Y782" s="78">
        <f t="shared" si="36"/>
        <v>0</v>
      </c>
      <c r="Z782" s="78">
        <f t="shared" si="37"/>
        <v>0</v>
      </c>
      <c r="AA782" s="15" t="s">
        <v>24</v>
      </c>
      <c r="AB782" s="15" t="s">
        <v>25</v>
      </c>
      <c r="AC782" s="15" t="s">
        <v>26</v>
      </c>
      <c r="AD782" s="15" t="s">
        <v>27</v>
      </c>
      <c r="AE782" s="15" t="s">
        <v>59</v>
      </c>
      <c r="AF782" s="15"/>
      <c r="AG782" s="15"/>
      <c r="AH782" s="15"/>
      <c r="AI782" s="15"/>
      <c r="AJ782" s="15"/>
    </row>
    <row r="783" spans="1:36" x14ac:dyDescent="0.25">
      <c r="A783" s="15" t="s">
        <v>306</v>
      </c>
      <c r="B783" s="15" t="s">
        <v>323</v>
      </c>
      <c r="C783" s="15">
        <v>55661</v>
      </c>
      <c r="D783" s="15">
        <v>1</v>
      </c>
      <c r="E783" s="15"/>
      <c r="F783" s="15">
        <v>2019</v>
      </c>
      <c r="G783" s="15" t="s">
        <v>314</v>
      </c>
      <c r="H783" s="15">
        <v>713.64</v>
      </c>
      <c r="I783" s="15">
        <v>5</v>
      </c>
      <c r="J783" s="19">
        <v>146533.89000000001</v>
      </c>
      <c r="K783" s="15">
        <v>2.1700000000000001E-2</v>
      </c>
      <c r="L783" s="15">
        <v>6.0049999999999999</v>
      </c>
      <c r="M783" s="15">
        <v>1077942.503</v>
      </c>
      <c r="N783" s="15" t="s">
        <v>315</v>
      </c>
      <c r="O783" s="15" t="s">
        <v>25</v>
      </c>
      <c r="P783" s="15" t="s">
        <v>33</v>
      </c>
      <c r="Q783" s="15" t="s">
        <v>27</v>
      </c>
      <c r="R783" s="15" t="s">
        <v>324</v>
      </c>
      <c r="S783" s="15">
        <v>43.104700000000001</v>
      </c>
      <c r="T783" s="15">
        <v>-70.804400000000001</v>
      </c>
      <c r="U783" s="15"/>
      <c r="V783" s="78" t="s">
        <v>306</v>
      </c>
      <c r="W783" s="78" t="s">
        <v>323</v>
      </c>
      <c r="X783" s="78">
        <f t="shared" si="38"/>
        <v>55661</v>
      </c>
      <c r="Y783" s="78">
        <f t="shared" si="36"/>
        <v>43.104700000000001</v>
      </c>
      <c r="Z783" s="78">
        <f t="shared" si="37"/>
        <v>-70.804400000000001</v>
      </c>
      <c r="AA783" s="15" t="s">
        <v>315</v>
      </c>
      <c r="AB783" s="15" t="s">
        <v>25</v>
      </c>
      <c r="AC783" s="15" t="s">
        <v>33</v>
      </c>
      <c r="AD783" s="15" t="s">
        <v>27</v>
      </c>
      <c r="AE783" s="15" t="s">
        <v>324</v>
      </c>
      <c r="AF783" s="15"/>
      <c r="AG783" s="15"/>
      <c r="AH783" s="15"/>
      <c r="AI783" s="15"/>
      <c r="AJ783" s="15"/>
    </row>
    <row r="784" spans="1:36" x14ac:dyDescent="0.25">
      <c r="A784" s="15" t="s">
        <v>306</v>
      </c>
      <c r="B784" s="15" t="s">
        <v>323</v>
      </c>
      <c r="C784" s="15">
        <v>55661</v>
      </c>
      <c r="D784" s="15">
        <v>2</v>
      </c>
      <c r="E784" s="15"/>
      <c r="F784" s="15">
        <v>2019</v>
      </c>
      <c r="G784" s="15" t="s">
        <v>314</v>
      </c>
      <c r="H784" s="15">
        <v>747.63</v>
      </c>
      <c r="I784" s="15">
        <v>5</v>
      </c>
      <c r="J784" s="19">
        <v>150256.74</v>
      </c>
      <c r="K784" s="15">
        <v>2.1899999999999999E-2</v>
      </c>
      <c r="L784" s="15">
        <v>6.2619999999999996</v>
      </c>
      <c r="M784" s="15">
        <v>1089099.652</v>
      </c>
      <c r="N784" s="15" t="s">
        <v>315</v>
      </c>
      <c r="O784" s="15" t="s">
        <v>25</v>
      </c>
      <c r="P784" s="15" t="s">
        <v>33</v>
      </c>
      <c r="Q784" s="15" t="s">
        <v>27</v>
      </c>
      <c r="R784" s="15" t="s">
        <v>324</v>
      </c>
      <c r="S784" s="15">
        <v>43.104700000000001</v>
      </c>
      <c r="T784" s="15">
        <v>-70.804400000000001</v>
      </c>
      <c r="U784" s="15"/>
      <c r="V784" s="78" t="s">
        <v>306</v>
      </c>
      <c r="W784" s="78" t="s">
        <v>323</v>
      </c>
      <c r="X784" s="78">
        <f t="shared" si="38"/>
        <v>0</v>
      </c>
      <c r="Y784" s="78">
        <f t="shared" si="36"/>
        <v>0</v>
      </c>
      <c r="Z784" s="78">
        <f t="shared" si="37"/>
        <v>0</v>
      </c>
      <c r="AA784" s="15" t="s">
        <v>315</v>
      </c>
      <c r="AB784" s="15" t="s">
        <v>25</v>
      </c>
      <c r="AC784" s="15" t="s">
        <v>33</v>
      </c>
      <c r="AD784" s="15" t="s">
        <v>27</v>
      </c>
      <c r="AE784" s="15" t="s">
        <v>324</v>
      </c>
      <c r="AF784" s="15"/>
      <c r="AG784" s="15"/>
      <c r="AH784" s="15"/>
      <c r="AI784" s="15"/>
      <c r="AJ784" s="15"/>
    </row>
    <row r="785" spans="1:36" x14ac:dyDescent="0.25">
      <c r="A785" s="15" t="s">
        <v>396</v>
      </c>
      <c r="B785" s="15" t="s">
        <v>467</v>
      </c>
      <c r="C785" s="15">
        <v>55699</v>
      </c>
      <c r="D785" s="15">
        <v>2</v>
      </c>
      <c r="E785" s="15"/>
      <c r="F785" s="15">
        <v>2019</v>
      </c>
      <c r="G785" s="15" t="s">
        <v>244</v>
      </c>
      <c r="H785" s="15">
        <v>127.93</v>
      </c>
      <c r="I785" s="15">
        <v>5</v>
      </c>
      <c r="J785" s="19">
        <v>6349.39</v>
      </c>
      <c r="K785" s="15">
        <v>3.0300000000000001E-2</v>
      </c>
      <c r="L785" s="15">
        <v>0.89100000000000001</v>
      </c>
      <c r="M785" s="15">
        <v>72039.784</v>
      </c>
      <c r="N785" s="15" t="s">
        <v>417</v>
      </c>
      <c r="O785" s="15" t="s">
        <v>25</v>
      </c>
      <c r="P785" s="15" t="s">
        <v>26</v>
      </c>
      <c r="Q785" s="15" t="s">
        <v>58</v>
      </c>
      <c r="R785" s="15" t="s">
        <v>59</v>
      </c>
      <c r="S785" s="15">
        <v>40.610599999999998</v>
      </c>
      <c r="T785" s="15">
        <v>-73.761399999999995</v>
      </c>
      <c r="U785" s="15"/>
      <c r="V785" s="78" t="s">
        <v>396</v>
      </c>
      <c r="W785" s="78" t="s">
        <v>467</v>
      </c>
      <c r="X785" s="78">
        <f t="shared" si="38"/>
        <v>55699</v>
      </c>
      <c r="Y785" s="78">
        <f t="shared" si="36"/>
        <v>40.610599999999998</v>
      </c>
      <c r="Z785" s="78">
        <f t="shared" si="37"/>
        <v>-73.761399999999995</v>
      </c>
      <c r="AA785" s="15" t="s">
        <v>417</v>
      </c>
      <c r="AB785" s="15" t="s">
        <v>25</v>
      </c>
      <c r="AC785" s="15" t="s">
        <v>26</v>
      </c>
      <c r="AD785" s="15" t="s">
        <v>58</v>
      </c>
      <c r="AE785" s="15" t="s">
        <v>59</v>
      </c>
      <c r="AF785" s="15"/>
      <c r="AG785" s="15"/>
      <c r="AH785" s="15"/>
      <c r="AI785" s="15"/>
      <c r="AJ785" s="15"/>
    </row>
    <row r="786" spans="1:36" x14ac:dyDescent="0.25">
      <c r="A786" s="15" t="s">
        <v>396</v>
      </c>
      <c r="B786" s="15" t="s">
        <v>467</v>
      </c>
      <c r="C786" s="15">
        <v>55699</v>
      </c>
      <c r="D786" s="15">
        <v>1</v>
      </c>
      <c r="E786" s="15"/>
      <c r="F786" s="15">
        <v>2019</v>
      </c>
      <c r="G786" s="15" t="s">
        <v>244</v>
      </c>
      <c r="H786" s="15">
        <v>1439.75</v>
      </c>
      <c r="I786" s="15">
        <v>5</v>
      </c>
      <c r="J786" s="19">
        <v>78317.34</v>
      </c>
      <c r="K786" s="15">
        <v>1.01E-2</v>
      </c>
      <c r="L786" s="15">
        <v>3.6779999999999999</v>
      </c>
      <c r="M786" s="15">
        <v>848112.12</v>
      </c>
      <c r="N786" s="15" t="s">
        <v>417</v>
      </c>
      <c r="O786" s="15" t="s">
        <v>25</v>
      </c>
      <c r="P786" s="15" t="s">
        <v>26</v>
      </c>
      <c r="Q786" s="15" t="s">
        <v>27</v>
      </c>
      <c r="R786" s="15" t="s">
        <v>79</v>
      </c>
      <c r="S786" s="15">
        <v>40.610599999999998</v>
      </c>
      <c r="T786" s="15">
        <v>-73.761399999999995</v>
      </c>
      <c r="U786" s="15"/>
      <c r="V786" s="78" t="s">
        <v>396</v>
      </c>
      <c r="W786" s="78" t="s">
        <v>467</v>
      </c>
      <c r="X786" s="78">
        <f t="shared" si="38"/>
        <v>0</v>
      </c>
      <c r="Y786" s="78">
        <f t="shared" si="36"/>
        <v>0</v>
      </c>
      <c r="Z786" s="78">
        <f t="shared" si="37"/>
        <v>0</v>
      </c>
      <c r="AA786" s="15" t="s">
        <v>417</v>
      </c>
      <c r="AB786" s="15" t="s">
        <v>25</v>
      </c>
      <c r="AC786" s="15" t="s">
        <v>26</v>
      </c>
      <c r="AD786" s="15" t="s">
        <v>27</v>
      </c>
      <c r="AE786" s="15" t="s">
        <v>79</v>
      </c>
      <c r="AF786" s="15"/>
      <c r="AG786" s="15"/>
      <c r="AH786" s="15"/>
      <c r="AI786" s="15"/>
      <c r="AJ786" s="15"/>
    </row>
    <row r="787" spans="1:36" x14ac:dyDescent="0.25">
      <c r="A787" s="15" t="s">
        <v>770</v>
      </c>
      <c r="B787" s="15" t="s">
        <v>785</v>
      </c>
      <c r="C787" s="15">
        <v>55738</v>
      </c>
      <c r="D787" s="15">
        <v>1</v>
      </c>
      <c r="E787" s="15"/>
      <c r="F787" s="15">
        <v>2019</v>
      </c>
      <c r="G787" s="15" t="s">
        <v>334</v>
      </c>
      <c r="H787" s="15">
        <v>1913.12</v>
      </c>
      <c r="I787" s="15">
        <v>5</v>
      </c>
      <c r="J787" s="19">
        <v>73877.64</v>
      </c>
      <c r="K787" s="15">
        <v>7.0900000000000005E-2</v>
      </c>
      <c r="L787" s="15">
        <v>24.053999999999998</v>
      </c>
      <c r="M787" s="15">
        <v>728370.75399999996</v>
      </c>
      <c r="N787" s="15" t="s">
        <v>786</v>
      </c>
      <c r="O787" s="15" t="s">
        <v>25</v>
      </c>
      <c r="P787" s="15" t="s">
        <v>26</v>
      </c>
      <c r="Q787" s="15" t="s">
        <v>27</v>
      </c>
      <c r="R787" s="15" t="s">
        <v>38</v>
      </c>
      <c r="S787" s="15">
        <v>37.1753</v>
      </c>
      <c r="T787" s="15">
        <v>-81.961699999999993</v>
      </c>
      <c r="U787" s="15"/>
      <c r="V787" s="78" t="s">
        <v>770</v>
      </c>
      <c r="W787" s="78" t="s">
        <v>785</v>
      </c>
      <c r="X787" s="78">
        <f t="shared" si="38"/>
        <v>55738</v>
      </c>
      <c r="Y787" s="78">
        <f t="shared" si="36"/>
        <v>37.1753</v>
      </c>
      <c r="Z787" s="78">
        <f t="shared" si="37"/>
        <v>-81.961699999999993</v>
      </c>
      <c r="AA787" s="15" t="s">
        <v>786</v>
      </c>
      <c r="AB787" s="15" t="s">
        <v>25</v>
      </c>
      <c r="AC787" s="15" t="s">
        <v>26</v>
      </c>
      <c r="AD787" s="15" t="s">
        <v>27</v>
      </c>
      <c r="AE787" s="15" t="s">
        <v>38</v>
      </c>
      <c r="AF787" s="15"/>
      <c r="AG787" s="15"/>
      <c r="AH787" s="15"/>
      <c r="AI787" s="15"/>
      <c r="AJ787" s="15"/>
    </row>
    <row r="788" spans="1:36" x14ac:dyDescent="0.25">
      <c r="A788" s="15" t="s">
        <v>770</v>
      </c>
      <c r="B788" s="15" t="s">
        <v>785</v>
      </c>
      <c r="C788" s="15">
        <v>55738</v>
      </c>
      <c r="D788" s="15">
        <v>2</v>
      </c>
      <c r="E788" s="15"/>
      <c r="F788" s="15">
        <v>2019</v>
      </c>
      <c r="G788" s="15" t="s">
        <v>334</v>
      </c>
      <c r="H788" s="15">
        <v>1884.28</v>
      </c>
      <c r="I788" s="15">
        <v>5</v>
      </c>
      <c r="J788" s="19">
        <v>71879.850000000006</v>
      </c>
      <c r="K788" s="15">
        <v>6.7799999999999999E-2</v>
      </c>
      <c r="L788" s="15">
        <v>21.481999999999999</v>
      </c>
      <c r="M788" s="15">
        <v>681848.522</v>
      </c>
      <c r="N788" s="15" t="s">
        <v>786</v>
      </c>
      <c r="O788" s="15" t="s">
        <v>25</v>
      </c>
      <c r="P788" s="15" t="s">
        <v>26</v>
      </c>
      <c r="Q788" s="15" t="s">
        <v>27</v>
      </c>
      <c r="R788" s="15" t="s">
        <v>38</v>
      </c>
      <c r="S788" s="15">
        <v>37.1753</v>
      </c>
      <c r="T788" s="15">
        <v>-81.961699999999993</v>
      </c>
      <c r="U788" s="15"/>
      <c r="V788" s="78" t="s">
        <v>770</v>
      </c>
      <c r="W788" s="78" t="s">
        <v>785</v>
      </c>
      <c r="X788" s="78">
        <f t="shared" si="38"/>
        <v>0</v>
      </c>
      <c r="Y788" s="78">
        <f t="shared" si="36"/>
        <v>0</v>
      </c>
      <c r="Z788" s="78">
        <f t="shared" si="37"/>
        <v>0</v>
      </c>
      <c r="AA788" s="15" t="s">
        <v>786</v>
      </c>
      <c r="AB788" s="15" t="s">
        <v>25</v>
      </c>
      <c r="AC788" s="15" t="s">
        <v>26</v>
      </c>
      <c r="AD788" s="15" t="s">
        <v>27</v>
      </c>
      <c r="AE788" s="15" t="s">
        <v>38</v>
      </c>
      <c r="AF788" s="15"/>
      <c r="AG788" s="15"/>
      <c r="AH788" s="15"/>
      <c r="AI788" s="15"/>
      <c r="AJ788" s="15"/>
    </row>
    <row r="789" spans="1:36" x14ac:dyDescent="0.25">
      <c r="A789" s="15" t="s">
        <v>396</v>
      </c>
      <c r="B789" s="15" t="s">
        <v>528</v>
      </c>
      <c r="C789" s="15">
        <v>55786</v>
      </c>
      <c r="D789" s="15" t="s">
        <v>86</v>
      </c>
      <c r="E789" s="15"/>
      <c r="F789" s="15">
        <v>2019</v>
      </c>
      <c r="G789" s="15" t="s">
        <v>244</v>
      </c>
      <c r="H789" s="15">
        <v>587.04</v>
      </c>
      <c r="I789" s="15">
        <v>5</v>
      </c>
      <c r="J789" s="19">
        <v>24041.97</v>
      </c>
      <c r="K789" s="15">
        <v>1.7000000000000001E-2</v>
      </c>
      <c r="L789" s="15">
        <v>1.284</v>
      </c>
      <c r="M789" s="15">
        <v>235687.848</v>
      </c>
      <c r="N789" s="15" t="s">
        <v>170</v>
      </c>
      <c r="O789" s="15" t="s">
        <v>25</v>
      </c>
      <c r="P789" s="15" t="s">
        <v>26</v>
      </c>
      <c r="Q789" s="15" t="s">
        <v>27</v>
      </c>
      <c r="R789" s="15" t="s">
        <v>59</v>
      </c>
      <c r="S789" s="15">
        <v>40.786099999999998</v>
      </c>
      <c r="T789" s="15">
        <v>-73.293099999999995</v>
      </c>
      <c r="U789" s="15"/>
      <c r="V789" s="78" t="s">
        <v>396</v>
      </c>
      <c r="W789" s="78" t="s">
        <v>528</v>
      </c>
      <c r="X789" s="78">
        <f t="shared" si="38"/>
        <v>55786</v>
      </c>
      <c r="Y789" s="78">
        <f t="shared" si="36"/>
        <v>40.786099999999998</v>
      </c>
      <c r="Z789" s="78">
        <f t="shared" si="37"/>
        <v>-73.293099999999995</v>
      </c>
      <c r="AA789" s="15" t="s">
        <v>170</v>
      </c>
      <c r="AB789" s="15" t="s">
        <v>25</v>
      </c>
      <c r="AC789" s="15" t="s">
        <v>26</v>
      </c>
      <c r="AD789" s="15" t="s">
        <v>27</v>
      </c>
      <c r="AE789" s="15" t="s">
        <v>59</v>
      </c>
      <c r="AF789" s="15"/>
      <c r="AG789" s="15"/>
      <c r="AH789" s="15"/>
      <c r="AI789" s="15"/>
      <c r="AJ789" s="15"/>
    </row>
    <row r="790" spans="1:36" x14ac:dyDescent="0.25">
      <c r="A790" s="15" t="s">
        <v>396</v>
      </c>
      <c r="B790" s="15" t="s">
        <v>528</v>
      </c>
      <c r="C790" s="15">
        <v>55786</v>
      </c>
      <c r="D790" s="15" t="s">
        <v>87</v>
      </c>
      <c r="E790" s="15"/>
      <c r="F790" s="15">
        <v>2019</v>
      </c>
      <c r="G790" s="15" t="s">
        <v>244</v>
      </c>
      <c r="H790" s="15">
        <v>531.52</v>
      </c>
      <c r="I790" s="15">
        <v>5</v>
      </c>
      <c r="J790" s="19">
        <v>22192.25</v>
      </c>
      <c r="K790" s="15">
        <v>1.4999999999999999E-2</v>
      </c>
      <c r="L790" s="15">
        <v>1.1739999999999999</v>
      </c>
      <c r="M790" s="15">
        <v>230490.31099999999</v>
      </c>
      <c r="N790" s="15" t="s">
        <v>170</v>
      </c>
      <c r="O790" s="15" t="s">
        <v>25</v>
      </c>
      <c r="P790" s="15" t="s">
        <v>26</v>
      </c>
      <c r="Q790" s="15" t="s">
        <v>27</v>
      </c>
      <c r="R790" s="15" t="s">
        <v>59</v>
      </c>
      <c r="S790" s="15">
        <v>40.786099999999998</v>
      </c>
      <c r="T790" s="15">
        <v>-73.293099999999995</v>
      </c>
      <c r="U790" s="15"/>
      <c r="V790" s="78" t="s">
        <v>396</v>
      </c>
      <c r="W790" s="78" t="s">
        <v>528</v>
      </c>
      <c r="X790" s="78">
        <f t="shared" si="38"/>
        <v>0</v>
      </c>
      <c r="Y790" s="78">
        <f t="shared" si="36"/>
        <v>0</v>
      </c>
      <c r="Z790" s="78">
        <f t="shared" si="37"/>
        <v>0</v>
      </c>
      <c r="AA790" s="15" t="s">
        <v>170</v>
      </c>
      <c r="AB790" s="15" t="s">
        <v>25</v>
      </c>
      <c r="AC790" s="15" t="s">
        <v>26</v>
      </c>
      <c r="AD790" s="15" t="s">
        <v>27</v>
      </c>
      <c r="AE790" s="15" t="s">
        <v>59</v>
      </c>
      <c r="AF790" s="15"/>
      <c r="AG790" s="15"/>
      <c r="AH790" s="15"/>
      <c r="AI790" s="15"/>
      <c r="AJ790" s="15"/>
    </row>
    <row r="791" spans="1:36" x14ac:dyDescent="0.25">
      <c r="A791" s="15" t="s">
        <v>396</v>
      </c>
      <c r="B791" s="15" t="s">
        <v>658</v>
      </c>
      <c r="C791" s="15">
        <v>55787</v>
      </c>
      <c r="D791" s="15" t="s">
        <v>86</v>
      </c>
      <c r="E791" s="15"/>
      <c r="F791" s="15">
        <v>2019</v>
      </c>
      <c r="G791" s="15" t="s">
        <v>244</v>
      </c>
      <c r="H791" s="15">
        <v>40.909999999999997</v>
      </c>
      <c r="I791" s="15">
        <v>5</v>
      </c>
      <c r="J791" s="19">
        <v>1633.6</v>
      </c>
      <c r="K791" s="15">
        <v>0.1321</v>
      </c>
      <c r="L791" s="15">
        <v>0.74299999999999999</v>
      </c>
      <c r="M791" s="15">
        <v>15371.683000000001</v>
      </c>
      <c r="N791" s="15" t="s">
        <v>170</v>
      </c>
      <c r="O791" s="15" t="s">
        <v>25</v>
      </c>
      <c r="P791" s="15" t="s">
        <v>26</v>
      </c>
      <c r="Q791" s="15" t="s">
        <v>58</v>
      </c>
      <c r="R791" s="15" t="s">
        <v>59</v>
      </c>
      <c r="S791" s="15">
        <v>40.9572</v>
      </c>
      <c r="T791" s="15">
        <v>-72.866399999999999</v>
      </c>
      <c r="U791" s="15"/>
      <c r="V791" s="78" t="s">
        <v>396</v>
      </c>
      <c r="W791" s="78" t="s">
        <v>658</v>
      </c>
      <c r="X791" s="78">
        <f t="shared" si="38"/>
        <v>55787</v>
      </c>
      <c r="Y791" s="78">
        <f t="shared" si="36"/>
        <v>40.9572</v>
      </c>
      <c r="Z791" s="78">
        <f t="shared" si="37"/>
        <v>-72.866399999999999</v>
      </c>
      <c r="AA791" s="15" t="s">
        <v>170</v>
      </c>
      <c r="AB791" s="15" t="s">
        <v>25</v>
      </c>
      <c r="AC791" s="15" t="s">
        <v>26</v>
      </c>
      <c r="AD791" s="15" t="s">
        <v>58</v>
      </c>
      <c r="AE791" s="15" t="s">
        <v>59</v>
      </c>
      <c r="AF791" s="15"/>
      <c r="AG791" s="15"/>
      <c r="AH791" s="15"/>
      <c r="AI791" s="15"/>
      <c r="AJ791" s="15"/>
    </row>
    <row r="792" spans="1:36" x14ac:dyDescent="0.25">
      <c r="A792" s="15" t="s">
        <v>396</v>
      </c>
      <c r="B792" s="15" t="s">
        <v>658</v>
      </c>
      <c r="C792" s="15">
        <v>55787</v>
      </c>
      <c r="D792" s="15" t="s">
        <v>87</v>
      </c>
      <c r="E792" s="15"/>
      <c r="F792" s="15">
        <v>2019</v>
      </c>
      <c r="G792" s="15" t="s">
        <v>244</v>
      </c>
      <c r="H792" s="15">
        <v>44.41</v>
      </c>
      <c r="I792" s="15">
        <v>5</v>
      </c>
      <c r="J792" s="19">
        <v>1756.3</v>
      </c>
      <c r="K792" s="15">
        <v>9.4600000000000004E-2</v>
      </c>
      <c r="L792" s="15">
        <v>0.55300000000000005</v>
      </c>
      <c r="M792" s="15">
        <v>17186.686000000002</v>
      </c>
      <c r="N792" s="15" t="s">
        <v>170</v>
      </c>
      <c r="O792" s="15" t="s">
        <v>25</v>
      </c>
      <c r="P792" s="15" t="s">
        <v>26</v>
      </c>
      <c r="Q792" s="15" t="s">
        <v>58</v>
      </c>
      <c r="R792" s="15" t="s">
        <v>59</v>
      </c>
      <c r="S792" s="15">
        <v>40.9572</v>
      </c>
      <c r="T792" s="15">
        <v>-72.866399999999999</v>
      </c>
      <c r="U792" s="15"/>
      <c r="V792" s="78" t="s">
        <v>396</v>
      </c>
      <c r="W792" s="78" t="s">
        <v>658</v>
      </c>
      <c r="X792" s="78">
        <f t="shared" si="38"/>
        <v>0</v>
      </c>
      <c r="Y792" s="78">
        <f t="shared" si="36"/>
        <v>0</v>
      </c>
      <c r="Z792" s="78">
        <f t="shared" si="37"/>
        <v>0</v>
      </c>
      <c r="AA792" s="15" t="s">
        <v>170</v>
      </c>
      <c r="AB792" s="15" t="s">
        <v>25</v>
      </c>
      <c r="AC792" s="15" t="s">
        <v>26</v>
      </c>
      <c r="AD792" s="15" t="s">
        <v>58</v>
      </c>
      <c r="AE792" s="15" t="s">
        <v>59</v>
      </c>
      <c r="AF792" s="15"/>
      <c r="AG792" s="15"/>
      <c r="AH792" s="15"/>
      <c r="AI792" s="15"/>
      <c r="AJ792" s="15"/>
    </row>
    <row r="793" spans="1:36" x14ac:dyDescent="0.25">
      <c r="A793" s="15" t="s">
        <v>327</v>
      </c>
      <c r="B793" s="15" t="s">
        <v>380</v>
      </c>
      <c r="C793" s="15">
        <v>55938</v>
      </c>
      <c r="D793" s="15" t="s">
        <v>381</v>
      </c>
      <c r="E793" s="15"/>
      <c r="F793" s="15">
        <v>2019</v>
      </c>
      <c r="G793" s="15" t="s">
        <v>334</v>
      </c>
      <c r="H793" s="15">
        <v>195.23</v>
      </c>
      <c r="I793" s="15">
        <v>5</v>
      </c>
      <c r="J793" s="19">
        <v>22188.13</v>
      </c>
      <c r="K793" s="15">
        <v>4.6399999999999997E-2</v>
      </c>
      <c r="L793" s="15">
        <v>5.2460000000000004</v>
      </c>
      <c r="M793" s="15">
        <v>315566.12699999998</v>
      </c>
      <c r="N793" s="15" t="s">
        <v>364</v>
      </c>
      <c r="O793" s="15" t="s">
        <v>25</v>
      </c>
      <c r="P793" s="15" t="s">
        <v>26</v>
      </c>
      <c r="Q793" s="15" t="s">
        <v>27</v>
      </c>
      <c r="R793" s="15" t="s">
        <v>299</v>
      </c>
      <c r="S793" s="15">
        <v>40.060600000000001</v>
      </c>
      <c r="T793" s="15">
        <v>-74.167199999999994</v>
      </c>
      <c r="U793" s="15"/>
      <c r="V793" s="78" t="s">
        <v>327</v>
      </c>
      <c r="W793" s="78" t="s">
        <v>380</v>
      </c>
      <c r="X793" s="78">
        <f t="shared" si="38"/>
        <v>55938</v>
      </c>
      <c r="Y793" s="78">
        <f t="shared" si="36"/>
        <v>40.060600000000001</v>
      </c>
      <c r="Z793" s="78">
        <f t="shared" si="37"/>
        <v>-74.167199999999994</v>
      </c>
      <c r="AA793" s="15" t="s">
        <v>364</v>
      </c>
      <c r="AB793" s="15" t="s">
        <v>25</v>
      </c>
      <c r="AC793" s="15" t="s">
        <v>26</v>
      </c>
      <c r="AD793" s="15" t="s">
        <v>27</v>
      </c>
      <c r="AE793" s="15" t="s">
        <v>299</v>
      </c>
      <c r="AF793" s="15"/>
      <c r="AG793" s="15"/>
      <c r="AH793" s="15"/>
      <c r="AI793" s="15"/>
      <c r="AJ793" s="15"/>
    </row>
    <row r="794" spans="1:36" x14ac:dyDescent="0.25">
      <c r="A794" s="15" t="s">
        <v>327</v>
      </c>
      <c r="B794" s="15" t="s">
        <v>380</v>
      </c>
      <c r="C794" s="15">
        <v>55938</v>
      </c>
      <c r="D794" s="15" t="s">
        <v>382</v>
      </c>
      <c r="E794" s="15"/>
      <c r="F794" s="15">
        <v>2019</v>
      </c>
      <c r="G794" s="15" t="s">
        <v>334</v>
      </c>
      <c r="H794" s="15">
        <v>175.15</v>
      </c>
      <c r="I794" s="15">
        <v>5</v>
      </c>
      <c r="J794" s="19">
        <v>27134.2</v>
      </c>
      <c r="K794" s="15">
        <v>4.6899999999999997E-2</v>
      </c>
      <c r="L794" s="15">
        <v>4.5570000000000004</v>
      </c>
      <c r="M794" s="15">
        <v>282536.337</v>
      </c>
      <c r="N794" s="15" t="s">
        <v>364</v>
      </c>
      <c r="O794" s="15" t="s">
        <v>25</v>
      </c>
      <c r="P794" s="15" t="s">
        <v>26</v>
      </c>
      <c r="Q794" s="15" t="s">
        <v>27</v>
      </c>
      <c r="R794" s="15" t="s">
        <v>299</v>
      </c>
      <c r="S794" s="15">
        <v>40.060600000000001</v>
      </c>
      <c r="T794" s="15">
        <v>-74.167199999999994</v>
      </c>
      <c r="U794" s="15"/>
      <c r="V794" s="78" t="s">
        <v>327</v>
      </c>
      <c r="W794" s="78" t="s">
        <v>380</v>
      </c>
      <c r="X794" s="78">
        <f t="shared" si="38"/>
        <v>0</v>
      </c>
      <c r="Y794" s="78">
        <f t="shared" si="36"/>
        <v>0</v>
      </c>
      <c r="Z794" s="78">
        <f t="shared" si="37"/>
        <v>0</v>
      </c>
      <c r="AA794" s="15" t="s">
        <v>364</v>
      </c>
      <c r="AB794" s="15" t="s">
        <v>25</v>
      </c>
      <c r="AC794" s="15" t="s">
        <v>26</v>
      </c>
      <c r="AD794" s="15" t="s">
        <v>27</v>
      </c>
      <c r="AE794" s="15" t="s">
        <v>299</v>
      </c>
      <c r="AF794" s="15"/>
      <c r="AG794" s="15"/>
      <c r="AH794" s="15"/>
      <c r="AI794" s="15"/>
      <c r="AJ794" s="15"/>
    </row>
    <row r="795" spans="1:36" x14ac:dyDescent="0.25">
      <c r="A795" s="15" t="s">
        <v>770</v>
      </c>
      <c r="B795" s="15" t="s">
        <v>882</v>
      </c>
      <c r="C795" s="15">
        <v>55939</v>
      </c>
      <c r="D795" s="15" t="s">
        <v>712</v>
      </c>
      <c r="E795" s="15"/>
      <c r="F795" s="15">
        <v>2019</v>
      </c>
      <c r="G795" s="15" t="s">
        <v>334</v>
      </c>
      <c r="H795" s="15">
        <v>3226.95</v>
      </c>
      <c r="I795" s="15">
        <v>5</v>
      </c>
      <c r="J795" s="19">
        <v>1371978.95</v>
      </c>
      <c r="K795" s="15">
        <v>5.4999999999999997E-3</v>
      </c>
      <c r="L795" s="15">
        <v>25.395</v>
      </c>
      <c r="M795" s="15">
        <v>9274699.9350000005</v>
      </c>
      <c r="N795" s="15" t="s">
        <v>766</v>
      </c>
      <c r="O795" s="15" t="s">
        <v>25</v>
      </c>
      <c r="P795" s="15" t="s">
        <v>33</v>
      </c>
      <c r="Q795" s="15" t="s">
        <v>27</v>
      </c>
      <c r="R795" s="15" t="s">
        <v>131</v>
      </c>
      <c r="S795" s="15">
        <v>38.970500000000001</v>
      </c>
      <c r="T795" s="15">
        <v>-78.177700000000002</v>
      </c>
      <c r="U795" s="15"/>
      <c r="V795" s="78" t="s">
        <v>770</v>
      </c>
      <c r="W795" s="78" t="s">
        <v>882</v>
      </c>
      <c r="X795" s="78">
        <f t="shared" si="38"/>
        <v>55939</v>
      </c>
      <c r="Y795" s="78">
        <f t="shared" si="36"/>
        <v>38.970500000000001</v>
      </c>
      <c r="Z795" s="78">
        <f t="shared" si="37"/>
        <v>-78.177700000000002</v>
      </c>
      <c r="AA795" s="15" t="s">
        <v>766</v>
      </c>
      <c r="AB795" s="15" t="s">
        <v>25</v>
      </c>
      <c r="AC795" s="15" t="s">
        <v>33</v>
      </c>
      <c r="AD795" s="15" t="s">
        <v>27</v>
      </c>
      <c r="AE795" s="15" t="s">
        <v>131</v>
      </c>
      <c r="AF795" s="15"/>
      <c r="AG795" s="15"/>
      <c r="AH795" s="15"/>
      <c r="AI795" s="15"/>
      <c r="AJ795" s="15"/>
    </row>
    <row r="796" spans="1:36" x14ac:dyDescent="0.25">
      <c r="A796" s="15" t="s">
        <v>770</v>
      </c>
      <c r="B796" s="15" t="s">
        <v>882</v>
      </c>
      <c r="C796" s="15">
        <v>55939</v>
      </c>
      <c r="D796" s="15" t="s">
        <v>713</v>
      </c>
      <c r="E796" s="15"/>
      <c r="F796" s="15">
        <v>2019</v>
      </c>
      <c r="G796" s="15" t="s">
        <v>334</v>
      </c>
      <c r="H796" s="15">
        <v>3210.74</v>
      </c>
      <c r="I796" s="15">
        <v>5</v>
      </c>
      <c r="J796" s="19">
        <v>1373423.86</v>
      </c>
      <c r="K796" s="15">
        <v>6.1000000000000004E-3</v>
      </c>
      <c r="L796" s="15">
        <v>26.079000000000001</v>
      </c>
      <c r="M796" s="15">
        <v>9263646.6160000004</v>
      </c>
      <c r="N796" s="15" t="s">
        <v>766</v>
      </c>
      <c r="O796" s="15" t="s">
        <v>25</v>
      </c>
      <c r="P796" s="15" t="s">
        <v>33</v>
      </c>
      <c r="Q796" s="15" t="s">
        <v>27</v>
      </c>
      <c r="R796" s="15" t="s">
        <v>131</v>
      </c>
      <c r="S796" s="15">
        <v>38.970500000000001</v>
      </c>
      <c r="T796" s="15">
        <v>-78.177700000000002</v>
      </c>
      <c r="U796" s="15"/>
      <c r="V796" s="78" t="s">
        <v>770</v>
      </c>
      <c r="W796" s="78" t="s">
        <v>882</v>
      </c>
      <c r="X796" s="78">
        <f t="shared" si="38"/>
        <v>0</v>
      </c>
      <c r="Y796" s="78">
        <f t="shared" si="36"/>
        <v>0</v>
      </c>
      <c r="Z796" s="78">
        <f t="shared" si="37"/>
        <v>0</v>
      </c>
      <c r="AA796" s="15" t="s">
        <v>766</v>
      </c>
      <c r="AB796" s="15" t="s">
        <v>25</v>
      </c>
      <c r="AC796" s="15" t="s">
        <v>33</v>
      </c>
      <c r="AD796" s="15" t="s">
        <v>27</v>
      </c>
      <c r="AE796" s="15" t="s">
        <v>131</v>
      </c>
      <c r="AF796" s="15"/>
      <c r="AG796" s="15"/>
      <c r="AH796" s="15"/>
      <c r="AI796" s="15"/>
      <c r="AJ796" s="15"/>
    </row>
    <row r="797" spans="1:36" x14ac:dyDescent="0.25">
      <c r="A797" s="15" t="s">
        <v>770</v>
      </c>
      <c r="B797" s="15" t="s">
        <v>882</v>
      </c>
      <c r="C797" s="15">
        <v>55939</v>
      </c>
      <c r="D797" s="15" t="s">
        <v>784</v>
      </c>
      <c r="E797" s="15"/>
      <c r="F797" s="15">
        <v>2019</v>
      </c>
      <c r="G797" s="15" t="s">
        <v>334</v>
      </c>
      <c r="H797" s="15">
        <v>3189.01</v>
      </c>
      <c r="I797" s="15">
        <v>5</v>
      </c>
      <c r="J797" s="19">
        <v>1354262.92</v>
      </c>
      <c r="K797" s="15">
        <v>5.7999999999999996E-3</v>
      </c>
      <c r="L797" s="15">
        <v>26.094000000000001</v>
      </c>
      <c r="M797" s="15">
        <v>9160007.0629999992</v>
      </c>
      <c r="N797" s="15" t="s">
        <v>766</v>
      </c>
      <c r="O797" s="15" t="s">
        <v>25</v>
      </c>
      <c r="P797" s="15" t="s">
        <v>33</v>
      </c>
      <c r="Q797" s="15" t="s">
        <v>27</v>
      </c>
      <c r="R797" s="15" t="s">
        <v>131</v>
      </c>
      <c r="S797" s="15">
        <v>38.970500000000001</v>
      </c>
      <c r="T797" s="15">
        <v>-78.177700000000002</v>
      </c>
      <c r="U797" s="15"/>
      <c r="V797" s="78" t="s">
        <v>770</v>
      </c>
      <c r="W797" s="78" t="s">
        <v>882</v>
      </c>
      <c r="X797" s="78">
        <f t="shared" si="38"/>
        <v>0</v>
      </c>
      <c r="Y797" s="78">
        <f t="shared" si="36"/>
        <v>0</v>
      </c>
      <c r="Z797" s="78">
        <f t="shared" si="37"/>
        <v>0</v>
      </c>
      <c r="AA797" s="15" t="s">
        <v>766</v>
      </c>
      <c r="AB797" s="15" t="s">
        <v>25</v>
      </c>
      <c r="AC797" s="15" t="s">
        <v>33</v>
      </c>
      <c r="AD797" s="15" t="s">
        <v>27</v>
      </c>
      <c r="AE797" s="15" t="s">
        <v>131</v>
      </c>
      <c r="AF797" s="15"/>
      <c r="AG797" s="15"/>
      <c r="AH797" s="15"/>
      <c r="AI797" s="15"/>
      <c r="AJ797" s="15"/>
    </row>
    <row r="798" spans="1:36" x14ac:dyDescent="0.25">
      <c r="A798" s="15" t="s">
        <v>396</v>
      </c>
      <c r="B798" s="15" t="s">
        <v>584</v>
      </c>
      <c r="C798" s="15">
        <v>55969</v>
      </c>
      <c r="D798" s="15" t="s">
        <v>585</v>
      </c>
      <c r="E798" s="15"/>
      <c r="F798" s="15">
        <v>2019</v>
      </c>
      <c r="G798" s="15" t="s">
        <v>244</v>
      </c>
      <c r="H798" s="15">
        <v>547.01</v>
      </c>
      <c r="I798" s="15">
        <v>5</v>
      </c>
      <c r="J798" s="19">
        <v>27205.4</v>
      </c>
      <c r="K798" s="15">
        <v>3.56E-2</v>
      </c>
      <c r="L798" s="15">
        <v>3.37</v>
      </c>
      <c r="M798" s="15">
        <v>270085.429</v>
      </c>
      <c r="N798" s="15" t="s">
        <v>170</v>
      </c>
      <c r="O798" s="15" t="s">
        <v>25</v>
      </c>
      <c r="P798" s="15" t="s">
        <v>26</v>
      </c>
      <c r="Q798" s="15" t="s">
        <v>58</v>
      </c>
      <c r="R798" s="15" t="s">
        <v>59</v>
      </c>
      <c r="S798" s="15">
        <v>41.105600000000003</v>
      </c>
      <c r="T798" s="15">
        <v>-72.3767</v>
      </c>
      <c r="U798" s="15"/>
      <c r="V798" s="78" t="s">
        <v>396</v>
      </c>
      <c r="W798" s="78" t="s">
        <v>584</v>
      </c>
      <c r="X798" s="78">
        <f t="shared" si="38"/>
        <v>55969</v>
      </c>
      <c r="Y798" s="78">
        <f t="shared" si="36"/>
        <v>41.105600000000003</v>
      </c>
      <c r="Z798" s="78">
        <f t="shared" si="37"/>
        <v>-72.3767</v>
      </c>
      <c r="AA798" s="15" t="s">
        <v>170</v>
      </c>
      <c r="AB798" s="15" t="s">
        <v>25</v>
      </c>
      <c r="AC798" s="15" t="s">
        <v>26</v>
      </c>
      <c r="AD798" s="15" t="s">
        <v>58</v>
      </c>
      <c r="AE798" s="15" t="s">
        <v>59</v>
      </c>
      <c r="AF798" s="15"/>
      <c r="AG798" s="15"/>
      <c r="AH798" s="15"/>
      <c r="AI798" s="15"/>
      <c r="AJ798" s="15"/>
    </row>
    <row r="799" spans="1:36" x14ac:dyDescent="0.25">
      <c r="A799" s="15" t="s">
        <v>396</v>
      </c>
      <c r="B799" s="15" t="s">
        <v>532</v>
      </c>
      <c r="C799" s="15">
        <v>56032</v>
      </c>
      <c r="D799" s="15">
        <v>1</v>
      </c>
      <c r="E799" s="15"/>
      <c r="F799" s="15">
        <v>2019</v>
      </c>
      <c r="G799" s="15" t="s">
        <v>244</v>
      </c>
      <c r="H799" s="15">
        <v>501.2</v>
      </c>
      <c r="I799" s="15">
        <v>5</v>
      </c>
      <c r="J799" s="19">
        <v>23033.66</v>
      </c>
      <c r="K799" s="15">
        <v>2.52E-2</v>
      </c>
      <c r="L799" s="15">
        <v>1.2010000000000001</v>
      </c>
      <c r="M799" s="15">
        <v>227773.47899999999</v>
      </c>
      <c r="N799" s="15" t="s">
        <v>473</v>
      </c>
      <c r="O799" s="15" t="s">
        <v>25</v>
      </c>
      <c r="P799" s="15" t="s">
        <v>26</v>
      </c>
      <c r="Q799" s="15" t="s">
        <v>27</v>
      </c>
      <c r="R799" s="15" t="s">
        <v>59</v>
      </c>
      <c r="S799" s="15">
        <v>40.6447</v>
      </c>
      <c r="T799" s="15">
        <v>-73.568299999999994</v>
      </c>
      <c r="U799" s="15"/>
      <c r="V799" s="78" t="s">
        <v>396</v>
      </c>
      <c r="W799" s="78" t="s">
        <v>532</v>
      </c>
      <c r="X799" s="78">
        <f t="shared" si="38"/>
        <v>56032</v>
      </c>
      <c r="Y799" s="78">
        <f t="shared" si="36"/>
        <v>40.6447</v>
      </c>
      <c r="Z799" s="78">
        <f t="shared" si="37"/>
        <v>-73.568299999999994</v>
      </c>
      <c r="AA799" s="15" t="s">
        <v>473</v>
      </c>
      <c r="AB799" s="15" t="s">
        <v>25</v>
      </c>
      <c r="AC799" s="15" t="s">
        <v>26</v>
      </c>
      <c r="AD799" s="15" t="s">
        <v>27</v>
      </c>
      <c r="AE799" s="15" t="s">
        <v>59</v>
      </c>
      <c r="AF799" s="15"/>
      <c r="AG799" s="15"/>
      <c r="AH799" s="15"/>
      <c r="AI799" s="15"/>
      <c r="AJ799" s="15"/>
    </row>
    <row r="800" spans="1:36" x14ac:dyDescent="0.25">
      <c r="A800" s="15" t="s">
        <v>20</v>
      </c>
      <c r="B800" s="15" t="s">
        <v>51</v>
      </c>
      <c r="C800" s="15">
        <v>56047</v>
      </c>
      <c r="D800" s="15">
        <v>1</v>
      </c>
      <c r="E800" s="15"/>
      <c r="F800" s="15">
        <v>2019</v>
      </c>
      <c r="G800" s="15" t="s">
        <v>52</v>
      </c>
      <c r="H800" s="15">
        <v>3419.96</v>
      </c>
      <c r="I800" s="15">
        <v>5</v>
      </c>
      <c r="J800" s="19">
        <v>1222968.8999999999</v>
      </c>
      <c r="K800" s="15">
        <v>5.8999999999999999E-3</v>
      </c>
      <c r="L800" s="15">
        <v>23.86</v>
      </c>
      <c r="M800" s="15">
        <v>8200971.0109999999</v>
      </c>
      <c r="N800" s="15" t="s">
        <v>24</v>
      </c>
      <c r="O800" s="15" t="s">
        <v>25</v>
      </c>
      <c r="P800" s="15" t="s">
        <v>33</v>
      </c>
      <c r="Q800" s="15" t="s">
        <v>27</v>
      </c>
      <c r="R800" s="15" t="s">
        <v>53</v>
      </c>
      <c r="S800" s="15">
        <v>41.484099999999998</v>
      </c>
      <c r="T800" s="15">
        <v>-73.122900000000001</v>
      </c>
      <c r="U800" s="15"/>
      <c r="V800" s="78" t="s">
        <v>20</v>
      </c>
      <c r="W800" s="78" t="s">
        <v>51</v>
      </c>
      <c r="X800" s="78">
        <f t="shared" si="38"/>
        <v>56047</v>
      </c>
      <c r="Y800" s="78">
        <f t="shared" si="36"/>
        <v>41.484099999999998</v>
      </c>
      <c r="Z800" s="78">
        <f t="shared" si="37"/>
        <v>-73.122900000000001</v>
      </c>
      <c r="AA800" s="15" t="s">
        <v>24</v>
      </c>
      <c r="AB800" s="15" t="s">
        <v>25</v>
      </c>
      <c r="AC800" s="15" t="s">
        <v>33</v>
      </c>
      <c r="AD800" s="15" t="s">
        <v>27</v>
      </c>
      <c r="AE800" s="15" t="s">
        <v>53</v>
      </c>
      <c r="AF800" s="15"/>
      <c r="AG800" s="15"/>
      <c r="AH800" s="15"/>
      <c r="AI800" s="15"/>
      <c r="AJ800" s="15"/>
    </row>
    <row r="801" spans="1:36" x14ac:dyDescent="0.25">
      <c r="A801" s="15" t="s">
        <v>20</v>
      </c>
      <c r="B801" s="15" t="s">
        <v>51</v>
      </c>
      <c r="C801" s="15">
        <v>56047</v>
      </c>
      <c r="D801" s="15">
        <v>2</v>
      </c>
      <c r="E801" s="15"/>
      <c r="F801" s="15">
        <v>2019</v>
      </c>
      <c r="G801" s="15" t="s">
        <v>52</v>
      </c>
      <c r="H801" s="15">
        <v>656.39</v>
      </c>
      <c r="I801" s="15">
        <v>5</v>
      </c>
      <c r="J801" s="19">
        <v>241868.81</v>
      </c>
      <c r="K801" s="15">
        <v>5.8999999999999999E-3</v>
      </c>
      <c r="L801" s="15">
        <v>4.4710000000000001</v>
      </c>
      <c r="M801" s="15">
        <v>1576800.7279999999</v>
      </c>
      <c r="N801" s="15" t="s">
        <v>24</v>
      </c>
      <c r="O801" s="15" t="s">
        <v>25</v>
      </c>
      <c r="P801" s="15" t="s">
        <v>33</v>
      </c>
      <c r="Q801" s="15" t="s">
        <v>27</v>
      </c>
      <c r="R801" s="15" t="s">
        <v>53</v>
      </c>
      <c r="S801" s="15">
        <v>41.484099999999998</v>
      </c>
      <c r="T801" s="15">
        <v>-73.122900000000001</v>
      </c>
      <c r="U801" s="15"/>
      <c r="V801" s="78" t="s">
        <v>20</v>
      </c>
      <c r="W801" s="78" t="s">
        <v>51</v>
      </c>
      <c r="X801" s="78">
        <f t="shared" si="38"/>
        <v>0</v>
      </c>
      <c r="Y801" s="78">
        <f t="shared" si="36"/>
        <v>0</v>
      </c>
      <c r="Z801" s="78">
        <f t="shared" si="37"/>
        <v>0</v>
      </c>
      <c r="AA801" s="15" t="s">
        <v>24</v>
      </c>
      <c r="AB801" s="15" t="s">
        <v>25</v>
      </c>
      <c r="AC801" s="15" t="s">
        <v>33</v>
      </c>
      <c r="AD801" s="15" t="s">
        <v>27</v>
      </c>
      <c r="AE801" s="15" t="s">
        <v>53</v>
      </c>
      <c r="AF801" s="15"/>
      <c r="AG801" s="15"/>
      <c r="AH801" s="15"/>
      <c r="AI801" s="15"/>
      <c r="AJ801" s="15"/>
    </row>
    <row r="802" spans="1:36" x14ac:dyDescent="0.25">
      <c r="A802" s="15" t="s">
        <v>396</v>
      </c>
      <c r="B802" s="15" t="s">
        <v>622</v>
      </c>
      <c r="C802" s="15">
        <v>56188</v>
      </c>
      <c r="D802" s="15">
        <v>1</v>
      </c>
      <c r="E802" s="15"/>
      <c r="F802" s="15">
        <v>2019</v>
      </c>
      <c r="G802" s="15" t="s">
        <v>244</v>
      </c>
      <c r="H802" s="15">
        <v>664.46</v>
      </c>
      <c r="I802" s="15">
        <v>5</v>
      </c>
      <c r="J802" s="19">
        <v>37920.120000000003</v>
      </c>
      <c r="K802" s="15">
        <v>1.5299999999999999E-2</v>
      </c>
      <c r="L802" s="15">
        <v>1.252</v>
      </c>
      <c r="M802" s="15">
        <v>311393.60200000001</v>
      </c>
      <c r="N802" s="15" t="s">
        <v>170</v>
      </c>
      <c r="O802" s="15" t="s">
        <v>25</v>
      </c>
      <c r="P802" s="15" t="s">
        <v>33</v>
      </c>
      <c r="Q802" s="15" t="s">
        <v>27</v>
      </c>
      <c r="R802" s="15" t="s">
        <v>59</v>
      </c>
      <c r="S802" s="15">
        <v>40.735799999999998</v>
      </c>
      <c r="T802" s="15">
        <v>-73.388099999999994</v>
      </c>
      <c r="U802" s="15"/>
      <c r="V802" s="78" t="s">
        <v>396</v>
      </c>
      <c r="W802" s="78" t="s">
        <v>622</v>
      </c>
      <c r="X802" s="78">
        <f t="shared" si="38"/>
        <v>56188</v>
      </c>
      <c r="Y802" s="78">
        <f t="shared" si="36"/>
        <v>40.735799999999998</v>
      </c>
      <c r="Z802" s="78">
        <f t="shared" si="37"/>
        <v>-73.388099999999994</v>
      </c>
      <c r="AA802" s="15" t="s">
        <v>170</v>
      </c>
      <c r="AB802" s="15" t="s">
        <v>25</v>
      </c>
      <c r="AC802" s="15" t="s">
        <v>33</v>
      </c>
      <c r="AD802" s="15" t="s">
        <v>27</v>
      </c>
      <c r="AE802" s="15" t="s">
        <v>59</v>
      </c>
      <c r="AF802" s="15"/>
      <c r="AG802" s="15"/>
      <c r="AH802" s="15"/>
      <c r="AI802" s="15"/>
      <c r="AJ802" s="15"/>
    </row>
    <row r="803" spans="1:36" x14ac:dyDescent="0.25">
      <c r="A803" s="15" t="s">
        <v>20</v>
      </c>
      <c r="B803" s="15" t="s">
        <v>116</v>
      </c>
      <c r="C803" s="15">
        <v>56189</v>
      </c>
      <c r="D803" s="15">
        <v>4</v>
      </c>
      <c r="E803" s="15"/>
      <c r="F803" s="15">
        <v>2019</v>
      </c>
      <c r="G803" s="15" t="s">
        <v>36</v>
      </c>
      <c r="H803" s="15">
        <v>7.54</v>
      </c>
      <c r="I803" s="15">
        <v>5</v>
      </c>
      <c r="J803" s="19"/>
      <c r="K803" s="15">
        <v>0.16070000000000001</v>
      </c>
      <c r="L803" s="15">
        <v>0.16700000000000001</v>
      </c>
      <c r="M803" s="15">
        <v>2081.1</v>
      </c>
      <c r="N803" s="15" t="s">
        <v>41</v>
      </c>
      <c r="O803" s="15" t="s">
        <v>25</v>
      </c>
      <c r="P803" s="15" t="s">
        <v>26</v>
      </c>
      <c r="Q803" s="15" t="s">
        <v>58</v>
      </c>
      <c r="R803" s="15" t="s">
        <v>38</v>
      </c>
      <c r="S803" s="15">
        <v>41.037199999999999</v>
      </c>
      <c r="T803" s="15">
        <v>-73.556399999999996</v>
      </c>
      <c r="U803" s="15"/>
      <c r="V803" s="78" t="s">
        <v>20</v>
      </c>
      <c r="W803" s="78" t="s">
        <v>116</v>
      </c>
      <c r="X803" s="78">
        <f t="shared" si="38"/>
        <v>56189</v>
      </c>
      <c r="Y803" s="78">
        <f t="shared" si="36"/>
        <v>41.037199999999999</v>
      </c>
      <c r="Z803" s="78">
        <f t="shared" si="37"/>
        <v>-73.556399999999996</v>
      </c>
      <c r="AA803" s="15" t="s">
        <v>41</v>
      </c>
      <c r="AB803" s="15" t="s">
        <v>25</v>
      </c>
      <c r="AC803" s="15" t="s">
        <v>26</v>
      </c>
      <c r="AD803" s="15" t="s">
        <v>58</v>
      </c>
      <c r="AE803" s="15" t="s">
        <v>38</v>
      </c>
      <c r="AF803" s="15"/>
      <c r="AG803" s="15"/>
      <c r="AH803" s="15"/>
      <c r="AI803" s="15"/>
      <c r="AJ803" s="15"/>
    </row>
    <row r="804" spans="1:36" x14ac:dyDescent="0.25">
      <c r="A804" s="15" t="s">
        <v>20</v>
      </c>
      <c r="B804" s="15" t="s">
        <v>116</v>
      </c>
      <c r="C804" s="15">
        <v>56189</v>
      </c>
      <c r="D804" s="15">
        <v>5</v>
      </c>
      <c r="E804" s="15"/>
      <c r="F804" s="15">
        <v>2019</v>
      </c>
      <c r="G804" s="15" t="s">
        <v>36</v>
      </c>
      <c r="H804" s="15">
        <v>6.86</v>
      </c>
      <c r="I804" s="15">
        <v>5</v>
      </c>
      <c r="J804" s="19"/>
      <c r="K804" s="15">
        <v>0.15210000000000001</v>
      </c>
      <c r="L804" s="15">
        <v>0.14399999999999999</v>
      </c>
      <c r="M804" s="15">
        <v>1893.4</v>
      </c>
      <c r="N804" s="15" t="s">
        <v>41</v>
      </c>
      <c r="O804" s="15" t="s">
        <v>25</v>
      </c>
      <c r="P804" s="15" t="s">
        <v>26</v>
      </c>
      <c r="Q804" s="15" t="s">
        <v>58</v>
      </c>
      <c r="R804" s="15" t="s">
        <v>38</v>
      </c>
      <c r="S804" s="15">
        <v>41.037199999999999</v>
      </c>
      <c r="T804" s="15">
        <v>-73.556399999999996</v>
      </c>
      <c r="U804" s="15"/>
      <c r="V804" s="78" t="s">
        <v>20</v>
      </c>
      <c r="W804" s="78" t="s">
        <v>116</v>
      </c>
      <c r="X804" s="78">
        <f t="shared" si="38"/>
        <v>0</v>
      </c>
      <c r="Y804" s="78">
        <f t="shared" si="36"/>
        <v>0</v>
      </c>
      <c r="Z804" s="78">
        <f t="shared" si="37"/>
        <v>0</v>
      </c>
      <c r="AA804" s="15" t="s">
        <v>41</v>
      </c>
      <c r="AB804" s="15" t="s">
        <v>25</v>
      </c>
      <c r="AC804" s="15" t="s">
        <v>26</v>
      </c>
      <c r="AD804" s="15" t="s">
        <v>58</v>
      </c>
      <c r="AE804" s="15" t="s">
        <v>38</v>
      </c>
      <c r="AF804" s="15"/>
      <c r="AG804" s="15"/>
      <c r="AH804" s="15"/>
      <c r="AI804" s="15"/>
      <c r="AJ804" s="15"/>
    </row>
    <row r="805" spans="1:36" x14ac:dyDescent="0.25">
      <c r="A805" s="15" t="s">
        <v>20</v>
      </c>
      <c r="B805" s="15" t="s">
        <v>116</v>
      </c>
      <c r="C805" s="15">
        <v>56189</v>
      </c>
      <c r="D805" s="15">
        <v>7</v>
      </c>
      <c r="E805" s="15"/>
      <c r="F805" s="15">
        <v>2019</v>
      </c>
      <c r="G805" s="15" t="s">
        <v>36</v>
      </c>
      <c r="H805" s="15">
        <v>10.08</v>
      </c>
      <c r="I805" s="15">
        <v>5</v>
      </c>
      <c r="J805" s="19"/>
      <c r="K805" s="15">
        <v>0.1552</v>
      </c>
      <c r="L805" s="15">
        <v>0.216</v>
      </c>
      <c r="M805" s="15">
        <v>2782.1</v>
      </c>
      <c r="N805" s="15" t="s">
        <v>41</v>
      </c>
      <c r="O805" s="15" t="s">
        <v>25</v>
      </c>
      <c r="P805" s="15" t="s">
        <v>26</v>
      </c>
      <c r="Q805" s="15" t="s">
        <v>58</v>
      </c>
      <c r="R805" s="15" t="s">
        <v>38</v>
      </c>
      <c r="S805" s="15">
        <v>41.037199999999999</v>
      </c>
      <c r="T805" s="15">
        <v>-73.556399999999996</v>
      </c>
      <c r="U805" s="15"/>
      <c r="V805" s="78" t="s">
        <v>20</v>
      </c>
      <c r="W805" s="78" t="s">
        <v>116</v>
      </c>
      <c r="X805" s="78">
        <f t="shared" si="38"/>
        <v>0</v>
      </c>
      <c r="Y805" s="78">
        <f t="shared" si="36"/>
        <v>0</v>
      </c>
      <c r="Z805" s="78">
        <f t="shared" si="37"/>
        <v>0</v>
      </c>
      <c r="AA805" s="15" t="s">
        <v>41</v>
      </c>
      <c r="AB805" s="15" t="s">
        <v>25</v>
      </c>
      <c r="AC805" s="15" t="s">
        <v>26</v>
      </c>
      <c r="AD805" s="15" t="s">
        <v>58</v>
      </c>
      <c r="AE805" s="15" t="s">
        <v>38</v>
      </c>
      <c r="AF805" s="15"/>
      <c r="AG805" s="15"/>
      <c r="AH805" s="15"/>
      <c r="AI805" s="15"/>
      <c r="AJ805" s="15"/>
    </row>
    <row r="806" spans="1:36" x14ac:dyDescent="0.25">
      <c r="A806" s="15" t="s">
        <v>396</v>
      </c>
      <c r="B806" s="15" t="s">
        <v>623</v>
      </c>
      <c r="C806" s="15">
        <v>56196</v>
      </c>
      <c r="D806" s="15" t="s">
        <v>624</v>
      </c>
      <c r="E806" s="15"/>
      <c r="F806" s="15">
        <v>2019</v>
      </c>
      <c r="G806" s="15" t="s">
        <v>244</v>
      </c>
      <c r="H806" s="15">
        <v>3054.94</v>
      </c>
      <c r="I806" s="15">
        <v>5</v>
      </c>
      <c r="J806" s="19">
        <v>577442.66</v>
      </c>
      <c r="K806" s="15">
        <v>1.0699999999999999E-2</v>
      </c>
      <c r="L806" s="15">
        <v>15.999000000000001</v>
      </c>
      <c r="M806" s="15">
        <v>4106741.5750000002</v>
      </c>
      <c r="N806" s="15" t="s">
        <v>417</v>
      </c>
      <c r="O806" s="15" t="s">
        <v>25</v>
      </c>
      <c r="P806" s="15" t="s">
        <v>33</v>
      </c>
      <c r="Q806" s="15" t="s">
        <v>27</v>
      </c>
      <c r="R806" s="15" t="s">
        <v>53</v>
      </c>
      <c r="S806" s="15">
        <v>40.7881</v>
      </c>
      <c r="T806" s="15">
        <v>-73.905600000000007</v>
      </c>
      <c r="U806" s="15"/>
      <c r="V806" s="78" t="s">
        <v>396</v>
      </c>
      <c r="W806" s="78" t="s">
        <v>623</v>
      </c>
      <c r="X806" s="78">
        <f t="shared" si="38"/>
        <v>56196</v>
      </c>
      <c r="Y806" s="78">
        <f t="shared" si="36"/>
        <v>40.7881</v>
      </c>
      <c r="Z806" s="78">
        <f t="shared" si="37"/>
        <v>-73.905600000000007</v>
      </c>
      <c r="AA806" s="15" t="s">
        <v>417</v>
      </c>
      <c r="AB806" s="15" t="s">
        <v>25</v>
      </c>
      <c r="AC806" s="15" t="s">
        <v>33</v>
      </c>
      <c r="AD806" s="15" t="s">
        <v>27</v>
      </c>
      <c r="AE806" s="15" t="s">
        <v>53</v>
      </c>
      <c r="AF806" s="15"/>
      <c r="AG806" s="15"/>
      <c r="AH806" s="15"/>
      <c r="AI806" s="15"/>
      <c r="AJ806" s="15"/>
    </row>
    <row r="807" spans="1:36" x14ac:dyDescent="0.25">
      <c r="A807" s="15" t="s">
        <v>396</v>
      </c>
      <c r="B807" s="15" t="s">
        <v>623</v>
      </c>
      <c r="C807" s="15">
        <v>56196</v>
      </c>
      <c r="D807" s="15" t="s">
        <v>625</v>
      </c>
      <c r="E807" s="15"/>
      <c r="F807" s="15">
        <v>2019</v>
      </c>
      <c r="G807" s="15" t="s">
        <v>244</v>
      </c>
      <c r="H807" s="15">
        <v>2930.92</v>
      </c>
      <c r="I807" s="15">
        <v>5</v>
      </c>
      <c r="J807" s="19">
        <v>570475.47</v>
      </c>
      <c r="K807" s="15">
        <v>1.3899999999999999E-2</v>
      </c>
      <c r="L807" s="15">
        <v>19.103999999999999</v>
      </c>
      <c r="M807" s="15">
        <v>3943422.0639999998</v>
      </c>
      <c r="N807" s="15" t="s">
        <v>417</v>
      </c>
      <c r="O807" s="15" t="s">
        <v>25</v>
      </c>
      <c r="P807" s="15" t="s">
        <v>33</v>
      </c>
      <c r="Q807" s="15" t="s">
        <v>27</v>
      </c>
      <c r="R807" s="15" t="s">
        <v>53</v>
      </c>
      <c r="S807" s="15">
        <v>40.7881</v>
      </c>
      <c r="T807" s="15">
        <v>-73.905600000000007</v>
      </c>
      <c r="U807" s="15"/>
      <c r="V807" s="78" t="s">
        <v>396</v>
      </c>
      <c r="W807" s="78" t="s">
        <v>623</v>
      </c>
      <c r="X807" s="78">
        <f t="shared" si="38"/>
        <v>0</v>
      </c>
      <c r="Y807" s="78">
        <f t="shared" si="36"/>
        <v>0</v>
      </c>
      <c r="Z807" s="78">
        <f t="shared" si="37"/>
        <v>0</v>
      </c>
      <c r="AA807" s="15" t="s">
        <v>417</v>
      </c>
      <c r="AB807" s="15" t="s">
        <v>25</v>
      </c>
      <c r="AC807" s="15" t="s">
        <v>33</v>
      </c>
      <c r="AD807" s="15" t="s">
        <v>27</v>
      </c>
      <c r="AE807" s="15" t="s">
        <v>53</v>
      </c>
      <c r="AF807" s="15"/>
      <c r="AG807" s="15"/>
      <c r="AH807" s="15"/>
      <c r="AI807" s="15"/>
      <c r="AJ807" s="15"/>
    </row>
    <row r="808" spans="1:36" x14ac:dyDescent="0.25">
      <c r="A808" s="15" t="s">
        <v>396</v>
      </c>
      <c r="B808" s="15" t="s">
        <v>486</v>
      </c>
      <c r="C808" s="15">
        <v>56234</v>
      </c>
      <c r="D808" s="15">
        <v>1</v>
      </c>
      <c r="E808" s="15"/>
      <c r="F808" s="15">
        <v>2019</v>
      </c>
      <c r="G808" s="15" t="s">
        <v>244</v>
      </c>
      <c r="H808" s="15">
        <v>3506.78</v>
      </c>
      <c r="I808" s="15">
        <v>5</v>
      </c>
      <c r="J808" s="19">
        <v>1057806.6299999999</v>
      </c>
      <c r="K808" s="15">
        <v>6.8999999999999999E-3</v>
      </c>
      <c r="L808" s="15">
        <v>24.245999999999999</v>
      </c>
      <c r="M808" s="15">
        <v>7022743.034</v>
      </c>
      <c r="N808" s="15" t="s">
        <v>170</v>
      </c>
      <c r="O808" s="15" t="s">
        <v>25</v>
      </c>
      <c r="P808" s="15" t="s">
        <v>33</v>
      </c>
      <c r="Q808" s="15" t="s">
        <v>27</v>
      </c>
      <c r="R808" s="15" t="s">
        <v>324</v>
      </c>
      <c r="S808" s="15">
        <v>40.8142</v>
      </c>
      <c r="T808" s="15">
        <v>-72.940299999999993</v>
      </c>
      <c r="U808" s="15"/>
      <c r="V808" s="78" t="s">
        <v>396</v>
      </c>
      <c r="W808" s="78" t="s">
        <v>486</v>
      </c>
      <c r="X808" s="78">
        <f t="shared" si="38"/>
        <v>56234</v>
      </c>
      <c r="Y808" s="78">
        <f t="shared" si="36"/>
        <v>40.8142</v>
      </c>
      <c r="Z808" s="78">
        <f t="shared" si="37"/>
        <v>-72.940299999999993</v>
      </c>
      <c r="AA808" s="15" t="s">
        <v>170</v>
      </c>
      <c r="AB808" s="15" t="s">
        <v>25</v>
      </c>
      <c r="AC808" s="15" t="s">
        <v>33</v>
      </c>
      <c r="AD808" s="15" t="s">
        <v>27</v>
      </c>
      <c r="AE808" s="15" t="s">
        <v>324</v>
      </c>
      <c r="AF808" s="15"/>
      <c r="AG808" s="15"/>
      <c r="AH808" s="15"/>
      <c r="AI808" s="15"/>
      <c r="AJ808" s="15"/>
    </row>
    <row r="809" spans="1:36" x14ac:dyDescent="0.25">
      <c r="A809" s="15" t="s">
        <v>396</v>
      </c>
      <c r="B809" s="15" t="s">
        <v>529</v>
      </c>
      <c r="C809" s="15">
        <v>56259</v>
      </c>
      <c r="D809" s="15" t="s">
        <v>530</v>
      </c>
      <c r="E809" s="15"/>
      <c r="F809" s="15">
        <v>2019</v>
      </c>
      <c r="G809" s="15" t="s">
        <v>244</v>
      </c>
      <c r="H809" s="15">
        <v>3273.48</v>
      </c>
      <c r="I809" s="15">
        <v>5</v>
      </c>
      <c r="J809" s="19">
        <v>773403.65</v>
      </c>
      <c r="K809" s="15">
        <v>8.8000000000000005E-3</v>
      </c>
      <c r="L809" s="15">
        <v>21.024999999999999</v>
      </c>
      <c r="M809" s="15">
        <v>5517154.5599999996</v>
      </c>
      <c r="N809" s="15" t="s">
        <v>492</v>
      </c>
      <c r="O809" s="15" t="s">
        <v>25</v>
      </c>
      <c r="P809" s="15" t="s">
        <v>33</v>
      </c>
      <c r="Q809" s="15" t="s">
        <v>27</v>
      </c>
      <c r="R809" s="15" t="s">
        <v>53</v>
      </c>
      <c r="S809" s="15">
        <v>42.629600000000003</v>
      </c>
      <c r="T809" s="15">
        <v>-73.748999999999995</v>
      </c>
      <c r="U809" s="15"/>
      <c r="V809" s="78" t="s">
        <v>396</v>
      </c>
      <c r="W809" s="78" t="s">
        <v>529</v>
      </c>
      <c r="X809" s="78">
        <f t="shared" si="38"/>
        <v>56259</v>
      </c>
      <c r="Y809" s="78">
        <f t="shared" si="36"/>
        <v>42.629600000000003</v>
      </c>
      <c r="Z809" s="78">
        <f t="shared" si="37"/>
        <v>-73.748999999999995</v>
      </c>
      <c r="AA809" s="15" t="s">
        <v>492</v>
      </c>
      <c r="AB809" s="15" t="s">
        <v>25</v>
      </c>
      <c r="AC809" s="15" t="s">
        <v>33</v>
      </c>
      <c r="AD809" s="15" t="s">
        <v>27</v>
      </c>
      <c r="AE809" s="15" t="s">
        <v>53</v>
      </c>
      <c r="AF809" s="15"/>
      <c r="AG809" s="15"/>
      <c r="AH809" s="15"/>
      <c r="AI809" s="15"/>
      <c r="AJ809" s="15"/>
    </row>
    <row r="810" spans="1:36" x14ac:dyDescent="0.25">
      <c r="A810" s="15" t="s">
        <v>396</v>
      </c>
      <c r="B810" s="15" t="s">
        <v>529</v>
      </c>
      <c r="C810" s="15">
        <v>56259</v>
      </c>
      <c r="D810" s="15" t="s">
        <v>531</v>
      </c>
      <c r="E810" s="15"/>
      <c r="F810" s="15">
        <v>2019</v>
      </c>
      <c r="G810" s="15" t="s">
        <v>244</v>
      </c>
      <c r="H810" s="15">
        <v>3050.62</v>
      </c>
      <c r="I810" s="15">
        <v>5</v>
      </c>
      <c r="J810" s="19">
        <v>724494.85</v>
      </c>
      <c r="K810" s="15">
        <v>8.8000000000000005E-3</v>
      </c>
      <c r="L810" s="15">
        <v>18.931000000000001</v>
      </c>
      <c r="M810" s="15">
        <v>5126060.5480000004</v>
      </c>
      <c r="N810" s="15" t="s">
        <v>492</v>
      </c>
      <c r="O810" s="15" t="s">
        <v>25</v>
      </c>
      <c r="P810" s="15" t="s">
        <v>33</v>
      </c>
      <c r="Q810" s="15" t="s">
        <v>27</v>
      </c>
      <c r="R810" s="15" t="s">
        <v>53</v>
      </c>
      <c r="S810" s="15">
        <v>42.629600000000003</v>
      </c>
      <c r="T810" s="15">
        <v>-73.748999999999995</v>
      </c>
      <c r="U810" s="15"/>
      <c r="V810" s="78" t="s">
        <v>396</v>
      </c>
      <c r="W810" s="78" t="s">
        <v>529</v>
      </c>
      <c r="X810" s="78">
        <f t="shared" si="38"/>
        <v>0</v>
      </c>
      <c r="Y810" s="78">
        <f t="shared" si="36"/>
        <v>0</v>
      </c>
      <c r="Z810" s="78">
        <f t="shared" si="37"/>
        <v>0</v>
      </c>
      <c r="AA810" s="15" t="s">
        <v>492</v>
      </c>
      <c r="AB810" s="15" t="s">
        <v>25</v>
      </c>
      <c r="AC810" s="15" t="s">
        <v>33</v>
      </c>
      <c r="AD810" s="15" t="s">
        <v>27</v>
      </c>
      <c r="AE810" s="15" t="s">
        <v>53</v>
      </c>
      <c r="AF810" s="15"/>
      <c r="AG810" s="15"/>
      <c r="AH810" s="15"/>
      <c r="AI810" s="15"/>
      <c r="AJ810" s="15"/>
    </row>
    <row r="811" spans="1:36" x14ac:dyDescent="0.25">
      <c r="A811" s="15" t="s">
        <v>20</v>
      </c>
      <c r="B811" s="15" t="s">
        <v>115</v>
      </c>
      <c r="C811" s="15">
        <v>56629</v>
      </c>
      <c r="D811" s="15">
        <v>10</v>
      </c>
      <c r="E811" s="15"/>
      <c r="F811" s="15">
        <v>2019</v>
      </c>
      <c r="G811" s="15" t="s">
        <v>23</v>
      </c>
      <c r="H811" s="15">
        <v>63.08</v>
      </c>
      <c r="I811" s="15">
        <v>5</v>
      </c>
      <c r="J811" s="19">
        <v>4651.53</v>
      </c>
      <c r="K811" s="15">
        <v>3.0800000000000001E-2</v>
      </c>
      <c r="L811" s="15">
        <v>0.36599999999999999</v>
      </c>
      <c r="M811" s="15">
        <v>39127.915999999997</v>
      </c>
      <c r="N811" s="15" t="s">
        <v>24</v>
      </c>
      <c r="O811" s="15" t="s">
        <v>25</v>
      </c>
      <c r="P811" s="15" t="s">
        <v>26</v>
      </c>
      <c r="Q811" s="15" t="s">
        <v>27</v>
      </c>
      <c r="R811" s="15" t="s">
        <v>59</v>
      </c>
      <c r="S811" s="15">
        <v>41.544400000000003</v>
      </c>
      <c r="T811" s="15">
        <v>-73.041600000000003</v>
      </c>
      <c r="U811" s="15"/>
      <c r="V811" s="78" t="s">
        <v>20</v>
      </c>
      <c r="W811" s="78" t="s">
        <v>115</v>
      </c>
      <c r="X811" s="78">
        <f t="shared" si="38"/>
        <v>56629</v>
      </c>
      <c r="Y811" s="78">
        <f t="shared" si="36"/>
        <v>41.544400000000003</v>
      </c>
      <c r="Z811" s="78">
        <f t="shared" si="37"/>
        <v>-73.041600000000003</v>
      </c>
      <c r="AA811" s="15" t="s">
        <v>24</v>
      </c>
      <c r="AB811" s="15" t="s">
        <v>25</v>
      </c>
      <c r="AC811" s="15" t="s">
        <v>26</v>
      </c>
      <c r="AD811" s="15" t="s">
        <v>27</v>
      </c>
      <c r="AE811" s="15" t="s">
        <v>59</v>
      </c>
      <c r="AF811" s="15"/>
      <c r="AG811" s="15"/>
      <c r="AH811" s="15"/>
      <c r="AI811" s="15"/>
      <c r="AJ811" s="15"/>
    </row>
    <row r="812" spans="1:36" x14ac:dyDescent="0.25">
      <c r="A812" s="15" t="s">
        <v>904</v>
      </c>
      <c r="B812" s="15" t="s">
        <v>941</v>
      </c>
      <c r="C812" s="15">
        <v>56671</v>
      </c>
      <c r="D812" s="15">
        <v>1</v>
      </c>
      <c r="E812" s="15"/>
      <c r="F812" s="15">
        <v>2019</v>
      </c>
      <c r="G812" s="15" t="s">
        <v>686</v>
      </c>
      <c r="H812" s="15">
        <v>2848.32</v>
      </c>
      <c r="I812" s="15">
        <v>5</v>
      </c>
      <c r="J812" s="19">
        <v>2083347.96</v>
      </c>
      <c r="K812" s="15">
        <v>6.4899999999999999E-2</v>
      </c>
      <c r="L812" s="15">
        <v>549.87599999999998</v>
      </c>
      <c r="M812" s="80">
        <v>17418711.392000001</v>
      </c>
      <c r="N812" s="15" t="s">
        <v>928</v>
      </c>
      <c r="O812" s="15" t="s">
        <v>25</v>
      </c>
      <c r="P812" s="15" t="s">
        <v>80</v>
      </c>
      <c r="Q812" s="15" t="s">
        <v>48</v>
      </c>
      <c r="R812" s="15" t="s">
        <v>242</v>
      </c>
      <c r="S812" s="15">
        <v>39.707799999999999</v>
      </c>
      <c r="T812" s="15">
        <v>-79.958799999999997</v>
      </c>
      <c r="U812" s="15"/>
      <c r="V812" s="78" t="s">
        <v>904</v>
      </c>
      <c r="W812" s="78" t="s">
        <v>941</v>
      </c>
      <c r="X812" s="78">
        <f t="shared" si="38"/>
        <v>56671</v>
      </c>
      <c r="Y812" s="78">
        <f t="shared" si="36"/>
        <v>39.707799999999999</v>
      </c>
      <c r="Z812" s="78">
        <f t="shared" si="37"/>
        <v>-79.958799999999997</v>
      </c>
      <c r="AA812" s="15" t="s">
        <v>928</v>
      </c>
      <c r="AB812" s="15" t="s">
        <v>25</v>
      </c>
      <c r="AC812" s="15" t="s">
        <v>80</v>
      </c>
      <c r="AD812" s="15" t="s">
        <v>48</v>
      </c>
      <c r="AE812" s="15" t="s">
        <v>242</v>
      </c>
      <c r="AF812" s="15"/>
      <c r="AG812" s="15"/>
      <c r="AH812" s="15"/>
      <c r="AI812" s="15"/>
      <c r="AJ812" s="15"/>
    </row>
    <row r="813" spans="1:36" x14ac:dyDescent="0.25">
      <c r="A813" s="15" t="s">
        <v>20</v>
      </c>
      <c r="B813" s="15" t="s">
        <v>70</v>
      </c>
      <c r="C813" s="15">
        <v>56798</v>
      </c>
      <c r="D813" s="15" t="s">
        <v>71</v>
      </c>
      <c r="E813" s="15"/>
      <c r="F813" s="15">
        <v>2019</v>
      </c>
      <c r="G813" s="15" t="s">
        <v>23</v>
      </c>
      <c r="H813" s="15">
        <v>2571.92</v>
      </c>
      <c r="I813" s="15">
        <v>5</v>
      </c>
      <c r="J813" s="19">
        <v>665628.96</v>
      </c>
      <c r="K813" s="15">
        <v>1.12E-2</v>
      </c>
      <c r="L813" s="15">
        <v>18.247</v>
      </c>
      <c r="M813" s="15">
        <v>4665736.7829999998</v>
      </c>
      <c r="N813" s="15" t="s">
        <v>72</v>
      </c>
      <c r="O813" s="15" t="s">
        <v>25</v>
      </c>
      <c r="P813" s="15" t="s">
        <v>33</v>
      </c>
      <c r="Q813" s="15" t="s">
        <v>27</v>
      </c>
      <c r="R813" s="15" t="s">
        <v>53</v>
      </c>
      <c r="S813" s="15">
        <v>41.552599999999998</v>
      </c>
      <c r="T813" s="15">
        <v>-72.596999999999994</v>
      </c>
      <c r="U813" s="15"/>
      <c r="V813" s="78" t="s">
        <v>20</v>
      </c>
      <c r="W813" s="78" t="s">
        <v>70</v>
      </c>
      <c r="X813" s="78">
        <f t="shared" si="38"/>
        <v>56798</v>
      </c>
      <c r="Y813" s="78">
        <f t="shared" si="36"/>
        <v>41.552599999999998</v>
      </c>
      <c r="Z813" s="78">
        <f t="shared" si="37"/>
        <v>-72.596999999999994</v>
      </c>
      <c r="AA813" s="15" t="s">
        <v>72</v>
      </c>
      <c r="AB813" s="15" t="s">
        <v>25</v>
      </c>
      <c r="AC813" s="15" t="s">
        <v>33</v>
      </c>
      <c r="AD813" s="15" t="s">
        <v>27</v>
      </c>
      <c r="AE813" s="15" t="s">
        <v>53</v>
      </c>
      <c r="AF813" s="15"/>
      <c r="AG813" s="15"/>
      <c r="AH813" s="15"/>
      <c r="AI813" s="15"/>
      <c r="AJ813" s="15"/>
    </row>
    <row r="814" spans="1:36" x14ac:dyDescent="0.25">
      <c r="A814" s="15" t="s">
        <v>20</v>
      </c>
      <c r="B814" s="15" t="s">
        <v>70</v>
      </c>
      <c r="C814" s="15">
        <v>56798</v>
      </c>
      <c r="D814" s="15" t="s">
        <v>73</v>
      </c>
      <c r="E814" s="15"/>
      <c r="F814" s="15">
        <v>2019</v>
      </c>
      <c r="G814" s="15" t="s">
        <v>23</v>
      </c>
      <c r="H814" s="15">
        <v>2541.3200000000002</v>
      </c>
      <c r="I814" s="15">
        <v>5</v>
      </c>
      <c r="J814" s="19">
        <v>648845.43999999994</v>
      </c>
      <c r="K814" s="15">
        <v>1.09E-2</v>
      </c>
      <c r="L814" s="15">
        <v>17.733000000000001</v>
      </c>
      <c r="M814" s="15">
        <v>4600355.47</v>
      </c>
      <c r="N814" s="15" t="s">
        <v>72</v>
      </c>
      <c r="O814" s="15" t="s">
        <v>25</v>
      </c>
      <c r="P814" s="15" t="s">
        <v>33</v>
      </c>
      <c r="Q814" s="15" t="s">
        <v>27</v>
      </c>
      <c r="R814" s="15" t="s">
        <v>53</v>
      </c>
      <c r="S814" s="15">
        <v>41.552599999999998</v>
      </c>
      <c r="T814" s="15">
        <v>-72.596999999999994</v>
      </c>
      <c r="U814" s="15"/>
      <c r="V814" s="78" t="s">
        <v>20</v>
      </c>
      <c r="W814" s="78" t="s">
        <v>70</v>
      </c>
      <c r="X814" s="78">
        <f t="shared" si="38"/>
        <v>0</v>
      </c>
      <c r="Y814" s="78">
        <f t="shared" si="36"/>
        <v>0</v>
      </c>
      <c r="Z814" s="78">
        <f t="shared" si="37"/>
        <v>0</v>
      </c>
      <c r="AA814" s="15" t="s">
        <v>72</v>
      </c>
      <c r="AB814" s="15" t="s">
        <v>25</v>
      </c>
      <c r="AC814" s="15" t="s">
        <v>33</v>
      </c>
      <c r="AD814" s="15" t="s">
        <v>27</v>
      </c>
      <c r="AE814" s="15" t="s">
        <v>53</v>
      </c>
      <c r="AF814" s="15"/>
      <c r="AG814" s="15"/>
      <c r="AH814" s="15"/>
      <c r="AI814" s="15"/>
      <c r="AJ814" s="15"/>
    </row>
    <row r="815" spans="1:36" x14ac:dyDescent="0.25">
      <c r="A815" s="15" t="s">
        <v>770</v>
      </c>
      <c r="B815" s="15" t="s">
        <v>778</v>
      </c>
      <c r="C815" s="15">
        <v>56807</v>
      </c>
      <c r="D815" s="15" t="s">
        <v>712</v>
      </c>
      <c r="E815" s="15"/>
      <c r="F815" s="15">
        <v>2019</v>
      </c>
      <c r="G815" s="15" t="s">
        <v>334</v>
      </c>
      <c r="H815" s="15">
        <v>2909.71</v>
      </c>
      <c r="I815" s="15">
        <v>5</v>
      </c>
      <c r="J815" s="19">
        <v>789058.17</v>
      </c>
      <c r="K815" s="15">
        <v>8.3999999999999995E-3</v>
      </c>
      <c r="L815" s="15">
        <v>18.222999999999999</v>
      </c>
      <c r="M815" s="15">
        <v>5397742.8260000004</v>
      </c>
      <c r="N815" s="15" t="s">
        <v>779</v>
      </c>
      <c r="O815" s="15" t="s">
        <v>25</v>
      </c>
      <c r="P815" s="15" t="s">
        <v>33</v>
      </c>
      <c r="Q815" s="15" t="s">
        <v>27</v>
      </c>
      <c r="R815" s="15" t="s">
        <v>53</v>
      </c>
      <c r="S815" s="15">
        <v>37.696100000000001</v>
      </c>
      <c r="T815" s="15">
        <v>-78.284800000000004</v>
      </c>
      <c r="U815" s="15"/>
      <c r="V815" s="78" t="s">
        <v>770</v>
      </c>
      <c r="W815" s="78" t="s">
        <v>778</v>
      </c>
      <c r="X815" s="78">
        <f t="shared" si="38"/>
        <v>56807</v>
      </c>
      <c r="Y815" s="78">
        <f t="shared" si="36"/>
        <v>37.696100000000001</v>
      </c>
      <c r="Z815" s="78">
        <f t="shared" si="37"/>
        <v>-78.284800000000004</v>
      </c>
      <c r="AA815" s="15" t="s">
        <v>779</v>
      </c>
      <c r="AB815" s="15" t="s">
        <v>25</v>
      </c>
      <c r="AC815" s="15" t="s">
        <v>33</v>
      </c>
      <c r="AD815" s="15" t="s">
        <v>27</v>
      </c>
      <c r="AE815" s="15" t="s">
        <v>53</v>
      </c>
      <c r="AF815" s="15"/>
      <c r="AG815" s="15"/>
      <c r="AH815" s="15"/>
      <c r="AI815" s="15"/>
      <c r="AJ815" s="15"/>
    </row>
    <row r="816" spans="1:36" x14ac:dyDescent="0.25">
      <c r="A816" s="15" t="s">
        <v>770</v>
      </c>
      <c r="B816" s="15" t="s">
        <v>778</v>
      </c>
      <c r="C816" s="15">
        <v>56807</v>
      </c>
      <c r="D816" s="15" t="s">
        <v>713</v>
      </c>
      <c r="E816" s="15"/>
      <c r="F816" s="15">
        <v>2019</v>
      </c>
      <c r="G816" s="15" t="s">
        <v>334</v>
      </c>
      <c r="H816" s="15">
        <v>2887.14</v>
      </c>
      <c r="I816" s="15">
        <v>5</v>
      </c>
      <c r="J816" s="19">
        <v>781448.1</v>
      </c>
      <c r="K816" s="15">
        <v>7.0000000000000001E-3</v>
      </c>
      <c r="L816" s="15">
        <v>16.829999999999998</v>
      </c>
      <c r="M816" s="15">
        <v>5316944.0310000004</v>
      </c>
      <c r="N816" s="15" t="s">
        <v>779</v>
      </c>
      <c r="O816" s="15" t="s">
        <v>25</v>
      </c>
      <c r="P816" s="15" t="s">
        <v>33</v>
      </c>
      <c r="Q816" s="15" t="s">
        <v>27</v>
      </c>
      <c r="R816" s="15" t="s">
        <v>53</v>
      </c>
      <c r="S816" s="15">
        <v>37.696100000000001</v>
      </c>
      <c r="T816" s="15">
        <v>-78.284800000000004</v>
      </c>
      <c r="U816" s="15"/>
      <c r="V816" s="78" t="s">
        <v>770</v>
      </c>
      <c r="W816" s="78" t="s">
        <v>778</v>
      </c>
      <c r="X816" s="78">
        <f t="shared" si="38"/>
        <v>0</v>
      </c>
      <c r="Y816" s="78">
        <f t="shared" si="36"/>
        <v>0</v>
      </c>
      <c r="Z816" s="78">
        <f t="shared" si="37"/>
        <v>0</v>
      </c>
      <c r="AA816" s="15" t="s">
        <v>779</v>
      </c>
      <c r="AB816" s="15" t="s">
        <v>25</v>
      </c>
      <c r="AC816" s="15" t="s">
        <v>33</v>
      </c>
      <c r="AD816" s="15" t="s">
        <v>27</v>
      </c>
      <c r="AE816" s="15" t="s">
        <v>53</v>
      </c>
      <c r="AF816" s="15"/>
      <c r="AG816" s="15"/>
      <c r="AH816" s="15"/>
      <c r="AI816" s="15"/>
      <c r="AJ816" s="15"/>
    </row>
    <row r="817" spans="1:36" x14ac:dyDescent="0.25">
      <c r="A817" s="15" t="s">
        <v>770</v>
      </c>
      <c r="B817" s="15" t="s">
        <v>877</v>
      </c>
      <c r="C817" s="15">
        <v>56808</v>
      </c>
      <c r="D817" s="15">
        <v>1</v>
      </c>
      <c r="E817" s="15"/>
      <c r="F817" s="15">
        <v>2019</v>
      </c>
      <c r="G817" s="15" t="s">
        <v>686</v>
      </c>
      <c r="H817" s="15">
        <v>912.95</v>
      </c>
      <c r="I817" s="15">
        <v>5</v>
      </c>
      <c r="J817" s="19"/>
      <c r="K817" s="15">
        <v>7.5999999999999998E-2</v>
      </c>
      <c r="L817" s="15">
        <v>79.971000000000004</v>
      </c>
      <c r="M817" s="15">
        <v>2258153.449</v>
      </c>
      <c r="N817" s="15" t="s">
        <v>878</v>
      </c>
      <c r="O817" s="15" t="s">
        <v>25</v>
      </c>
      <c r="P817" s="15" t="s">
        <v>233</v>
      </c>
      <c r="Q817" s="15" t="s">
        <v>48</v>
      </c>
      <c r="R817" s="15" t="s">
        <v>126</v>
      </c>
      <c r="S817" s="15">
        <v>36.9161</v>
      </c>
      <c r="T817" s="15">
        <v>-82.338099999999997</v>
      </c>
      <c r="U817" s="15"/>
      <c r="V817" s="78" t="s">
        <v>770</v>
      </c>
      <c r="W817" s="78" t="s">
        <v>877</v>
      </c>
      <c r="X817" s="78">
        <f t="shared" si="38"/>
        <v>56808</v>
      </c>
      <c r="Y817" s="78">
        <f t="shared" si="36"/>
        <v>36.9161</v>
      </c>
      <c r="Z817" s="78">
        <f t="shared" si="37"/>
        <v>-82.338099999999997</v>
      </c>
      <c r="AA817" s="15" t="s">
        <v>878</v>
      </c>
      <c r="AB817" s="15" t="s">
        <v>25</v>
      </c>
      <c r="AC817" s="15" t="s">
        <v>233</v>
      </c>
      <c r="AD817" s="15" t="s">
        <v>48</v>
      </c>
      <c r="AE817" s="15" t="s">
        <v>126</v>
      </c>
      <c r="AF817" s="15"/>
      <c r="AG817" s="15"/>
      <c r="AH817" s="15"/>
      <c r="AI817" s="15"/>
      <c r="AJ817" s="15"/>
    </row>
    <row r="818" spans="1:36" x14ac:dyDescent="0.25">
      <c r="A818" s="15" t="s">
        <v>770</v>
      </c>
      <c r="B818" s="15" t="s">
        <v>877</v>
      </c>
      <c r="C818" s="15">
        <v>56808</v>
      </c>
      <c r="D818" s="15">
        <v>2</v>
      </c>
      <c r="E818" s="15"/>
      <c r="F818" s="15">
        <v>2019</v>
      </c>
      <c r="G818" s="15" t="s">
        <v>686</v>
      </c>
      <c r="H818" s="15">
        <v>2466.56</v>
      </c>
      <c r="I818" s="15">
        <v>5</v>
      </c>
      <c r="J818" s="19"/>
      <c r="K818" s="15">
        <v>7.0800000000000002E-2</v>
      </c>
      <c r="L818" s="15">
        <v>215.27</v>
      </c>
      <c r="M818" s="15">
        <v>6271390.9869999997</v>
      </c>
      <c r="N818" s="15" t="s">
        <v>878</v>
      </c>
      <c r="O818" s="15" t="s">
        <v>25</v>
      </c>
      <c r="P818" s="15" t="s">
        <v>233</v>
      </c>
      <c r="Q818" s="15" t="s">
        <v>48</v>
      </c>
      <c r="R818" s="15" t="s">
        <v>126</v>
      </c>
      <c r="S818" s="15">
        <v>36.9161</v>
      </c>
      <c r="T818" s="15">
        <v>-82.338099999999997</v>
      </c>
      <c r="U818" s="15"/>
      <c r="V818" s="78" t="s">
        <v>770</v>
      </c>
      <c r="W818" s="78" t="s">
        <v>877</v>
      </c>
      <c r="X818" s="78">
        <f t="shared" si="38"/>
        <v>0</v>
      </c>
      <c r="Y818" s="78">
        <f t="shared" si="36"/>
        <v>0</v>
      </c>
      <c r="Z818" s="78">
        <f t="shared" si="37"/>
        <v>0</v>
      </c>
      <c r="AA818" s="15" t="s">
        <v>878</v>
      </c>
      <c r="AB818" s="15" t="s">
        <v>25</v>
      </c>
      <c r="AC818" s="15" t="s">
        <v>233</v>
      </c>
      <c r="AD818" s="15" t="s">
        <v>48</v>
      </c>
      <c r="AE818" s="15" t="s">
        <v>126</v>
      </c>
      <c r="AF818" s="15"/>
      <c r="AG818" s="15"/>
      <c r="AH818" s="15"/>
      <c r="AI818" s="15"/>
      <c r="AJ818" s="15"/>
    </row>
    <row r="819" spans="1:36" x14ac:dyDescent="0.25">
      <c r="A819" s="15" t="s">
        <v>229</v>
      </c>
      <c r="B819" s="15" t="s">
        <v>247</v>
      </c>
      <c r="C819" s="15">
        <v>56846</v>
      </c>
      <c r="D819" s="15" t="s">
        <v>30</v>
      </c>
      <c r="E819" s="15"/>
      <c r="F819" s="15">
        <v>2019</v>
      </c>
      <c r="G819" s="15" t="s">
        <v>244</v>
      </c>
      <c r="H819" s="15">
        <v>2749.34</v>
      </c>
      <c r="I819" s="15">
        <v>5</v>
      </c>
      <c r="J819" s="19">
        <v>707851.62</v>
      </c>
      <c r="K819" s="15">
        <v>5.3E-3</v>
      </c>
      <c r="L819" s="15">
        <v>13.381</v>
      </c>
      <c r="M819" s="15">
        <v>5950351.2450000001</v>
      </c>
      <c r="N819" s="15" t="s">
        <v>248</v>
      </c>
      <c r="O819" s="15" t="s">
        <v>25</v>
      </c>
      <c r="P819" s="15" t="s">
        <v>33</v>
      </c>
      <c r="Q819" s="15" t="s">
        <v>27</v>
      </c>
      <c r="R819" s="15" t="s">
        <v>131</v>
      </c>
      <c r="S819" s="15">
        <v>38.568600000000004</v>
      </c>
      <c r="T819" s="15">
        <v>-76.891900000000007</v>
      </c>
      <c r="U819" s="15"/>
      <c r="V819" s="78" t="s">
        <v>229</v>
      </c>
      <c r="W819" s="78" t="s">
        <v>247</v>
      </c>
      <c r="X819" s="78">
        <f t="shared" si="38"/>
        <v>56846</v>
      </c>
      <c r="Y819" s="78">
        <f t="shared" si="36"/>
        <v>38.568600000000004</v>
      </c>
      <c r="Z819" s="78">
        <f t="shared" si="37"/>
        <v>-76.891900000000007</v>
      </c>
      <c r="AA819" s="15" t="s">
        <v>248</v>
      </c>
      <c r="AB819" s="15" t="s">
        <v>25</v>
      </c>
      <c r="AC819" s="15" t="s">
        <v>33</v>
      </c>
      <c r="AD819" s="15" t="s">
        <v>27</v>
      </c>
      <c r="AE819" s="15" t="s">
        <v>131</v>
      </c>
      <c r="AF819" s="15"/>
      <c r="AG819" s="15"/>
      <c r="AH819" s="15"/>
      <c r="AI819" s="15"/>
      <c r="AJ819" s="15"/>
    </row>
    <row r="820" spans="1:36" x14ac:dyDescent="0.25">
      <c r="A820" s="15" t="s">
        <v>229</v>
      </c>
      <c r="B820" s="15" t="s">
        <v>247</v>
      </c>
      <c r="C820" s="15">
        <v>56846</v>
      </c>
      <c r="D820" s="15" t="s">
        <v>249</v>
      </c>
      <c r="E820" s="15"/>
      <c r="F820" s="15">
        <v>2019</v>
      </c>
      <c r="G820" s="15" t="s">
        <v>244</v>
      </c>
      <c r="H820" s="15">
        <v>2677.86</v>
      </c>
      <c r="I820" s="15">
        <v>5</v>
      </c>
      <c r="J820" s="19">
        <v>685850.09</v>
      </c>
      <c r="K820" s="15">
        <v>5.4000000000000003E-3</v>
      </c>
      <c r="L820" s="15">
        <v>12.506</v>
      </c>
      <c r="M820" s="15">
        <v>5750376.6689999998</v>
      </c>
      <c r="N820" s="15" t="s">
        <v>248</v>
      </c>
      <c r="O820" s="15" t="s">
        <v>25</v>
      </c>
      <c r="P820" s="15" t="s">
        <v>33</v>
      </c>
      <c r="Q820" s="15" t="s">
        <v>27</v>
      </c>
      <c r="R820" s="15" t="s">
        <v>131</v>
      </c>
      <c r="S820" s="15">
        <v>38.568600000000004</v>
      </c>
      <c r="T820" s="15">
        <v>-76.891900000000007</v>
      </c>
      <c r="U820" s="15"/>
      <c r="V820" s="78" t="s">
        <v>229</v>
      </c>
      <c r="W820" s="78" t="s">
        <v>247</v>
      </c>
      <c r="X820" s="78">
        <f t="shared" si="38"/>
        <v>0</v>
      </c>
      <c r="Y820" s="78">
        <f t="shared" si="36"/>
        <v>0</v>
      </c>
      <c r="Z820" s="78">
        <f t="shared" si="37"/>
        <v>0</v>
      </c>
      <c r="AA820" s="15" t="s">
        <v>248</v>
      </c>
      <c r="AB820" s="15" t="s">
        <v>25</v>
      </c>
      <c r="AC820" s="15" t="s">
        <v>33</v>
      </c>
      <c r="AD820" s="15" t="s">
        <v>27</v>
      </c>
      <c r="AE820" s="15" t="s">
        <v>131</v>
      </c>
      <c r="AF820" s="15"/>
      <c r="AG820" s="15"/>
      <c r="AH820" s="15"/>
      <c r="AI820" s="15"/>
      <c r="AJ820" s="15"/>
    </row>
    <row r="821" spans="1:36" x14ac:dyDescent="0.25">
      <c r="A821" s="15" t="s">
        <v>396</v>
      </c>
      <c r="B821" s="15" t="s">
        <v>665</v>
      </c>
      <c r="C821" s="15">
        <v>56940</v>
      </c>
      <c r="D821" s="15">
        <v>1</v>
      </c>
      <c r="E821" s="15"/>
      <c r="F821" s="15">
        <v>2019</v>
      </c>
      <c r="G821" s="15" t="s">
        <v>244</v>
      </c>
      <c r="H821" s="15">
        <v>2709.33</v>
      </c>
      <c r="I821" s="15">
        <v>5</v>
      </c>
      <c r="J821" s="19">
        <v>809008</v>
      </c>
      <c r="K821" s="15">
        <v>7.3000000000000001E-3</v>
      </c>
      <c r="L821" s="15">
        <v>18.704000000000001</v>
      </c>
      <c r="M821" s="15">
        <v>5566539.9680000003</v>
      </c>
      <c r="N821" s="15" t="s">
        <v>505</v>
      </c>
      <c r="O821" s="15" t="s">
        <v>25</v>
      </c>
      <c r="P821" s="15" t="s">
        <v>33</v>
      </c>
      <c r="Q821" s="15" t="s">
        <v>27</v>
      </c>
      <c r="R821" s="15" t="s">
        <v>42</v>
      </c>
      <c r="S821" s="15">
        <v>41.412999999999997</v>
      </c>
      <c r="T821" s="15">
        <v>-74.435000000000002</v>
      </c>
      <c r="U821" s="15"/>
      <c r="V821" s="78" t="s">
        <v>396</v>
      </c>
      <c r="W821" s="78" t="s">
        <v>665</v>
      </c>
      <c r="X821" s="78">
        <f t="shared" si="38"/>
        <v>56940</v>
      </c>
      <c r="Y821" s="78">
        <f t="shared" si="36"/>
        <v>41.412999999999997</v>
      </c>
      <c r="Z821" s="78">
        <f t="shared" si="37"/>
        <v>-74.435000000000002</v>
      </c>
      <c r="AA821" s="15" t="s">
        <v>505</v>
      </c>
      <c r="AB821" s="15" t="s">
        <v>25</v>
      </c>
      <c r="AC821" s="15" t="s">
        <v>33</v>
      </c>
      <c r="AD821" s="15" t="s">
        <v>27</v>
      </c>
      <c r="AE821" s="15" t="s">
        <v>42</v>
      </c>
      <c r="AF821" s="15"/>
      <c r="AG821" s="15"/>
      <c r="AH821" s="15"/>
      <c r="AI821" s="15"/>
      <c r="AJ821" s="15"/>
    </row>
    <row r="822" spans="1:36" x14ac:dyDescent="0.25">
      <c r="A822" s="15" t="s">
        <v>396</v>
      </c>
      <c r="B822" s="15" t="s">
        <v>665</v>
      </c>
      <c r="C822" s="15">
        <v>56940</v>
      </c>
      <c r="D822" s="15">
        <v>2</v>
      </c>
      <c r="E822" s="15"/>
      <c r="F822" s="15">
        <v>2019</v>
      </c>
      <c r="G822" s="15" t="s">
        <v>244</v>
      </c>
      <c r="H822" s="15">
        <v>2714.31</v>
      </c>
      <c r="I822" s="15">
        <v>5</v>
      </c>
      <c r="J822" s="19">
        <v>810917.69</v>
      </c>
      <c r="K822" s="15">
        <v>6.4999999999999997E-3</v>
      </c>
      <c r="L822" s="15">
        <v>16.861000000000001</v>
      </c>
      <c r="M822" s="15">
        <v>5574707.7539999997</v>
      </c>
      <c r="N822" s="15" t="s">
        <v>505</v>
      </c>
      <c r="O822" s="15" t="s">
        <v>25</v>
      </c>
      <c r="P822" s="15" t="s">
        <v>33</v>
      </c>
      <c r="Q822" s="15" t="s">
        <v>27</v>
      </c>
      <c r="R822" s="15" t="s">
        <v>42</v>
      </c>
      <c r="S822" s="15">
        <v>41.412999999999997</v>
      </c>
      <c r="T822" s="15">
        <v>-74.435000000000002</v>
      </c>
      <c r="U822" s="15"/>
      <c r="V822" s="78" t="s">
        <v>396</v>
      </c>
      <c r="W822" s="78" t="s">
        <v>665</v>
      </c>
      <c r="X822" s="78">
        <f t="shared" si="38"/>
        <v>0</v>
      </c>
      <c r="Y822" s="78">
        <f t="shared" si="36"/>
        <v>0</v>
      </c>
      <c r="Z822" s="78">
        <f t="shared" si="37"/>
        <v>0</v>
      </c>
      <c r="AA822" s="15" t="s">
        <v>505</v>
      </c>
      <c r="AB822" s="15" t="s">
        <v>25</v>
      </c>
      <c r="AC822" s="15" t="s">
        <v>33</v>
      </c>
      <c r="AD822" s="15" t="s">
        <v>27</v>
      </c>
      <c r="AE822" s="15" t="s">
        <v>42</v>
      </c>
      <c r="AF822" s="15"/>
      <c r="AG822" s="15"/>
      <c r="AH822" s="15"/>
      <c r="AI822" s="15"/>
      <c r="AJ822" s="15"/>
    </row>
    <row r="823" spans="1:36" x14ac:dyDescent="0.25">
      <c r="A823" s="15" t="s">
        <v>327</v>
      </c>
      <c r="B823" s="15" t="s">
        <v>391</v>
      </c>
      <c r="C823" s="15">
        <v>56963</v>
      </c>
      <c r="D823" s="15" t="s">
        <v>392</v>
      </c>
      <c r="E823" s="15"/>
      <c r="F823" s="15">
        <v>2019</v>
      </c>
      <c r="G823" s="15" t="s">
        <v>334</v>
      </c>
      <c r="H823" s="15">
        <v>3406.82</v>
      </c>
      <c r="I823" s="15">
        <v>5</v>
      </c>
      <c r="J823" s="19">
        <v>1098129.77</v>
      </c>
      <c r="K823" s="15">
        <v>6.1000000000000004E-3</v>
      </c>
      <c r="L823" s="15">
        <v>22.997</v>
      </c>
      <c r="M823" s="15">
        <v>7745880.9900000002</v>
      </c>
      <c r="N823" s="15" t="s">
        <v>359</v>
      </c>
      <c r="O823" s="15" t="s">
        <v>25</v>
      </c>
      <c r="P823" s="15" t="s">
        <v>33</v>
      </c>
      <c r="Q823" s="15" t="s">
        <v>27</v>
      </c>
      <c r="R823" s="15" t="s">
        <v>131</v>
      </c>
      <c r="S823" s="15">
        <v>39.841799999999999</v>
      </c>
      <c r="T823" s="15">
        <v>-75.221400000000003</v>
      </c>
      <c r="U823" s="15"/>
      <c r="V823" s="78" t="s">
        <v>327</v>
      </c>
      <c r="W823" s="78" t="s">
        <v>391</v>
      </c>
      <c r="X823" s="78">
        <f t="shared" si="38"/>
        <v>56963</v>
      </c>
      <c r="Y823" s="78">
        <f t="shared" si="36"/>
        <v>39.841799999999999</v>
      </c>
      <c r="Z823" s="78">
        <f t="shared" si="37"/>
        <v>-75.221400000000003</v>
      </c>
      <c r="AA823" s="15" t="s">
        <v>359</v>
      </c>
      <c r="AB823" s="15" t="s">
        <v>25</v>
      </c>
      <c r="AC823" s="15" t="s">
        <v>33</v>
      </c>
      <c r="AD823" s="15" t="s">
        <v>27</v>
      </c>
      <c r="AE823" s="15" t="s">
        <v>131</v>
      </c>
      <c r="AF823" s="15"/>
      <c r="AG823" s="15"/>
      <c r="AH823" s="15"/>
      <c r="AI823" s="15"/>
      <c r="AJ823" s="15"/>
    </row>
    <row r="824" spans="1:36" x14ac:dyDescent="0.25">
      <c r="A824" s="15" t="s">
        <v>327</v>
      </c>
      <c r="B824" s="15" t="s">
        <v>391</v>
      </c>
      <c r="C824" s="15">
        <v>56963</v>
      </c>
      <c r="D824" s="15" t="s">
        <v>393</v>
      </c>
      <c r="E824" s="15"/>
      <c r="F824" s="15">
        <v>2019</v>
      </c>
      <c r="G824" s="15" t="s">
        <v>334</v>
      </c>
      <c r="H824" s="15">
        <v>3438.07</v>
      </c>
      <c r="I824" s="15">
        <v>5</v>
      </c>
      <c r="J824" s="19">
        <v>1110541.83</v>
      </c>
      <c r="K824" s="15">
        <v>6.3E-3</v>
      </c>
      <c r="L824" s="15">
        <v>23.852</v>
      </c>
      <c r="M824" s="15">
        <v>7864032.7829999998</v>
      </c>
      <c r="N824" s="15" t="s">
        <v>359</v>
      </c>
      <c r="O824" s="15" t="s">
        <v>25</v>
      </c>
      <c r="P824" s="15" t="s">
        <v>33</v>
      </c>
      <c r="Q824" s="15" t="s">
        <v>27</v>
      </c>
      <c r="R824" s="15" t="s">
        <v>131</v>
      </c>
      <c r="S824" s="15">
        <v>39.841799999999999</v>
      </c>
      <c r="T824" s="15">
        <v>-75.221400000000003</v>
      </c>
      <c r="U824" s="15"/>
      <c r="V824" s="78" t="s">
        <v>327</v>
      </c>
      <c r="W824" s="78" t="s">
        <v>391</v>
      </c>
      <c r="X824" s="78">
        <f t="shared" si="38"/>
        <v>0</v>
      </c>
      <c r="Y824" s="78">
        <f t="shared" si="36"/>
        <v>0</v>
      </c>
      <c r="Z824" s="78">
        <f t="shared" si="37"/>
        <v>0</v>
      </c>
      <c r="AA824" s="15" t="s">
        <v>359</v>
      </c>
      <c r="AB824" s="15" t="s">
        <v>25</v>
      </c>
      <c r="AC824" s="15" t="s">
        <v>33</v>
      </c>
      <c r="AD824" s="15" t="s">
        <v>27</v>
      </c>
      <c r="AE824" s="15" t="s">
        <v>131</v>
      </c>
      <c r="AF824" s="15"/>
      <c r="AG824" s="15"/>
      <c r="AH824" s="15"/>
      <c r="AI824" s="15"/>
      <c r="AJ824" s="15"/>
    </row>
    <row r="825" spans="1:36" x14ac:dyDescent="0.25">
      <c r="A825" s="15" t="s">
        <v>327</v>
      </c>
      <c r="B825" s="15" t="s">
        <v>333</v>
      </c>
      <c r="C825" s="15">
        <v>56964</v>
      </c>
      <c r="D825" s="15" t="s">
        <v>30</v>
      </c>
      <c r="E825" s="15"/>
      <c r="F825" s="15">
        <v>2019</v>
      </c>
      <c r="G825" s="15" t="s">
        <v>334</v>
      </c>
      <c r="H825" s="15">
        <v>509.31</v>
      </c>
      <c r="I825" s="15">
        <v>5</v>
      </c>
      <c r="J825" s="19">
        <v>26525.48</v>
      </c>
      <c r="K825" s="15">
        <v>1.35E-2</v>
      </c>
      <c r="L825" s="15">
        <v>0.84599999999999997</v>
      </c>
      <c r="M825" s="15">
        <v>254957.25</v>
      </c>
      <c r="N825" s="15" t="s">
        <v>335</v>
      </c>
      <c r="O825" s="15" t="s">
        <v>25</v>
      </c>
      <c r="P825" s="15" t="s">
        <v>26</v>
      </c>
      <c r="Q825" s="15" t="s">
        <v>27</v>
      </c>
      <c r="R825" s="15" t="s">
        <v>219</v>
      </c>
      <c r="S825" s="15">
        <v>40.652900000000002</v>
      </c>
      <c r="T825" s="15">
        <v>-74.0916</v>
      </c>
      <c r="U825" s="15"/>
      <c r="V825" s="78" t="s">
        <v>327</v>
      </c>
      <c r="W825" s="78" t="s">
        <v>333</v>
      </c>
      <c r="X825" s="78">
        <f t="shared" si="38"/>
        <v>56964</v>
      </c>
      <c r="Y825" s="78">
        <f t="shared" si="36"/>
        <v>40.652900000000002</v>
      </c>
      <c r="Z825" s="78">
        <f t="shared" si="37"/>
        <v>-74.0916</v>
      </c>
      <c r="AA825" s="15" t="s">
        <v>335</v>
      </c>
      <c r="AB825" s="15" t="s">
        <v>25</v>
      </c>
      <c r="AC825" s="15" t="s">
        <v>26</v>
      </c>
      <c r="AD825" s="15" t="s">
        <v>27</v>
      </c>
      <c r="AE825" s="15" t="s">
        <v>219</v>
      </c>
      <c r="AF825" s="15"/>
      <c r="AG825" s="15"/>
      <c r="AH825" s="15"/>
      <c r="AI825" s="15"/>
      <c r="AJ825" s="15"/>
    </row>
    <row r="826" spans="1:36" x14ac:dyDescent="0.25">
      <c r="A826" s="15" t="s">
        <v>327</v>
      </c>
      <c r="B826" s="15" t="s">
        <v>333</v>
      </c>
      <c r="C826" s="15">
        <v>56964</v>
      </c>
      <c r="D826" s="15" t="s">
        <v>336</v>
      </c>
      <c r="E826" s="15"/>
      <c r="F826" s="15">
        <v>2019</v>
      </c>
      <c r="G826" s="15" t="s">
        <v>334</v>
      </c>
      <c r="H826" s="15">
        <v>716.12</v>
      </c>
      <c r="I826" s="15">
        <v>5</v>
      </c>
      <c r="J826" s="19">
        <v>38045.17</v>
      </c>
      <c r="K826" s="15">
        <v>4.99E-2</v>
      </c>
      <c r="L826" s="15">
        <v>6.11</v>
      </c>
      <c r="M826" s="15">
        <v>368023.07500000001</v>
      </c>
      <c r="N826" s="15" t="s">
        <v>335</v>
      </c>
      <c r="O826" s="15" t="s">
        <v>25</v>
      </c>
      <c r="P826" s="15" t="s">
        <v>26</v>
      </c>
      <c r="Q826" s="15" t="s">
        <v>27</v>
      </c>
      <c r="R826" s="15" t="s">
        <v>219</v>
      </c>
      <c r="S826" s="15">
        <v>40.652900000000002</v>
      </c>
      <c r="T826" s="15">
        <v>-74.0916</v>
      </c>
      <c r="U826" s="15"/>
      <c r="V826" s="78" t="s">
        <v>327</v>
      </c>
      <c r="W826" s="78" t="s">
        <v>333</v>
      </c>
      <c r="X826" s="78">
        <f t="shared" si="38"/>
        <v>0</v>
      </c>
      <c r="Y826" s="78">
        <f t="shared" si="36"/>
        <v>0</v>
      </c>
      <c r="Z826" s="78">
        <f t="shared" si="37"/>
        <v>0</v>
      </c>
      <c r="AA826" s="15" t="s">
        <v>335</v>
      </c>
      <c r="AB826" s="15" t="s">
        <v>25</v>
      </c>
      <c r="AC826" s="15" t="s">
        <v>26</v>
      </c>
      <c r="AD826" s="15" t="s">
        <v>27</v>
      </c>
      <c r="AE826" s="15" t="s">
        <v>219</v>
      </c>
      <c r="AF826" s="15"/>
      <c r="AG826" s="15"/>
      <c r="AH826" s="15"/>
      <c r="AI826" s="15"/>
      <c r="AJ826" s="15"/>
    </row>
    <row r="827" spans="1:36" x14ac:dyDescent="0.25">
      <c r="A827" s="15" t="s">
        <v>327</v>
      </c>
      <c r="B827" s="15" t="s">
        <v>333</v>
      </c>
      <c r="C827" s="15">
        <v>56964</v>
      </c>
      <c r="D827" s="15" t="s">
        <v>249</v>
      </c>
      <c r="E827" s="15"/>
      <c r="F827" s="15">
        <v>2019</v>
      </c>
      <c r="G827" s="15" t="s">
        <v>334</v>
      </c>
      <c r="H827" s="15">
        <v>637.02</v>
      </c>
      <c r="I827" s="15">
        <v>5</v>
      </c>
      <c r="J827" s="19">
        <v>32926.339999999997</v>
      </c>
      <c r="K827" s="15">
        <v>1.23E-2</v>
      </c>
      <c r="L827" s="15">
        <v>1.052</v>
      </c>
      <c r="M827" s="15">
        <v>320890.06099999999</v>
      </c>
      <c r="N827" s="15" t="s">
        <v>335</v>
      </c>
      <c r="O827" s="15" t="s">
        <v>25</v>
      </c>
      <c r="P827" s="15" t="s">
        <v>26</v>
      </c>
      <c r="Q827" s="15" t="s">
        <v>27</v>
      </c>
      <c r="R827" s="15" t="s">
        <v>219</v>
      </c>
      <c r="S827" s="15">
        <v>40.652900000000002</v>
      </c>
      <c r="T827" s="15">
        <v>-74.0916</v>
      </c>
      <c r="U827" s="15"/>
      <c r="V827" s="78" t="s">
        <v>327</v>
      </c>
      <c r="W827" s="78" t="s">
        <v>333</v>
      </c>
      <c r="X827" s="78">
        <f t="shared" si="38"/>
        <v>0</v>
      </c>
      <c r="Y827" s="78">
        <f t="shared" si="36"/>
        <v>0</v>
      </c>
      <c r="Z827" s="78">
        <f t="shared" si="37"/>
        <v>0</v>
      </c>
      <c r="AA827" s="15" t="s">
        <v>335</v>
      </c>
      <c r="AB827" s="15" t="s">
        <v>25</v>
      </c>
      <c r="AC827" s="15" t="s">
        <v>26</v>
      </c>
      <c r="AD827" s="15" t="s">
        <v>27</v>
      </c>
      <c r="AE827" s="15" t="s">
        <v>219</v>
      </c>
      <c r="AF827" s="15"/>
      <c r="AG827" s="15"/>
      <c r="AH827" s="15"/>
      <c r="AI827" s="15"/>
      <c r="AJ827" s="15"/>
    </row>
    <row r="828" spans="1:36" x14ac:dyDescent="0.25">
      <c r="A828" s="15" t="s">
        <v>327</v>
      </c>
      <c r="B828" s="15" t="s">
        <v>333</v>
      </c>
      <c r="C828" s="15">
        <v>56964</v>
      </c>
      <c r="D828" s="15" t="s">
        <v>273</v>
      </c>
      <c r="E828" s="15"/>
      <c r="F828" s="15">
        <v>2019</v>
      </c>
      <c r="G828" s="15" t="s">
        <v>334</v>
      </c>
      <c r="H828" s="15">
        <v>724.81</v>
      </c>
      <c r="I828" s="15">
        <v>5</v>
      </c>
      <c r="J828" s="19">
        <v>38137.51</v>
      </c>
      <c r="K828" s="15">
        <v>1.4E-2</v>
      </c>
      <c r="L828" s="15">
        <v>1.2130000000000001</v>
      </c>
      <c r="M828" s="15">
        <v>370355.19799999997</v>
      </c>
      <c r="N828" s="15" t="s">
        <v>335</v>
      </c>
      <c r="O828" s="15" t="s">
        <v>25</v>
      </c>
      <c r="P828" s="15" t="s">
        <v>26</v>
      </c>
      <c r="Q828" s="15" t="s">
        <v>27</v>
      </c>
      <c r="R828" s="15" t="s">
        <v>219</v>
      </c>
      <c r="S828" s="15">
        <v>40.652900000000002</v>
      </c>
      <c r="T828" s="15">
        <v>-74.0916</v>
      </c>
      <c r="U828" s="15"/>
      <c r="V828" s="78" t="s">
        <v>327</v>
      </c>
      <c r="W828" s="78" t="s">
        <v>333</v>
      </c>
      <c r="X828" s="78">
        <f t="shared" si="38"/>
        <v>0</v>
      </c>
      <c r="Y828" s="78">
        <f t="shared" si="36"/>
        <v>0</v>
      </c>
      <c r="Z828" s="78">
        <f t="shared" si="37"/>
        <v>0</v>
      </c>
      <c r="AA828" s="15" t="s">
        <v>335</v>
      </c>
      <c r="AB828" s="15" t="s">
        <v>25</v>
      </c>
      <c r="AC828" s="15" t="s">
        <v>26</v>
      </c>
      <c r="AD828" s="15" t="s">
        <v>27</v>
      </c>
      <c r="AE828" s="15" t="s">
        <v>219</v>
      </c>
      <c r="AF828" s="15"/>
      <c r="AG828" s="15"/>
      <c r="AH828" s="15"/>
      <c r="AI828" s="15"/>
      <c r="AJ828" s="15"/>
    </row>
    <row r="829" spans="1:36" x14ac:dyDescent="0.25">
      <c r="A829" s="15" t="s">
        <v>327</v>
      </c>
      <c r="B829" s="15" t="s">
        <v>333</v>
      </c>
      <c r="C829" s="15">
        <v>56964</v>
      </c>
      <c r="D829" s="15" t="s">
        <v>287</v>
      </c>
      <c r="E829" s="15"/>
      <c r="F829" s="15">
        <v>2019</v>
      </c>
      <c r="G829" s="15" t="s">
        <v>334</v>
      </c>
      <c r="H829" s="15">
        <v>693.73</v>
      </c>
      <c r="I829" s="15">
        <v>5</v>
      </c>
      <c r="J829" s="19">
        <v>38061.120000000003</v>
      </c>
      <c r="K829" s="15">
        <v>1.41E-2</v>
      </c>
      <c r="L829" s="15">
        <v>1.2050000000000001</v>
      </c>
      <c r="M829" s="15">
        <v>367792.42099999997</v>
      </c>
      <c r="N829" s="15" t="s">
        <v>335</v>
      </c>
      <c r="O829" s="15" t="s">
        <v>25</v>
      </c>
      <c r="P829" s="15" t="s">
        <v>26</v>
      </c>
      <c r="Q829" s="15" t="s">
        <v>27</v>
      </c>
      <c r="R829" s="15" t="s">
        <v>219</v>
      </c>
      <c r="S829" s="15">
        <v>40.652900000000002</v>
      </c>
      <c r="T829" s="15">
        <v>-74.0916</v>
      </c>
      <c r="U829" s="15"/>
      <c r="V829" s="78" t="s">
        <v>327</v>
      </c>
      <c r="W829" s="78" t="s">
        <v>333</v>
      </c>
      <c r="X829" s="78">
        <f t="shared" si="38"/>
        <v>0</v>
      </c>
      <c r="Y829" s="78">
        <f t="shared" si="36"/>
        <v>0</v>
      </c>
      <c r="Z829" s="78">
        <f t="shared" si="37"/>
        <v>0</v>
      </c>
      <c r="AA829" s="15" t="s">
        <v>335</v>
      </c>
      <c r="AB829" s="15" t="s">
        <v>25</v>
      </c>
      <c r="AC829" s="15" t="s">
        <v>26</v>
      </c>
      <c r="AD829" s="15" t="s">
        <v>27</v>
      </c>
      <c r="AE829" s="15" t="s">
        <v>219</v>
      </c>
      <c r="AF829" s="15"/>
      <c r="AG829" s="15"/>
      <c r="AH829" s="15"/>
      <c r="AI829" s="15"/>
      <c r="AJ829" s="15"/>
    </row>
    <row r="830" spans="1:36" x14ac:dyDescent="0.25">
      <c r="A830" s="15" t="s">
        <v>327</v>
      </c>
      <c r="B830" s="15" t="s">
        <v>333</v>
      </c>
      <c r="C830" s="15">
        <v>56964</v>
      </c>
      <c r="D830" s="15" t="s">
        <v>288</v>
      </c>
      <c r="E830" s="15"/>
      <c r="F830" s="15">
        <v>2019</v>
      </c>
      <c r="G830" s="15" t="s">
        <v>334</v>
      </c>
      <c r="H830" s="15">
        <v>728.94</v>
      </c>
      <c r="I830" s="15">
        <v>5</v>
      </c>
      <c r="J830" s="19">
        <v>38941.32</v>
      </c>
      <c r="K830" s="15">
        <v>1.29E-2</v>
      </c>
      <c r="L830" s="15">
        <v>1.2130000000000001</v>
      </c>
      <c r="M830" s="15">
        <v>373897.96600000001</v>
      </c>
      <c r="N830" s="15" t="s">
        <v>335</v>
      </c>
      <c r="O830" s="15" t="s">
        <v>25</v>
      </c>
      <c r="P830" s="15" t="s">
        <v>26</v>
      </c>
      <c r="Q830" s="15" t="s">
        <v>27</v>
      </c>
      <c r="R830" s="15" t="s">
        <v>219</v>
      </c>
      <c r="S830" s="15">
        <v>40.652900000000002</v>
      </c>
      <c r="T830" s="15">
        <v>-74.0916</v>
      </c>
      <c r="U830" s="15"/>
      <c r="V830" s="78" t="s">
        <v>327</v>
      </c>
      <c r="W830" s="78" t="s">
        <v>333</v>
      </c>
      <c r="X830" s="78">
        <f t="shared" si="38"/>
        <v>0</v>
      </c>
      <c r="Y830" s="78">
        <f t="shared" si="36"/>
        <v>0</v>
      </c>
      <c r="Z830" s="78">
        <f t="shared" si="37"/>
        <v>0</v>
      </c>
      <c r="AA830" s="15" t="s">
        <v>335</v>
      </c>
      <c r="AB830" s="15" t="s">
        <v>25</v>
      </c>
      <c r="AC830" s="15" t="s">
        <v>26</v>
      </c>
      <c r="AD830" s="15" t="s">
        <v>27</v>
      </c>
      <c r="AE830" s="15" t="s">
        <v>219</v>
      </c>
      <c r="AF830" s="15"/>
      <c r="AG830" s="15"/>
      <c r="AH830" s="15"/>
      <c r="AI830" s="15"/>
      <c r="AJ830" s="15"/>
    </row>
    <row r="831" spans="1:36" x14ac:dyDescent="0.25">
      <c r="A831" s="15" t="s">
        <v>327</v>
      </c>
      <c r="B831" s="15" t="s">
        <v>333</v>
      </c>
      <c r="C831" s="15">
        <v>56964</v>
      </c>
      <c r="D831" s="15" t="s">
        <v>289</v>
      </c>
      <c r="E831" s="15"/>
      <c r="F831" s="15">
        <v>2019</v>
      </c>
      <c r="G831" s="15" t="s">
        <v>334</v>
      </c>
      <c r="H831" s="15">
        <v>820</v>
      </c>
      <c r="I831" s="15">
        <v>5</v>
      </c>
      <c r="J831" s="19">
        <v>44002.05</v>
      </c>
      <c r="K831" s="15">
        <v>1.32E-2</v>
      </c>
      <c r="L831" s="15">
        <v>1.381</v>
      </c>
      <c r="M831" s="15">
        <v>426780.66499999998</v>
      </c>
      <c r="N831" s="15" t="s">
        <v>335</v>
      </c>
      <c r="O831" s="15" t="s">
        <v>25</v>
      </c>
      <c r="P831" s="15" t="s">
        <v>26</v>
      </c>
      <c r="Q831" s="15" t="s">
        <v>27</v>
      </c>
      <c r="R831" s="15" t="s">
        <v>219</v>
      </c>
      <c r="S831" s="15">
        <v>40.652900000000002</v>
      </c>
      <c r="T831" s="15">
        <v>-74.0916</v>
      </c>
      <c r="U831" s="15"/>
      <c r="V831" s="78" t="s">
        <v>327</v>
      </c>
      <c r="W831" s="78" t="s">
        <v>333</v>
      </c>
      <c r="X831" s="78">
        <f t="shared" si="38"/>
        <v>0</v>
      </c>
      <c r="Y831" s="78">
        <f t="shared" si="36"/>
        <v>0</v>
      </c>
      <c r="Z831" s="78">
        <f t="shared" si="37"/>
        <v>0</v>
      </c>
      <c r="AA831" s="15" t="s">
        <v>335</v>
      </c>
      <c r="AB831" s="15" t="s">
        <v>25</v>
      </c>
      <c r="AC831" s="15" t="s">
        <v>26</v>
      </c>
      <c r="AD831" s="15" t="s">
        <v>27</v>
      </c>
      <c r="AE831" s="15" t="s">
        <v>219</v>
      </c>
      <c r="AF831" s="15"/>
      <c r="AG831" s="15"/>
      <c r="AH831" s="15"/>
      <c r="AI831" s="15"/>
      <c r="AJ831" s="15"/>
    </row>
    <row r="832" spans="1:36" x14ac:dyDescent="0.25">
      <c r="A832" s="15" t="s">
        <v>327</v>
      </c>
      <c r="B832" s="15" t="s">
        <v>333</v>
      </c>
      <c r="C832" s="15">
        <v>56964</v>
      </c>
      <c r="D832" s="15" t="s">
        <v>337</v>
      </c>
      <c r="E832" s="15"/>
      <c r="F832" s="15">
        <v>2019</v>
      </c>
      <c r="G832" s="15" t="s">
        <v>334</v>
      </c>
      <c r="H832" s="15">
        <v>922.43</v>
      </c>
      <c r="I832" s="15">
        <v>5</v>
      </c>
      <c r="J832" s="19">
        <v>50260.38</v>
      </c>
      <c r="K832" s="15">
        <v>1.2699999999999999E-2</v>
      </c>
      <c r="L832" s="15">
        <v>1.5149999999999999</v>
      </c>
      <c r="M832" s="15">
        <v>470838.076</v>
      </c>
      <c r="N832" s="15" t="s">
        <v>335</v>
      </c>
      <c r="O832" s="15" t="s">
        <v>25</v>
      </c>
      <c r="P832" s="15" t="s">
        <v>26</v>
      </c>
      <c r="Q832" s="15" t="s">
        <v>27</v>
      </c>
      <c r="R832" s="15" t="s">
        <v>219</v>
      </c>
      <c r="S832" s="15">
        <v>40.652900000000002</v>
      </c>
      <c r="T832" s="15">
        <v>-74.0916</v>
      </c>
      <c r="U832" s="15"/>
      <c r="V832" s="78" t="s">
        <v>327</v>
      </c>
      <c r="W832" s="78" t="s">
        <v>333</v>
      </c>
      <c r="X832" s="78">
        <f t="shared" si="38"/>
        <v>0</v>
      </c>
      <c r="Y832" s="78">
        <f t="shared" si="36"/>
        <v>0</v>
      </c>
      <c r="Z832" s="78">
        <f t="shared" si="37"/>
        <v>0</v>
      </c>
      <c r="AA832" s="15" t="s">
        <v>335</v>
      </c>
      <c r="AB832" s="15" t="s">
        <v>25</v>
      </c>
      <c r="AC832" s="15" t="s">
        <v>26</v>
      </c>
      <c r="AD832" s="15" t="s">
        <v>27</v>
      </c>
      <c r="AE832" s="15" t="s">
        <v>219</v>
      </c>
      <c r="AF832" s="15"/>
      <c r="AG832" s="15"/>
      <c r="AH832" s="15"/>
      <c r="AI832" s="15"/>
      <c r="AJ832" s="15"/>
    </row>
    <row r="833" spans="1:36" x14ac:dyDescent="0.25">
      <c r="A833" s="15" t="s">
        <v>327</v>
      </c>
      <c r="B833" s="15" t="s">
        <v>333</v>
      </c>
      <c r="C833" s="15">
        <v>56964</v>
      </c>
      <c r="D833" s="15" t="s">
        <v>338</v>
      </c>
      <c r="E833" s="15"/>
      <c r="F833" s="15">
        <v>2019</v>
      </c>
      <c r="G833" s="15" t="s">
        <v>334</v>
      </c>
      <c r="H833" s="15">
        <v>873.01</v>
      </c>
      <c r="I833" s="15">
        <v>5</v>
      </c>
      <c r="J833" s="19">
        <v>47762.26</v>
      </c>
      <c r="K833" s="15">
        <v>1.2500000000000001E-2</v>
      </c>
      <c r="L833" s="15">
        <v>1.508</v>
      </c>
      <c r="M833" s="15">
        <v>457284.40600000002</v>
      </c>
      <c r="N833" s="15" t="s">
        <v>335</v>
      </c>
      <c r="O833" s="15" t="s">
        <v>25</v>
      </c>
      <c r="P833" s="15" t="s">
        <v>26</v>
      </c>
      <c r="Q833" s="15" t="s">
        <v>27</v>
      </c>
      <c r="R833" s="15" t="s">
        <v>219</v>
      </c>
      <c r="S833" s="15">
        <v>40.652900000000002</v>
      </c>
      <c r="T833" s="15">
        <v>-74.0916</v>
      </c>
      <c r="U833" s="15"/>
      <c r="V833" s="78" t="s">
        <v>327</v>
      </c>
      <c r="W833" s="78" t="s">
        <v>333</v>
      </c>
      <c r="X833" s="78">
        <f t="shared" si="38"/>
        <v>0</v>
      </c>
      <c r="Y833" s="78">
        <f t="shared" si="36"/>
        <v>0</v>
      </c>
      <c r="Z833" s="78">
        <f t="shared" si="37"/>
        <v>0</v>
      </c>
      <c r="AA833" s="15" t="s">
        <v>335</v>
      </c>
      <c r="AB833" s="15" t="s">
        <v>25</v>
      </c>
      <c r="AC833" s="15" t="s">
        <v>26</v>
      </c>
      <c r="AD833" s="15" t="s">
        <v>27</v>
      </c>
      <c r="AE833" s="15" t="s">
        <v>219</v>
      </c>
      <c r="AF833" s="15"/>
      <c r="AG833" s="15"/>
      <c r="AH833" s="15"/>
      <c r="AI833" s="15"/>
      <c r="AJ833" s="15"/>
    </row>
    <row r="834" spans="1:36" x14ac:dyDescent="0.25">
      <c r="A834" s="15" t="s">
        <v>327</v>
      </c>
      <c r="B834" s="15" t="s">
        <v>333</v>
      </c>
      <c r="C834" s="15">
        <v>56964</v>
      </c>
      <c r="D834" s="15" t="s">
        <v>339</v>
      </c>
      <c r="E834" s="15"/>
      <c r="F834" s="15">
        <v>2019</v>
      </c>
      <c r="G834" s="15" t="s">
        <v>334</v>
      </c>
      <c r="H834" s="15">
        <v>1020.63</v>
      </c>
      <c r="I834" s="15">
        <v>5</v>
      </c>
      <c r="J834" s="19">
        <v>57489.93</v>
      </c>
      <c r="K834" s="15">
        <v>3.8699999999999998E-2</v>
      </c>
      <c r="L834" s="15">
        <v>6.4009999999999998</v>
      </c>
      <c r="M834" s="15">
        <v>555942.16200000001</v>
      </c>
      <c r="N834" s="15" t="s">
        <v>335</v>
      </c>
      <c r="O834" s="15" t="s">
        <v>25</v>
      </c>
      <c r="P834" s="15" t="s">
        <v>26</v>
      </c>
      <c r="Q834" s="15" t="s">
        <v>27</v>
      </c>
      <c r="R834" s="15" t="s">
        <v>219</v>
      </c>
      <c r="S834" s="15">
        <v>40.652900000000002</v>
      </c>
      <c r="T834" s="15">
        <v>-74.0916</v>
      </c>
      <c r="U834" s="15"/>
      <c r="V834" s="78" t="s">
        <v>327</v>
      </c>
      <c r="W834" s="78" t="s">
        <v>333</v>
      </c>
      <c r="X834" s="78">
        <f t="shared" si="38"/>
        <v>0</v>
      </c>
      <c r="Y834" s="78">
        <f t="shared" si="36"/>
        <v>0</v>
      </c>
      <c r="Z834" s="78">
        <f t="shared" si="37"/>
        <v>0</v>
      </c>
      <c r="AA834" s="15" t="s">
        <v>335</v>
      </c>
      <c r="AB834" s="15" t="s">
        <v>25</v>
      </c>
      <c r="AC834" s="15" t="s">
        <v>26</v>
      </c>
      <c r="AD834" s="15" t="s">
        <v>27</v>
      </c>
      <c r="AE834" s="15" t="s">
        <v>219</v>
      </c>
      <c r="AF834" s="15"/>
      <c r="AG834" s="15"/>
      <c r="AH834" s="15"/>
      <c r="AI834" s="15"/>
      <c r="AJ834" s="15"/>
    </row>
    <row r="835" spans="1:36" x14ac:dyDescent="0.25">
      <c r="A835" s="15" t="s">
        <v>117</v>
      </c>
      <c r="B835" s="15" t="s">
        <v>130</v>
      </c>
      <c r="C835" s="15">
        <v>57349</v>
      </c>
      <c r="D835" s="15">
        <v>1</v>
      </c>
      <c r="E835" s="15"/>
      <c r="F835" s="15">
        <v>2019</v>
      </c>
      <c r="G835" s="15" t="s">
        <v>23</v>
      </c>
      <c r="H835" s="15">
        <v>3314.61</v>
      </c>
      <c r="I835" s="15">
        <v>5</v>
      </c>
      <c r="J835" s="19">
        <v>866757.74</v>
      </c>
      <c r="K835" s="15">
        <v>7.1000000000000004E-3</v>
      </c>
      <c r="L835" s="15">
        <v>16.542000000000002</v>
      </c>
      <c r="M835" s="15">
        <v>5952070.4019999998</v>
      </c>
      <c r="N835" s="15" t="s">
        <v>129</v>
      </c>
      <c r="O835" s="15" t="s">
        <v>25</v>
      </c>
      <c r="P835" s="15" t="s">
        <v>33</v>
      </c>
      <c r="Q835" s="15" t="s">
        <v>27</v>
      </c>
      <c r="R835" s="15" t="s">
        <v>131</v>
      </c>
      <c r="S835" s="15">
        <v>39.188200000000002</v>
      </c>
      <c r="T835" s="15">
        <v>-75.499899999999997</v>
      </c>
      <c r="U835" s="15"/>
      <c r="V835" s="78" t="s">
        <v>117</v>
      </c>
      <c r="W835" s="78" t="s">
        <v>130</v>
      </c>
      <c r="X835" s="78">
        <f t="shared" si="38"/>
        <v>57349</v>
      </c>
      <c r="Y835" s="78">
        <f t="shared" ref="Y835:Y898" si="39">IF(X835&gt;0,S835,0)</f>
        <v>39.188200000000002</v>
      </c>
      <c r="Z835" s="78">
        <f t="shared" ref="Z835:Z874" si="40">IF(X835&gt;0,T835,0)</f>
        <v>-75.499899999999997</v>
      </c>
      <c r="AA835" s="15" t="s">
        <v>129</v>
      </c>
      <c r="AB835" s="15" t="s">
        <v>25</v>
      </c>
      <c r="AC835" s="15" t="s">
        <v>33</v>
      </c>
      <c r="AD835" s="15" t="s">
        <v>27</v>
      </c>
      <c r="AE835" s="15" t="s">
        <v>131</v>
      </c>
      <c r="AF835" s="15"/>
      <c r="AG835" s="15"/>
      <c r="AH835" s="15"/>
      <c r="AI835" s="15"/>
      <c r="AJ835" s="15"/>
    </row>
    <row r="836" spans="1:36" x14ac:dyDescent="0.25">
      <c r="A836" s="15" t="s">
        <v>327</v>
      </c>
      <c r="B836" s="15" t="s">
        <v>395</v>
      </c>
      <c r="C836" s="15">
        <v>57839</v>
      </c>
      <c r="D836" s="15">
        <v>1</v>
      </c>
      <c r="E836" s="15"/>
      <c r="F836" s="15">
        <v>2019</v>
      </c>
      <c r="G836" s="15" t="s">
        <v>334</v>
      </c>
      <c r="H836" s="15">
        <v>3061.96</v>
      </c>
      <c r="I836" s="15">
        <v>5</v>
      </c>
      <c r="J836" s="19">
        <v>1010027.06</v>
      </c>
      <c r="K836" s="15">
        <v>5.5999999999999999E-3</v>
      </c>
      <c r="L836" s="15">
        <v>16.969000000000001</v>
      </c>
      <c r="M836" s="15">
        <v>6195735.6509999996</v>
      </c>
      <c r="N836" s="15" t="s">
        <v>72</v>
      </c>
      <c r="O836" s="15" t="s">
        <v>25</v>
      </c>
      <c r="P836" s="15" t="s">
        <v>33</v>
      </c>
      <c r="Q836" s="15" t="s">
        <v>27</v>
      </c>
      <c r="R836" s="15" t="s">
        <v>131</v>
      </c>
      <c r="S836" s="15">
        <v>40.515000000000001</v>
      </c>
      <c r="T836" s="15">
        <v>-74.319199999999995</v>
      </c>
      <c r="U836" s="15"/>
      <c r="V836" s="78" t="s">
        <v>327</v>
      </c>
      <c r="W836" s="78" t="s">
        <v>395</v>
      </c>
      <c r="X836" s="78">
        <f t="shared" ref="X836:X874" si="41">IF(C836=C835,0,C836)</f>
        <v>57839</v>
      </c>
      <c r="Y836" s="78">
        <f t="shared" si="39"/>
        <v>40.515000000000001</v>
      </c>
      <c r="Z836" s="78">
        <f t="shared" si="40"/>
        <v>-74.319199999999995</v>
      </c>
      <c r="AA836" s="15" t="s">
        <v>72</v>
      </c>
      <c r="AB836" s="15" t="s">
        <v>25</v>
      </c>
      <c r="AC836" s="15" t="s">
        <v>33</v>
      </c>
      <c r="AD836" s="15" t="s">
        <v>27</v>
      </c>
      <c r="AE836" s="15" t="s">
        <v>131</v>
      </c>
      <c r="AF836" s="15"/>
      <c r="AG836" s="15"/>
      <c r="AH836" s="15"/>
      <c r="AI836" s="15"/>
      <c r="AJ836" s="15"/>
    </row>
    <row r="837" spans="1:36" x14ac:dyDescent="0.25">
      <c r="A837" s="15" t="s">
        <v>327</v>
      </c>
      <c r="B837" s="15" t="s">
        <v>395</v>
      </c>
      <c r="C837" s="15">
        <v>57839</v>
      </c>
      <c r="D837" s="15">
        <v>2</v>
      </c>
      <c r="E837" s="15"/>
      <c r="F837" s="15">
        <v>2019</v>
      </c>
      <c r="G837" s="15" t="s">
        <v>334</v>
      </c>
      <c r="H837" s="15">
        <v>3006.06</v>
      </c>
      <c r="I837" s="15">
        <v>5</v>
      </c>
      <c r="J837" s="19">
        <v>988080.34</v>
      </c>
      <c r="K837" s="15">
        <v>5.7000000000000002E-3</v>
      </c>
      <c r="L837" s="15">
        <v>16.762</v>
      </c>
      <c r="M837" s="15">
        <v>6076284.3020000001</v>
      </c>
      <c r="N837" s="15" t="s">
        <v>72</v>
      </c>
      <c r="O837" s="15" t="s">
        <v>25</v>
      </c>
      <c r="P837" s="15" t="s">
        <v>33</v>
      </c>
      <c r="Q837" s="15" t="s">
        <v>27</v>
      </c>
      <c r="R837" s="15" t="s">
        <v>131</v>
      </c>
      <c r="S837" s="15">
        <v>40.515000000000001</v>
      </c>
      <c r="T837" s="15">
        <v>-74.319199999999995</v>
      </c>
      <c r="U837" s="15"/>
      <c r="V837" s="78" t="s">
        <v>327</v>
      </c>
      <c r="W837" s="78" t="s">
        <v>395</v>
      </c>
      <c r="X837" s="78">
        <f t="shared" si="41"/>
        <v>0</v>
      </c>
      <c r="Y837" s="78">
        <f t="shared" si="39"/>
        <v>0</v>
      </c>
      <c r="Z837" s="78">
        <f t="shared" si="40"/>
        <v>0</v>
      </c>
      <c r="AA837" s="15" t="s">
        <v>72</v>
      </c>
      <c r="AB837" s="15" t="s">
        <v>25</v>
      </c>
      <c r="AC837" s="15" t="s">
        <v>33</v>
      </c>
      <c r="AD837" s="15" t="s">
        <v>27</v>
      </c>
      <c r="AE837" s="15" t="s">
        <v>131</v>
      </c>
      <c r="AF837" s="15"/>
      <c r="AG837" s="15"/>
      <c r="AH837" s="15"/>
      <c r="AI837" s="15"/>
      <c r="AJ837" s="15"/>
    </row>
    <row r="838" spans="1:36" x14ac:dyDescent="0.25">
      <c r="A838" s="15" t="s">
        <v>306</v>
      </c>
      <c r="B838" s="15" t="s">
        <v>307</v>
      </c>
      <c r="C838" s="15">
        <v>58054</v>
      </c>
      <c r="D838" s="15" t="s">
        <v>308</v>
      </c>
      <c r="E838" s="15"/>
      <c r="F838" s="15">
        <v>2019</v>
      </c>
      <c r="G838" s="15" t="s">
        <v>309</v>
      </c>
      <c r="H838" s="15">
        <v>3544.05</v>
      </c>
      <c r="I838" s="15">
        <v>5</v>
      </c>
      <c r="J838" s="19">
        <v>259867.63</v>
      </c>
      <c r="K838" s="15">
        <v>6.0199999999999997E-2</v>
      </c>
      <c r="L838" s="15">
        <v>109.84699999999999</v>
      </c>
      <c r="M838" s="15">
        <v>3647673.68</v>
      </c>
      <c r="N838" s="15" t="s">
        <v>310</v>
      </c>
      <c r="O838" s="15" t="s">
        <v>25</v>
      </c>
      <c r="P838" s="15" t="s">
        <v>311</v>
      </c>
      <c r="Q838" s="15" t="s">
        <v>312</v>
      </c>
      <c r="R838" s="15" t="s">
        <v>42</v>
      </c>
      <c r="S838" s="15">
        <v>44.471899999999998</v>
      </c>
      <c r="T838" s="15">
        <v>-71.175299999999993</v>
      </c>
      <c r="U838" s="15"/>
      <c r="V838" s="78" t="s">
        <v>306</v>
      </c>
      <c r="W838" s="78" t="s">
        <v>307</v>
      </c>
      <c r="X838" s="78">
        <f t="shared" si="41"/>
        <v>58054</v>
      </c>
      <c r="Y838" s="78">
        <f t="shared" si="39"/>
        <v>44.471899999999998</v>
      </c>
      <c r="Z838" s="78">
        <f t="shared" si="40"/>
        <v>-71.175299999999993</v>
      </c>
      <c r="AA838" s="15" t="s">
        <v>310</v>
      </c>
      <c r="AB838" s="15" t="s">
        <v>25</v>
      </c>
      <c r="AC838" s="15" t="s">
        <v>311</v>
      </c>
      <c r="AD838" s="15" t="s">
        <v>312</v>
      </c>
      <c r="AE838" s="15" t="s">
        <v>42</v>
      </c>
      <c r="AF838" s="15"/>
      <c r="AG838" s="15"/>
      <c r="AH838" s="15"/>
      <c r="AI838" s="15"/>
      <c r="AJ838" s="15"/>
    </row>
    <row r="839" spans="1:36" x14ac:dyDescent="0.25">
      <c r="A839" s="15" t="s">
        <v>327</v>
      </c>
      <c r="B839" s="15" t="s">
        <v>376</v>
      </c>
      <c r="C839" s="15">
        <v>58079</v>
      </c>
      <c r="D839" s="15" t="s">
        <v>377</v>
      </c>
      <c r="E839" s="15"/>
      <c r="F839" s="15">
        <v>2019</v>
      </c>
      <c r="G839" s="15" t="s">
        <v>334</v>
      </c>
      <c r="H839" s="15">
        <v>3535.75</v>
      </c>
      <c r="I839" s="15">
        <v>5</v>
      </c>
      <c r="J839" s="19">
        <v>1122164.03</v>
      </c>
      <c r="K839" s="15">
        <v>6.1999999999999998E-3</v>
      </c>
      <c r="L839" s="15">
        <v>21.791</v>
      </c>
      <c r="M839" s="15">
        <v>7268523.8569999998</v>
      </c>
      <c r="N839" s="15" t="s">
        <v>188</v>
      </c>
      <c r="O839" s="15" t="s">
        <v>25</v>
      </c>
      <c r="P839" s="15" t="s">
        <v>33</v>
      </c>
      <c r="Q839" s="15" t="s">
        <v>27</v>
      </c>
      <c r="R839" s="15" t="s">
        <v>42</v>
      </c>
      <c r="S839" s="15">
        <v>40.708199999999998</v>
      </c>
      <c r="T839" s="15">
        <v>-74.128399999999999</v>
      </c>
      <c r="U839" s="15"/>
      <c r="V839" s="78" t="s">
        <v>327</v>
      </c>
      <c r="W839" s="78" t="s">
        <v>376</v>
      </c>
      <c r="X839" s="78">
        <f t="shared" si="41"/>
        <v>58079</v>
      </c>
      <c r="Y839" s="78">
        <f t="shared" si="39"/>
        <v>40.708199999999998</v>
      </c>
      <c r="Z839" s="78">
        <f t="shared" si="40"/>
        <v>-74.128399999999999</v>
      </c>
      <c r="AA839" s="15" t="s">
        <v>188</v>
      </c>
      <c r="AB839" s="15" t="s">
        <v>25</v>
      </c>
      <c r="AC839" s="15" t="s">
        <v>33</v>
      </c>
      <c r="AD839" s="15" t="s">
        <v>27</v>
      </c>
      <c r="AE839" s="15" t="s">
        <v>42</v>
      </c>
      <c r="AF839" s="15"/>
      <c r="AG839" s="15"/>
      <c r="AH839" s="15"/>
      <c r="AI839" s="15"/>
      <c r="AJ839" s="15"/>
    </row>
    <row r="840" spans="1:36" x14ac:dyDescent="0.25">
      <c r="A840" s="15" t="s">
        <v>327</v>
      </c>
      <c r="B840" s="15" t="s">
        <v>376</v>
      </c>
      <c r="C840" s="15">
        <v>58079</v>
      </c>
      <c r="D840" s="15" t="s">
        <v>378</v>
      </c>
      <c r="E840" s="15"/>
      <c r="F840" s="15">
        <v>2019</v>
      </c>
      <c r="G840" s="15" t="s">
        <v>334</v>
      </c>
      <c r="H840" s="15">
        <v>3384.01</v>
      </c>
      <c r="I840" s="15">
        <v>5</v>
      </c>
      <c r="J840" s="19">
        <v>1075924.8700000001</v>
      </c>
      <c r="K840" s="15">
        <v>6.1999999999999998E-3</v>
      </c>
      <c r="L840" s="15">
        <v>20.92</v>
      </c>
      <c r="M840" s="15">
        <v>6967121.5899999999</v>
      </c>
      <c r="N840" s="15" t="s">
        <v>188</v>
      </c>
      <c r="O840" s="15" t="s">
        <v>25</v>
      </c>
      <c r="P840" s="15" t="s">
        <v>33</v>
      </c>
      <c r="Q840" s="15" t="s">
        <v>27</v>
      </c>
      <c r="R840" s="15" t="s">
        <v>42</v>
      </c>
      <c r="S840" s="15">
        <v>40.708199999999998</v>
      </c>
      <c r="T840" s="15">
        <v>-74.128399999999999</v>
      </c>
      <c r="U840" s="15"/>
      <c r="V840" s="78" t="s">
        <v>327</v>
      </c>
      <c r="W840" s="78" t="s">
        <v>376</v>
      </c>
      <c r="X840" s="78">
        <f t="shared" si="41"/>
        <v>0</v>
      </c>
      <c r="Y840" s="78">
        <f t="shared" si="39"/>
        <v>0</v>
      </c>
      <c r="Z840" s="78">
        <f t="shared" si="40"/>
        <v>0</v>
      </c>
      <c r="AA840" s="15" t="s">
        <v>188</v>
      </c>
      <c r="AB840" s="15" t="s">
        <v>25</v>
      </c>
      <c r="AC840" s="15" t="s">
        <v>33</v>
      </c>
      <c r="AD840" s="15" t="s">
        <v>27</v>
      </c>
      <c r="AE840" s="15" t="s">
        <v>42</v>
      </c>
      <c r="AF840" s="15"/>
      <c r="AG840" s="15"/>
      <c r="AH840" s="15"/>
      <c r="AI840" s="15"/>
      <c r="AJ840" s="15"/>
    </row>
    <row r="841" spans="1:36" x14ac:dyDescent="0.25">
      <c r="A841" s="15" t="s">
        <v>327</v>
      </c>
      <c r="B841" s="15" t="s">
        <v>353</v>
      </c>
      <c r="C841" s="15">
        <v>58235</v>
      </c>
      <c r="D841" s="15" t="s">
        <v>71</v>
      </c>
      <c r="E841" s="15"/>
      <c r="F841" s="15">
        <v>2019</v>
      </c>
      <c r="G841" s="15" t="s">
        <v>334</v>
      </c>
      <c r="H841" s="15">
        <v>874.16</v>
      </c>
      <c r="I841" s="15">
        <v>5</v>
      </c>
      <c r="J841" s="19">
        <v>47539.88</v>
      </c>
      <c r="K841" s="15">
        <v>2.6700000000000002E-2</v>
      </c>
      <c r="L841" s="15">
        <v>4.0430000000000001</v>
      </c>
      <c r="M841" s="15">
        <v>459729.79599999997</v>
      </c>
      <c r="N841" s="15" t="s">
        <v>349</v>
      </c>
      <c r="O841" s="15" t="s">
        <v>25</v>
      </c>
      <c r="P841" s="15" t="s">
        <v>26</v>
      </c>
      <c r="Q841" s="15" t="s">
        <v>27</v>
      </c>
      <c r="R841" s="15" t="s">
        <v>59</v>
      </c>
      <c r="S841" s="15">
        <v>39.424500000000002</v>
      </c>
      <c r="T841" s="15">
        <v>-75.020099999999999</v>
      </c>
      <c r="U841" s="15"/>
      <c r="V841" s="78" t="s">
        <v>327</v>
      </c>
      <c r="W841" s="78" t="s">
        <v>353</v>
      </c>
      <c r="X841" s="78">
        <f t="shared" si="41"/>
        <v>58235</v>
      </c>
      <c r="Y841" s="78">
        <f t="shared" si="39"/>
        <v>39.424500000000002</v>
      </c>
      <c r="Z841" s="78">
        <f t="shared" si="40"/>
        <v>-75.020099999999999</v>
      </c>
      <c r="AA841" s="15" t="s">
        <v>349</v>
      </c>
      <c r="AB841" s="15" t="s">
        <v>25</v>
      </c>
      <c r="AC841" s="15" t="s">
        <v>26</v>
      </c>
      <c r="AD841" s="15" t="s">
        <v>27</v>
      </c>
      <c r="AE841" s="15" t="s">
        <v>59</v>
      </c>
      <c r="AF841" s="15"/>
      <c r="AG841" s="15"/>
      <c r="AH841" s="15"/>
      <c r="AI841" s="15"/>
      <c r="AJ841" s="15"/>
    </row>
    <row r="842" spans="1:36" x14ac:dyDescent="0.25">
      <c r="A842" s="15" t="s">
        <v>770</v>
      </c>
      <c r="B842" s="15" t="s">
        <v>782</v>
      </c>
      <c r="C842" s="15">
        <v>58260</v>
      </c>
      <c r="D842" s="15" t="s">
        <v>712</v>
      </c>
      <c r="E842" s="15"/>
      <c r="F842" s="15">
        <v>2019</v>
      </c>
      <c r="G842" s="15" t="s">
        <v>334</v>
      </c>
      <c r="H842" s="15">
        <v>3640.48</v>
      </c>
      <c r="I842" s="15">
        <v>5</v>
      </c>
      <c r="J842" s="19">
        <v>1592260.82</v>
      </c>
      <c r="K842" s="15">
        <v>6.4000000000000003E-3</v>
      </c>
      <c r="L842" s="15">
        <v>34.85</v>
      </c>
      <c r="M842" s="80">
        <v>10938208.277000001</v>
      </c>
      <c r="N842" s="15" t="s">
        <v>783</v>
      </c>
      <c r="O842" s="15" t="s">
        <v>25</v>
      </c>
      <c r="P842" s="15" t="s">
        <v>33</v>
      </c>
      <c r="Q842" s="15" t="s">
        <v>27</v>
      </c>
      <c r="R842" s="15" t="s">
        <v>131</v>
      </c>
      <c r="S842" s="15">
        <v>36.7637</v>
      </c>
      <c r="T842" s="15">
        <v>-77.711200000000005</v>
      </c>
      <c r="U842" s="15"/>
      <c r="V842" s="78" t="s">
        <v>770</v>
      </c>
      <c r="W842" s="78" t="s">
        <v>782</v>
      </c>
      <c r="X842" s="78">
        <f t="shared" si="41"/>
        <v>58260</v>
      </c>
      <c r="Y842" s="78">
        <f t="shared" si="39"/>
        <v>36.7637</v>
      </c>
      <c r="Z842" s="78">
        <f t="shared" si="40"/>
        <v>-77.711200000000005</v>
      </c>
      <c r="AA842" s="15" t="s">
        <v>783</v>
      </c>
      <c r="AB842" s="15" t="s">
        <v>25</v>
      </c>
      <c r="AC842" s="15" t="s">
        <v>33</v>
      </c>
      <c r="AD842" s="15" t="s">
        <v>27</v>
      </c>
      <c r="AE842" s="15" t="s">
        <v>131</v>
      </c>
      <c r="AF842" s="15"/>
      <c r="AG842" s="15"/>
      <c r="AH842" s="15"/>
      <c r="AI842" s="15"/>
      <c r="AJ842" s="15"/>
    </row>
    <row r="843" spans="1:36" x14ac:dyDescent="0.25">
      <c r="A843" s="15" t="s">
        <v>770</v>
      </c>
      <c r="B843" s="15" t="s">
        <v>782</v>
      </c>
      <c r="C843" s="15">
        <v>58260</v>
      </c>
      <c r="D843" s="15" t="s">
        <v>713</v>
      </c>
      <c r="E843" s="15"/>
      <c r="F843" s="15">
        <v>2019</v>
      </c>
      <c r="G843" s="15" t="s">
        <v>334</v>
      </c>
      <c r="H843" s="15">
        <v>3654.03</v>
      </c>
      <c r="I843" s="15">
        <v>5</v>
      </c>
      <c r="J843" s="19">
        <v>1593232.22</v>
      </c>
      <c r="K843" s="15">
        <v>6.1999999999999998E-3</v>
      </c>
      <c r="L843" s="15">
        <v>33.584000000000003</v>
      </c>
      <c r="M843" s="80">
        <v>10860527.885</v>
      </c>
      <c r="N843" s="15" t="s">
        <v>783</v>
      </c>
      <c r="O843" s="15" t="s">
        <v>25</v>
      </c>
      <c r="P843" s="15" t="s">
        <v>33</v>
      </c>
      <c r="Q843" s="15" t="s">
        <v>27</v>
      </c>
      <c r="R843" s="15" t="s">
        <v>131</v>
      </c>
      <c r="S843" s="15">
        <v>36.7637</v>
      </c>
      <c r="T843" s="15">
        <v>-77.711200000000005</v>
      </c>
      <c r="U843" s="15"/>
      <c r="V843" s="78" t="s">
        <v>770</v>
      </c>
      <c r="W843" s="78" t="s">
        <v>782</v>
      </c>
      <c r="X843" s="78">
        <f t="shared" si="41"/>
        <v>0</v>
      </c>
      <c r="Y843" s="78">
        <f t="shared" si="39"/>
        <v>0</v>
      </c>
      <c r="Z843" s="78">
        <f t="shared" si="40"/>
        <v>0</v>
      </c>
      <c r="AA843" s="15" t="s">
        <v>783</v>
      </c>
      <c r="AB843" s="15" t="s">
        <v>25</v>
      </c>
      <c r="AC843" s="15" t="s">
        <v>33</v>
      </c>
      <c r="AD843" s="15" t="s">
        <v>27</v>
      </c>
      <c r="AE843" s="15" t="s">
        <v>131</v>
      </c>
      <c r="AF843" s="15"/>
      <c r="AG843" s="15"/>
      <c r="AH843" s="15"/>
      <c r="AI843" s="15"/>
      <c r="AJ843" s="15"/>
    </row>
    <row r="844" spans="1:36" x14ac:dyDescent="0.25">
      <c r="A844" s="15" t="s">
        <v>770</v>
      </c>
      <c r="B844" s="15" t="s">
        <v>782</v>
      </c>
      <c r="C844" s="15">
        <v>58260</v>
      </c>
      <c r="D844" s="15" t="s">
        <v>784</v>
      </c>
      <c r="E844" s="15"/>
      <c r="F844" s="15">
        <v>2019</v>
      </c>
      <c r="G844" s="15" t="s">
        <v>334</v>
      </c>
      <c r="H844" s="15">
        <v>3652.3</v>
      </c>
      <c r="I844" s="15">
        <v>5</v>
      </c>
      <c r="J844" s="19">
        <v>1605527.08</v>
      </c>
      <c r="K844" s="15">
        <v>5.7999999999999996E-3</v>
      </c>
      <c r="L844" s="15">
        <v>29.186</v>
      </c>
      <c r="M844" s="80">
        <v>10931992.198999999</v>
      </c>
      <c r="N844" s="15" t="s">
        <v>783</v>
      </c>
      <c r="O844" s="15" t="s">
        <v>25</v>
      </c>
      <c r="P844" s="15" t="s">
        <v>33</v>
      </c>
      <c r="Q844" s="15" t="s">
        <v>27</v>
      </c>
      <c r="R844" s="15" t="s">
        <v>131</v>
      </c>
      <c r="S844" s="15">
        <v>36.7637</v>
      </c>
      <c r="T844" s="15">
        <v>-77.711200000000005</v>
      </c>
      <c r="U844" s="15"/>
      <c r="V844" s="78" t="s">
        <v>770</v>
      </c>
      <c r="W844" s="78" t="s">
        <v>782</v>
      </c>
      <c r="X844" s="78">
        <f t="shared" si="41"/>
        <v>0</v>
      </c>
      <c r="Y844" s="78">
        <f t="shared" si="39"/>
        <v>0</v>
      </c>
      <c r="Z844" s="78">
        <f t="shared" si="40"/>
        <v>0</v>
      </c>
      <c r="AA844" s="15" t="s">
        <v>783</v>
      </c>
      <c r="AB844" s="15" t="s">
        <v>25</v>
      </c>
      <c r="AC844" s="15" t="s">
        <v>33</v>
      </c>
      <c r="AD844" s="15" t="s">
        <v>27</v>
      </c>
      <c r="AE844" s="15" t="s">
        <v>131</v>
      </c>
      <c r="AF844" s="15"/>
      <c r="AG844" s="15"/>
      <c r="AH844" s="15"/>
      <c r="AI844" s="15"/>
      <c r="AJ844" s="15"/>
    </row>
    <row r="845" spans="1:36" x14ac:dyDescent="0.25">
      <c r="A845" s="15" t="s">
        <v>770</v>
      </c>
      <c r="B845" s="15" t="s">
        <v>852</v>
      </c>
      <c r="C845" s="15">
        <v>59004</v>
      </c>
      <c r="D845" s="15" t="s">
        <v>294</v>
      </c>
      <c r="E845" s="15"/>
      <c r="F845" s="15">
        <v>2019</v>
      </c>
      <c r="G845" s="15" t="s">
        <v>683</v>
      </c>
      <c r="H845" s="15">
        <v>2241.09</v>
      </c>
      <c r="I845" s="15">
        <v>5</v>
      </c>
      <c r="J845" s="19">
        <v>683062.82</v>
      </c>
      <c r="K845" s="15">
        <v>5.1999999999999998E-3</v>
      </c>
      <c r="L845" s="15">
        <v>11.164</v>
      </c>
      <c r="M845" s="15">
        <v>4866659.82</v>
      </c>
      <c r="N845" s="15" t="s">
        <v>853</v>
      </c>
      <c r="O845" s="15" t="s">
        <v>25</v>
      </c>
      <c r="P845" s="15" t="s">
        <v>33</v>
      </c>
      <c r="Q845" s="15" t="s">
        <v>238</v>
      </c>
      <c r="R845" s="15" t="s">
        <v>131</v>
      </c>
      <c r="S845" s="15">
        <v>39.0578</v>
      </c>
      <c r="T845" s="15">
        <v>-77.542500000000004</v>
      </c>
      <c r="U845" s="15"/>
      <c r="V845" s="78" t="s">
        <v>770</v>
      </c>
      <c r="W845" s="78" t="s">
        <v>852</v>
      </c>
      <c r="X845" s="78">
        <f t="shared" si="41"/>
        <v>59004</v>
      </c>
      <c r="Y845" s="78">
        <f t="shared" si="39"/>
        <v>39.0578</v>
      </c>
      <c r="Z845" s="78">
        <f t="shared" si="40"/>
        <v>-77.542500000000004</v>
      </c>
      <c r="AA845" s="15" t="s">
        <v>853</v>
      </c>
      <c r="AB845" s="15" t="s">
        <v>25</v>
      </c>
      <c r="AC845" s="15" t="s">
        <v>33</v>
      </c>
      <c r="AD845" s="15" t="s">
        <v>238</v>
      </c>
      <c r="AE845" s="15" t="s">
        <v>131</v>
      </c>
      <c r="AF845" s="15"/>
      <c r="AG845" s="15"/>
      <c r="AH845" s="15"/>
      <c r="AI845" s="15"/>
      <c r="AJ845" s="15"/>
    </row>
    <row r="846" spans="1:36" x14ac:dyDescent="0.25">
      <c r="A846" s="15" t="s">
        <v>770</v>
      </c>
      <c r="B846" s="15" t="s">
        <v>852</v>
      </c>
      <c r="C846" s="15">
        <v>59004</v>
      </c>
      <c r="D846" s="15" t="s">
        <v>305</v>
      </c>
      <c r="E846" s="15"/>
      <c r="F846" s="15">
        <v>2019</v>
      </c>
      <c r="G846" s="15" t="s">
        <v>683</v>
      </c>
      <c r="H846" s="15">
        <v>1959.75</v>
      </c>
      <c r="I846" s="15">
        <v>5</v>
      </c>
      <c r="J846" s="19">
        <v>607300.28</v>
      </c>
      <c r="K846" s="15">
        <v>6.1000000000000004E-3</v>
      </c>
      <c r="L846" s="15">
        <v>10.587999999999999</v>
      </c>
      <c r="M846" s="15">
        <v>4309702.977</v>
      </c>
      <c r="N846" s="15" t="s">
        <v>853</v>
      </c>
      <c r="O846" s="15" t="s">
        <v>25</v>
      </c>
      <c r="P846" s="15" t="s">
        <v>33</v>
      </c>
      <c r="Q846" s="15" t="s">
        <v>238</v>
      </c>
      <c r="R846" s="15" t="s">
        <v>131</v>
      </c>
      <c r="S846" s="15">
        <v>39.0578</v>
      </c>
      <c r="T846" s="15">
        <v>-77.542500000000004</v>
      </c>
      <c r="U846" s="15"/>
      <c r="V846" s="78" t="s">
        <v>770</v>
      </c>
      <c r="W846" s="78" t="s">
        <v>852</v>
      </c>
      <c r="X846" s="78">
        <f t="shared" si="41"/>
        <v>0</v>
      </c>
      <c r="Y846" s="78">
        <f t="shared" si="39"/>
        <v>0</v>
      </c>
      <c r="Z846" s="78">
        <f t="shared" si="40"/>
        <v>0</v>
      </c>
      <c r="AA846" s="15" t="s">
        <v>853</v>
      </c>
      <c r="AB846" s="15" t="s">
        <v>25</v>
      </c>
      <c r="AC846" s="15" t="s">
        <v>33</v>
      </c>
      <c r="AD846" s="15" t="s">
        <v>238</v>
      </c>
      <c r="AE846" s="15" t="s">
        <v>131</v>
      </c>
      <c r="AF846" s="15"/>
      <c r="AG846" s="15"/>
      <c r="AH846" s="15"/>
      <c r="AI846" s="15"/>
      <c r="AJ846" s="15"/>
    </row>
    <row r="847" spans="1:36" x14ac:dyDescent="0.25">
      <c r="A847" s="15" t="s">
        <v>229</v>
      </c>
      <c r="B847" s="15" t="s">
        <v>261</v>
      </c>
      <c r="C847" s="15">
        <v>59073</v>
      </c>
      <c r="D847" s="15" t="s">
        <v>265</v>
      </c>
      <c r="E847" s="15"/>
      <c r="F847" s="15">
        <v>2019</v>
      </c>
      <c r="G847" s="15" t="s">
        <v>31</v>
      </c>
      <c r="H847" s="15">
        <v>3464.91</v>
      </c>
      <c r="I847" s="15">
        <v>5</v>
      </c>
      <c r="J847" s="19"/>
      <c r="K847" s="15">
        <v>7.0000000000000001E-3</v>
      </c>
      <c r="L847" s="15">
        <v>2.129</v>
      </c>
      <c r="M847" s="15">
        <v>611201.027</v>
      </c>
      <c r="N847" s="15" t="s">
        <v>263</v>
      </c>
      <c r="O847" s="15" t="s">
        <v>25</v>
      </c>
      <c r="P847" s="15" t="s">
        <v>166</v>
      </c>
      <c r="Q847" s="15" t="s">
        <v>238</v>
      </c>
      <c r="R847" s="15"/>
      <c r="S847" s="15">
        <v>38.387</v>
      </c>
      <c r="T847" s="15">
        <v>-76.408000000000001</v>
      </c>
      <c r="U847" s="15"/>
      <c r="V847" s="78" t="s">
        <v>229</v>
      </c>
      <c r="W847" s="78" t="s">
        <v>261</v>
      </c>
      <c r="X847" s="78">
        <f t="shared" si="41"/>
        <v>59073</v>
      </c>
      <c r="Y847" s="78">
        <f t="shared" si="39"/>
        <v>38.387</v>
      </c>
      <c r="Z847" s="78">
        <f t="shared" si="40"/>
        <v>-76.408000000000001</v>
      </c>
      <c r="AA847" s="15" t="s">
        <v>263</v>
      </c>
      <c r="AB847" s="15" t="s">
        <v>25</v>
      </c>
      <c r="AC847" s="15" t="s">
        <v>166</v>
      </c>
      <c r="AD847" s="15" t="s">
        <v>238</v>
      </c>
      <c r="AE847" s="15"/>
      <c r="AF847" s="15"/>
      <c r="AG847" s="15"/>
      <c r="AH847" s="15"/>
      <c r="AI847" s="15"/>
      <c r="AJ847" s="15"/>
    </row>
    <row r="848" spans="1:36" x14ac:dyDescent="0.25">
      <c r="A848" s="15" t="s">
        <v>229</v>
      </c>
      <c r="B848" s="15" t="s">
        <v>261</v>
      </c>
      <c r="C848" s="15">
        <v>59073</v>
      </c>
      <c r="D848" s="15" t="s">
        <v>266</v>
      </c>
      <c r="E848" s="15"/>
      <c r="F848" s="15">
        <v>2019</v>
      </c>
      <c r="G848" s="15" t="s">
        <v>31</v>
      </c>
      <c r="H848" s="15">
        <v>3259.74</v>
      </c>
      <c r="I848" s="15">
        <v>5</v>
      </c>
      <c r="J848" s="19"/>
      <c r="K848" s="15">
        <v>6.1999999999999998E-3</v>
      </c>
      <c r="L848" s="15">
        <v>1.7090000000000001</v>
      </c>
      <c r="M848" s="15">
        <v>576543.99300000002</v>
      </c>
      <c r="N848" s="15" t="s">
        <v>263</v>
      </c>
      <c r="O848" s="15" t="s">
        <v>25</v>
      </c>
      <c r="P848" s="15" t="s">
        <v>166</v>
      </c>
      <c r="Q848" s="15" t="s">
        <v>238</v>
      </c>
      <c r="R848" s="15"/>
      <c r="S848" s="15">
        <v>38.387</v>
      </c>
      <c r="T848" s="15">
        <v>-76.408000000000001</v>
      </c>
      <c r="U848" s="15"/>
      <c r="V848" s="78" t="s">
        <v>229</v>
      </c>
      <c r="W848" s="78" t="s">
        <v>261</v>
      </c>
      <c r="X848" s="78">
        <f t="shared" si="41"/>
        <v>0</v>
      </c>
      <c r="Y848" s="78">
        <f t="shared" si="39"/>
        <v>0</v>
      </c>
      <c r="Z848" s="78">
        <f t="shared" si="40"/>
        <v>0</v>
      </c>
      <c r="AA848" s="15" t="s">
        <v>263</v>
      </c>
      <c r="AB848" s="15" t="s">
        <v>25</v>
      </c>
      <c r="AC848" s="15" t="s">
        <v>166</v>
      </c>
      <c r="AD848" s="15" t="s">
        <v>238</v>
      </c>
      <c r="AE848" s="15"/>
      <c r="AF848" s="15"/>
      <c r="AG848" s="15"/>
      <c r="AH848" s="15"/>
      <c r="AI848" s="15"/>
      <c r="AJ848" s="15"/>
    </row>
    <row r="849" spans="1:36" x14ac:dyDescent="0.25">
      <c r="A849" s="15" t="s">
        <v>229</v>
      </c>
      <c r="B849" s="15" t="s">
        <v>261</v>
      </c>
      <c r="C849" s="15">
        <v>59073</v>
      </c>
      <c r="D849" s="15" t="s">
        <v>267</v>
      </c>
      <c r="E849" s="15"/>
      <c r="F849" s="15">
        <v>2019</v>
      </c>
      <c r="G849" s="15" t="s">
        <v>31</v>
      </c>
      <c r="H849" s="15">
        <v>3337.4</v>
      </c>
      <c r="I849" s="15">
        <v>5</v>
      </c>
      <c r="J849" s="19">
        <v>272370.76</v>
      </c>
      <c r="K849" s="15">
        <v>7.3000000000000001E-3</v>
      </c>
      <c r="L849" s="15">
        <v>10.339</v>
      </c>
      <c r="M849" s="15">
        <v>2904770.9649999999</v>
      </c>
      <c r="N849" s="15" t="s">
        <v>263</v>
      </c>
      <c r="O849" s="15" t="s">
        <v>25</v>
      </c>
      <c r="P849" s="15" t="s">
        <v>26</v>
      </c>
      <c r="Q849" s="15" t="s">
        <v>238</v>
      </c>
      <c r="R849" s="15"/>
      <c r="S849" s="15">
        <v>38.387</v>
      </c>
      <c r="T849" s="15">
        <v>-76.408000000000001</v>
      </c>
      <c r="U849" s="15"/>
      <c r="V849" s="78" t="s">
        <v>229</v>
      </c>
      <c r="W849" s="78" t="s">
        <v>261</v>
      </c>
      <c r="X849" s="78">
        <f t="shared" si="41"/>
        <v>0</v>
      </c>
      <c r="Y849" s="78">
        <f t="shared" si="39"/>
        <v>0</v>
      </c>
      <c r="Z849" s="78">
        <f t="shared" si="40"/>
        <v>0</v>
      </c>
      <c r="AA849" s="15" t="s">
        <v>263</v>
      </c>
      <c r="AB849" s="15" t="s">
        <v>25</v>
      </c>
      <c r="AC849" s="15" t="s">
        <v>26</v>
      </c>
      <c r="AD849" s="15" t="s">
        <v>238</v>
      </c>
      <c r="AE849" s="15"/>
      <c r="AF849" s="15"/>
      <c r="AG849" s="15"/>
      <c r="AH849" s="15"/>
      <c r="AI849" s="15"/>
      <c r="AJ849" s="15"/>
    </row>
    <row r="850" spans="1:36" x14ac:dyDescent="0.25">
      <c r="A850" s="15" t="s">
        <v>229</v>
      </c>
      <c r="B850" s="15" t="s">
        <v>261</v>
      </c>
      <c r="C850" s="15">
        <v>59073</v>
      </c>
      <c r="D850" s="15" t="s">
        <v>268</v>
      </c>
      <c r="E850" s="15"/>
      <c r="F850" s="15">
        <v>2019</v>
      </c>
      <c r="G850" s="15" t="s">
        <v>31</v>
      </c>
      <c r="H850" s="15">
        <v>3318.24</v>
      </c>
      <c r="I850" s="15">
        <v>5</v>
      </c>
      <c r="J850" s="19">
        <v>271552.03000000003</v>
      </c>
      <c r="K850" s="15">
        <v>8.0999999999999996E-3</v>
      </c>
      <c r="L850" s="15">
        <v>11.698</v>
      </c>
      <c r="M850" s="15">
        <v>2910734.1370000001</v>
      </c>
      <c r="N850" s="15" t="s">
        <v>263</v>
      </c>
      <c r="O850" s="15" t="s">
        <v>25</v>
      </c>
      <c r="P850" s="15" t="s">
        <v>26</v>
      </c>
      <c r="Q850" s="15" t="s">
        <v>238</v>
      </c>
      <c r="R850" s="15"/>
      <c r="S850" s="15">
        <v>38.387</v>
      </c>
      <c r="T850" s="15">
        <v>-76.408000000000001</v>
      </c>
      <c r="U850" s="15"/>
      <c r="V850" s="78" t="s">
        <v>229</v>
      </c>
      <c r="W850" s="78" t="s">
        <v>261</v>
      </c>
      <c r="X850" s="78">
        <f t="shared" si="41"/>
        <v>0</v>
      </c>
      <c r="Y850" s="78">
        <f t="shared" si="39"/>
        <v>0</v>
      </c>
      <c r="Z850" s="78">
        <f t="shared" si="40"/>
        <v>0</v>
      </c>
      <c r="AA850" s="15" t="s">
        <v>263</v>
      </c>
      <c r="AB850" s="15" t="s">
        <v>25</v>
      </c>
      <c r="AC850" s="15" t="s">
        <v>26</v>
      </c>
      <c r="AD850" s="15" t="s">
        <v>238</v>
      </c>
      <c r="AE850" s="15"/>
      <c r="AF850" s="15"/>
      <c r="AG850" s="15"/>
      <c r="AH850" s="15"/>
      <c r="AI850" s="15"/>
      <c r="AJ850" s="15"/>
    </row>
    <row r="851" spans="1:36" x14ac:dyDescent="0.25">
      <c r="A851" s="15" t="s">
        <v>229</v>
      </c>
      <c r="B851" s="15" t="s">
        <v>261</v>
      </c>
      <c r="C851" s="15">
        <v>59073</v>
      </c>
      <c r="D851" s="15" t="s">
        <v>262</v>
      </c>
      <c r="E851" s="15"/>
      <c r="F851" s="15">
        <v>2019</v>
      </c>
      <c r="G851" s="15" t="s">
        <v>36</v>
      </c>
      <c r="H851" s="15">
        <v>1690.72</v>
      </c>
      <c r="I851" s="15">
        <v>5</v>
      </c>
      <c r="J851" s="19">
        <v>21001.63</v>
      </c>
      <c r="K851" s="15">
        <v>1.5299999999999999E-2</v>
      </c>
      <c r="L851" s="15">
        <v>2.8140000000000001</v>
      </c>
      <c r="M851" s="15">
        <v>383729.29300000001</v>
      </c>
      <c r="N851" s="15" t="s">
        <v>263</v>
      </c>
      <c r="O851" s="15" t="s">
        <v>25</v>
      </c>
      <c r="P851" s="15" t="s">
        <v>26</v>
      </c>
      <c r="Q851" s="15" t="s">
        <v>238</v>
      </c>
      <c r="R851" s="15"/>
      <c r="S851" s="15">
        <v>38.387</v>
      </c>
      <c r="T851" s="15">
        <v>-76.408000000000001</v>
      </c>
      <c r="U851" s="15"/>
      <c r="V851" s="78" t="s">
        <v>229</v>
      </c>
      <c r="W851" s="78" t="s">
        <v>261</v>
      </c>
      <c r="X851" s="78">
        <f t="shared" si="41"/>
        <v>0</v>
      </c>
      <c r="Y851" s="78">
        <f t="shared" si="39"/>
        <v>0</v>
      </c>
      <c r="Z851" s="78">
        <f t="shared" si="40"/>
        <v>0</v>
      </c>
      <c r="AA851" s="15" t="s">
        <v>263</v>
      </c>
      <c r="AB851" s="15" t="s">
        <v>25</v>
      </c>
      <c r="AC851" s="15" t="s">
        <v>26</v>
      </c>
      <c r="AD851" s="15" t="s">
        <v>238</v>
      </c>
      <c r="AE851" s="15"/>
      <c r="AF851" s="15"/>
      <c r="AG851" s="15"/>
      <c r="AH851" s="15"/>
      <c r="AI851" s="15"/>
      <c r="AJ851" s="15"/>
    </row>
    <row r="852" spans="1:36" x14ac:dyDescent="0.25">
      <c r="A852" s="15" t="s">
        <v>229</v>
      </c>
      <c r="B852" s="15" t="s">
        <v>261</v>
      </c>
      <c r="C852" s="15">
        <v>59073</v>
      </c>
      <c r="D852" s="15" t="s">
        <v>264</v>
      </c>
      <c r="E852" s="15"/>
      <c r="F852" s="15">
        <v>2019</v>
      </c>
      <c r="G852" s="15" t="s">
        <v>36</v>
      </c>
      <c r="H852" s="15">
        <v>2631.11</v>
      </c>
      <c r="I852" s="15">
        <v>5</v>
      </c>
      <c r="J852" s="19">
        <v>34325.949999999997</v>
      </c>
      <c r="K852" s="15">
        <v>1.43E-2</v>
      </c>
      <c r="L852" s="15">
        <v>4.2089999999999996</v>
      </c>
      <c r="M852" s="15">
        <v>607501.50899999996</v>
      </c>
      <c r="N852" s="15" t="s">
        <v>263</v>
      </c>
      <c r="O852" s="15" t="s">
        <v>25</v>
      </c>
      <c r="P852" s="15" t="s">
        <v>26</v>
      </c>
      <c r="Q852" s="15" t="s">
        <v>238</v>
      </c>
      <c r="R852" s="15"/>
      <c r="S852" s="15">
        <v>38.387</v>
      </c>
      <c r="T852" s="15">
        <v>-76.408000000000001</v>
      </c>
      <c r="U852" s="15"/>
      <c r="V852" s="78" t="s">
        <v>229</v>
      </c>
      <c r="W852" s="78" t="s">
        <v>261</v>
      </c>
      <c r="X852" s="78">
        <f t="shared" si="41"/>
        <v>0</v>
      </c>
      <c r="Y852" s="78">
        <f t="shared" si="39"/>
        <v>0</v>
      </c>
      <c r="Z852" s="78">
        <f t="shared" si="40"/>
        <v>0</v>
      </c>
      <c r="AA852" s="15" t="s">
        <v>263</v>
      </c>
      <c r="AB852" s="15" t="s">
        <v>25</v>
      </c>
      <c r="AC852" s="15" t="s">
        <v>26</v>
      </c>
      <c r="AD852" s="15" t="s">
        <v>238</v>
      </c>
      <c r="AE852" s="15"/>
      <c r="AF852" s="15"/>
      <c r="AG852" s="15"/>
      <c r="AH852" s="15"/>
      <c r="AI852" s="15"/>
      <c r="AJ852" s="15"/>
    </row>
    <row r="853" spans="1:36" x14ac:dyDescent="0.25">
      <c r="A853" s="15" t="s">
        <v>229</v>
      </c>
      <c r="B853" s="15" t="s">
        <v>304</v>
      </c>
      <c r="C853" s="15">
        <v>59220</v>
      </c>
      <c r="D853" s="15" t="s">
        <v>294</v>
      </c>
      <c r="E853" s="15"/>
      <c r="F853" s="15">
        <v>2019</v>
      </c>
      <c r="G853" s="15" t="s">
        <v>244</v>
      </c>
      <c r="H853" s="15">
        <v>2117.3200000000002</v>
      </c>
      <c r="I853" s="15">
        <v>5</v>
      </c>
      <c r="J853" s="19">
        <v>790234.6</v>
      </c>
      <c r="K853" s="15">
        <v>9.2999999999999992E-3</v>
      </c>
      <c r="L853" s="15">
        <v>19.13</v>
      </c>
      <c r="M853" s="15">
        <v>5388848.852</v>
      </c>
      <c r="N853" s="15" t="s">
        <v>298</v>
      </c>
      <c r="O853" s="15" t="s">
        <v>25</v>
      </c>
      <c r="P853" s="15" t="s">
        <v>33</v>
      </c>
      <c r="Q853" s="15" t="s">
        <v>27</v>
      </c>
      <c r="R853" s="15" t="s">
        <v>131</v>
      </c>
      <c r="S853" s="15">
        <v>39.7194</v>
      </c>
      <c r="T853" s="15">
        <v>-76.161600000000007</v>
      </c>
      <c r="U853" s="15"/>
      <c r="V853" s="78" t="s">
        <v>229</v>
      </c>
      <c r="W853" s="78" t="s">
        <v>304</v>
      </c>
      <c r="X853" s="78">
        <f t="shared" si="41"/>
        <v>59220</v>
      </c>
      <c r="Y853" s="78">
        <f t="shared" si="39"/>
        <v>39.7194</v>
      </c>
      <c r="Z853" s="78">
        <f t="shared" si="40"/>
        <v>-76.161600000000007</v>
      </c>
      <c r="AA853" s="15" t="s">
        <v>298</v>
      </c>
      <c r="AB853" s="15" t="s">
        <v>25</v>
      </c>
      <c r="AC853" s="15" t="s">
        <v>33</v>
      </c>
      <c r="AD853" s="15" t="s">
        <v>27</v>
      </c>
      <c r="AE853" s="15" t="s">
        <v>131</v>
      </c>
      <c r="AF853" s="15"/>
      <c r="AG853" s="15"/>
      <c r="AH853" s="15"/>
      <c r="AI853" s="15"/>
      <c r="AJ853" s="15"/>
    </row>
    <row r="854" spans="1:36" x14ac:dyDescent="0.25">
      <c r="A854" s="15" t="s">
        <v>229</v>
      </c>
      <c r="B854" s="15" t="s">
        <v>304</v>
      </c>
      <c r="C854" s="15">
        <v>59220</v>
      </c>
      <c r="D854" s="15" t="s">
        <v>305</v>
      </c>
      <c r="E854" s="15"/>
      <c r="F854" s="15">
        <v>2019</v>
      </c>
      <c r="G854" s="15" t="s">
        <v>244</v>
      </c>
      <c r="H854" s="15">
        <v>2332.75</v>
      </c>
      <c r="I854" s="15">
        <v>5</v>
      </c>
      <c r="J854" s="19">
        <v>859587.31</v>
      </c>
      <c r="K854" s="15">
        <v>9.5999999999999992E-3</v>
      </c>
      <c r="L854" s="15">
        <v>21.638000000000002</v>
      </c>
      <c r="M854" s="15">
        <v>5902496.0080000004</v>
      </c>
      <c r="N854" s="15" t="s">
        <v>298</v>
      </c>
      <c r="O854" s="15" t="s">
        <v>25</v>
      </c>
      <c r="P854" s="15" t="s">
        <v>33</v>
      </c>
      <c r="Q854" s="15" t="s">
        <v>27</v>
      </c>
      <c r="R854" s="15" t="s">
        <v>131</v>
      </c>
      <c r="S854" s="15">
        <v>39.7194</v>
      </c>
      <c r="T854" s="15">
        <v>-76.161600000000007</v>
      </c>
      <c r="U854" s="15"/>
      <c r="V854" s="78" t="s">
        <v>229</v>
      </c>
      <c r="W854" s="78" t="s">
        <v>304</v>
      </c>
      <c r="X854" s="78">
        <f t="shared" si="41"/>
        <v>0</v>
      </c>
      <c r="Y854" s="78">
        <f t="shared" si="39"/>
        <v>0</v>
      </c>
      <c r="Z854" s="78">
        <f t="shared" si="40"/>
        <v>0</v>
      </c>
      <c r="AA854" s="15" t="s">
        <v>298</v>
      </c>
      <c r="AB854" s="15" t="s">
        <v>25</v>
      </c>
      <c r="AC854" s="15" t="s">
        <v>33</v>
      </c>
      <c r="AD854" s="15" t="s">
        <v>27</v>
      </c>
      <c r="AE854" s="15" t="s">
        <v>131</v>
      </c>
      <c r="AF854" s="15"/>
      <c r="AG854" s="15"/>
      <c r="AH854" s="15"/>
      <c r="AI854" s="15"/>
      <c r="AJ854" s="15"/>
    </row>
    <row r="855" spans="1:36" x14ac:dyDescent="0.25">
      <c r="A855" s="15" t="s">
        <v>145</v>
      </c>
      <c r="B855" s="15" t="s">
        <v>175</v>
      </c>
      <c r="C855" s="15">
        <v>59882</v>
      </c>
      <c r="D855" s="15" t="s">
        <v>176</v>
      </c>
      <c r="E855" s="15"/>
      <c r="F855" s="15">
        <v>2019</v>
      </c>
      <c r="G855" s="15" t="s">
        <v>23</v>
      </c>
      <c r="H855" s="15">
        <v>154.83000000000001</v>
      </c>
      <c r="I855" s="15">
        <v>3</v>
      </c>
      <c r="J855" s="19">
        <v>8867.59</v>
      </c>
      <c r="K855" s="15">
        <v>1.24E-2</v>
      </c>
      <c r="L855" s="15">
        <v>0.42499999999999999</v>
      </c>
      <c r="M855" s="15">
        <v>87005.687000000005</v>
      </c>
      <c r="N855" s="15" t="s">
        <v>147</v>
      </c>
      <c r="O855" s="15" t="s">
        <v>177</v>
      </c>
      <c r="P855" s="15" t="s">
        <v>178</v>
      </c>
      <c r="Q855" s="15" t="s">
        <v>27</v>
      </c>
      <c r="R855" s="15" t="s">
        <v>53</v>
      </c>
      <c r="S855" s="15">
        <v>42.137500000000003</v>
      </c>
      <c r="T855" s="15">
        <v>-71.444000000000003</v>
      </c>
      <c r="U855" s="15"/>
      <c r="V855" s="78" t="s">
        <v>145</v>
      </c>
      <c r="W855" s="78" t="s">
        <v>175</v>
      </c>
      <c r="X855" s="78">
        <f t="shared" si="41"/>
        <v>59882</v>
      </c>
      <c r="Y855" s="78">
        <f t="shared" si="39"/>
        <v>42.137500000000003</v>
      </c>
      <c r="Z855" s="78">
        <f t="shared" si="40"/>
        <v>-71.444000000000003</v>
      </c>
      <c r="AA855" s="15" t="s">
        <v>147</v>
      </c>
      <c r="AB855" s="15" t="s">
        <v>177</v>
      </c>
      <c r="AC855" s="15" t="s">
        <v>178</v>
      </c>
      <c r="AD855" s="15" t="s">
        <v>27</v>
      </c>
      <c r="AE855" s="15" t="s">
        <v>53</v>
      </c>
      <c r="AF855" s="15"/>
      <c r="AG855" s="15"/>
      <c r="AH855" s="15"/>
      <c r="AI855" s="15"/>
      <c r="AJ855" s="15"/>
    </row>
    <row r="856" spans="1:36" x14ac:dyDescent="0.25">
      <c r="A856" s="15" t="s">
        <v>145</v>
      </c>
      <c r="B856" s="15" t="s">
        <v>175</v>
      </c>
      <c r="C856" s="15">
        <v>59882</v>
      </c>
      <c r="D856" s="15" t="s">
        <v>179</v>
      </c>
      <c r="E856" s="15"/>
      <c r="F856" s="15">
        <v>2019</v>
      </c>
      <c r="G856" s="15" t="s">
        <v>23</v>
      </c>
      <c r="H856" s="15">
        <v>99.24</v>
      </c>
      <c r="I856" s="15">
        <v>3</v>
      </c>
      <c r="J856" s="19">
        <v>5306.3</v>
      </c>
      <c r="K856" s="15">
        <v>1.43E-2</v>
      </c>
      <c r="L856" s="15">
        <v>0.24099999999999999</v>
      </c>
      <c r="M856" s="15">
        <v>54102.5</v>
      </c>
      <c r="N856" s="15" t="s">
        <v>147</v>
      </c>
      <c r="O856" s="15" t="s">
        <v>180</v>
      </c>
      <c r="P856" s="15" t="s">
        <v>181</v>
      </c>
      <c r="Q856" s="15" t="s">
        <v>27</v>
      </c>
      <c r="R856" s="15" t="s">
        <v>53</v>
      </c>
      <c r="S856" s="15">
        <v>42.137500000000003</v>
      </c>
      <c r="T856" s="15">
        <v>-71.444000000000003</v>
      </c>
      <c r="U856" s="15"/>
      <c r="V856" s="78" t="s">
        <v>145</v>
      </c>
      <c r="W856" s="78" t="s">
        <v>175</v>
      </c>
      <c r="X856" s="78">
        <f t="shared" si="41"/>
        <v>0</v>
      </c>
      <c r="Y856" s="78">
        <f t="shared" si="39"/>
        <v>0</v>
      </c>
      <c r="Z856" s="78">
        <f t="shared" si="40"/>
        <v>0</v>
      </c>
      <c r="AA856" s="15" t="s">
        <v>147</v>
      </c>
      <c r="AB856" s="15" t="s">
        <v>180</v>
      </c>
      <c r="AC856" s="15" t="s">
        <v>181</v>
      </c>
      <c r="AD856" s="15" t="s">
        <v>27</v>
      </c>
      <c r="AE856" s="15" t="s">
        <v>53</v>
      </c>
      <c r="AF856" s="15"/>
      <c r="AG856" s="15"/>
      <c r="AH856" s="15"/>
      <c r="AI856" s="15"/>
      <c r="AJ856" s="15"/>
    </row>
    <row r="857" spans="1:36" x14ac:dyDescent="0.25">
      <c r="A857" s="15" t="s">
        <v>770</v>
      </c>
      <c r="B857" s="15" t="s">
        <v>838</v>
      </c>
      <c r="C857" s="15">
        <v>59913</v>
      </c>
      <c r="D857" s="15" t="s">
        <v>712</v>
      </c>
      <c r="E857" s="15"/>
      <c r="F857" s="15">
        <v>2019</v>
      </c>
      <c r="G857" s="15" t="s">
        <v>334</v>
      </c>
      <c r="H857" s="15">
        <v>3082.59</v>
      </c>
      <c r="I857" s="15">
        <v>5</v>
      </c>
      <c r="J857" s="19">
        <v>1637342.68</v>
      </c>
      <c r="K857" s="15">
        <v>6.1000000000000004E-3</v>
      </c>
      <c r="L857" s="15">
        <v>25.853000000000002</v>
      </c>
      <c r="M857" s="80">
        <v>10312338.605</v>
      </c>
      <c r="N857" s="15" t="s">
        <v>839</v>
      </c>
      <c r="O857" s="15" t="s">
        <v>25</v>
      </c>
      <c r="P857" s="15" t="s">
        <v>33</v>
      </c>
      <c r="Q857" s="15" t="s">
        <v>27</v>
      </c>
      <c r="R857" s="15" t="s">
        <v>131</v>
      </c>
      <c r="S857" s="15">
        <v>36.718400000000003</v>
      </c>
      <c r="T857" s="15">
        <v>-77.652299999999997</v>
      </c>
      <c r="U857" s="15"/>
      <c r="V857" s="78" t="s">
        <v>770</v>
      </c>
      <c r="W857" s="78" t="s">
        <v>838</v>
      </c>
      <c r="X857" s="78">
        <f t="shared" si="41"/>
        <v>59913</v>
      </c>
      <c r="Y857" s="78">
        <f t="shared" si="39"/>
        <v>36.718400000000003</v>
      </c>
      <c r="Z857" s="78">
        <f t="shared" si="40"/>
        <v>-77.652299999999997</v>
      </c>
      <c r="AA857" s="15" t="s">
        <v>839</v>
      </c>
      <c r="AB857" s="15" t="s">
        <v>25</v>
      </c>
      <c r="AC857" s="15" t="s">
        <v>33</v>
      </c>
      <c r="AD857" s="15" t="s">
        <v>27</v>
      </c>
      <c r="AE857" s="15" t="s">
        <v>131</v>
      </c>
      <c r="AF857" s="15"/>
      <c r="AG857" s="15"/>
      <c r="AH857" s="15"/>
      <c r="AI857" s="15"/>
      <c r="AJ857" s="15"/>
    </row>
    <row r="858" spans="1:36" x14ac:dyDescent="0.25">
      <c r="A858" s="15" t="s">
        <v>770</v>
      </c>
      <c r="B858" s="15" t="s">
        <v>838</v>
      </c>
      <c r="C858" s="15">
        <v>59913</v>
      </c>
      <c r="D858" s="15" t="s">
        <v>713</v>
      </c>
      <c r="E858" s="15"/>
      <c r="F858" s="15">
        <v>2019</v>
      </c>
      <c r="G858" s="15" t="s">
        <v>334</v>
      </c>
      <c r="H858" s="15">
        <v>3075.64</v>
      </c>
      <c r="I858" s="15">
        <v>5</v>
      </c>
      <c r="J858" s="19">
        <v>1557606.3999999999</v>
      </c>
      <c r="K858" s="15">
        <v>5.5999999999999999E-3</v>
      </c>
      <c r="L858" s="15">
        <v>26.382000000000001</v>
      </c>
      <c r="M858" s="80">
        <v>10406262.17</v>
      </c>
      <c r="N858" s="15" t="s">
        <v>839</v>
      </c>
      <c r="O858" s="15" t="s">
        <v>25</v>
      </c>
      <c r="P858" s="15" t="s">
        <v>33</v>
      </c>
      <c r="Q858" s="15" t="s">
        <v>27</v>
      </c>
      <c r="R858" s="15" t="s">
        <v>131</v>
      </c>
      <c r="S858" s="15">
        <v>36.718400000000003</v>
      </c>
      <c r="T858" s="15">
        <v>-77.652299999999997</v>
      </c>
      <c r="U858" s="15"/>
      <c r="V858" s="78" t="s">
        <v>770</v>
      </c>
      <c r="W858" s="78" t="s">
        <v>838</v>
      </c>
      <c r="X858" s="78">
        <f t="shared" si="41"/>
        <v>0</v>
      </c>
      <c r="Y858" s="78">
        <f t="shared" si="39"/>
        <v>0</v>
      </c>
      <c r="Z858" s="78">
        <f t="shared" si="40"/>
        <v>0</v>
      </c>
      <c r="AA858" s="15" t="s">
        <v>839</v>
      </c>
      <c r="AB858" s="15" t="s">
        <v>25</v>
      </c>
      <c r="AC858" s="15" t="s">
        <v>33</v>
      </c>
      <c r="AD858" s="15" t="s">
        <v>27</v>
      </c>
      <c r="AE858" s="15" t="s">
        <v>131</v>
      </c>
      <c r="AF858" s="15"/>
      <c r="AG858" s="15"/>
      <c r="AH858" s="15"/>
      <c r="AI858" s="15"/>
      <c r="AJ858" s="15"/>
    </row>
    <row r="859" spans="1:36" x14ac:dyDescent="0.25">
      <c r="A859" s="15" t="s">
        <v>770</v>
      </c>
      <c r="B859" s="15" t="s">
        <v>838</v>
      </c>
      <c r="C859" s="15">
        <v>59913</v>
      </c>
      <c r="D859" s="15" t="s">
        <v>784</v>
      </c>
      <c r="E859" s="15"/>
      <c r="F859" s="15">
        <v>2019</v>
      </c>
      <c r="G859" s="15" t="s">
        <v>334</v>
      </c>
      <c r="H859" s="15">
        <v>3070.34</v>
      </c>
      <c r="I859" s="15">
        <v>5</v>
      </c>
      <c r="J859" s="19">
        <v>1550493.13</v>
      </c>
      <c r="K859" s="15">
        <v>6.1000000000000004E-3</v>
      </c>
      <c r="L859" s="15">
        <v>25.111999999999998</v>
      </c>
      <c r="M859" s="15">
        <v>9810982.3059999999</v>
      </c>
      <c r="N859" s="15" t="s">
        <v>839</v>
      </c>
      <c r="O859" s="15" t="s">
        <v>25</v>
      </c>
      <c r="P859" s="15" t="s">
        <v>33</v>
      </c>
      <c r="Q859" s="15" t="s">
        <v>27</v>
      </c>
      <c r="R859" s="15" t="s">
        <v>131</v>
      </c>
      <c r="S859" s="15">
        <v>36.718400000000003</v>
      </c>
      <c r="T859" s="15">
        <v>-77.652299999999997</v>
      </c>
      <c r="U859" s="15"/>
      <c r="V859" s="78" t="s">
        <v>770</v>
      </c>
      <c r="W859" s="78" t="s">
        <v>838</v>
      </c>
      <c r="X859" s="78">
        <f t="shared" si="41"/>
        <v>0</v>
      </c>
      <c r="Y859" s="78">
        <f t="shared" si="39"/>
        <v>0</v>
      </c>
      <c r="Z859" s="78">
        <f t="shared" si="40"/>
        <v>0</v>
      </c>
      <c r="AA859" s="15" t="s">
        <v>839</v>
      </c>
      <c r="AB859" s="15" t="s">
        <v>25</v>
      </c>
      <c r="AC859" s="15" t="s">
        <v>33</v>
      </c>
      <c r="AD859" s="15" t="s">
        <v>27</v>
      </c>
      <c r="AE859" s="15" t="s">
        <v>131</v>
      </c>
      <c r="AF859" s="15"/>
      <c r="AG859" s="15"/>
      <c r="AH859" s="15"/>
      <c r="AI859" s="15"/>
      <c r="AJ859" s="15"/>
    </row>
    <row r="860" spans="1:36" x14ac:dyDescent="0.25">
      <c r="A860" s="15" t="s">
        <v>229</v>
      </c>
      <c r="B860" s="15" t="s">
        <v>278</v>
      </c>
      <c r="C860" s="15">
        <v>60302</v>
      </c>
      <c r="D860" s="15">
        <v>11</v>
      </c>
      <c r="E860" s="15"/>
      <c r="F860" s="15">
        <v>2019</v>
      </c>
      <c r="G860" s="15" t="s">
        <v>244</v>
      </c>
      <c r="H860" s="15">
        <v>3130.4</v>
      </c>
      <c r="I860" s="15">
        <v>5</v>
      </c>
      <c r="J860" s="19">
        <v>1059953.1000000001</v>
      </c>
      <c r="K860" s="15">
        <v>5.7999999999999996E-3</v>
      </c>
      <c r="L860" s="15">
        <v>21.77</v>
      </c>
      <c r="M860" s="15">
        <v>7686794.2800000003</v>
      </c>
      <c r="N860" s="15" t="s">
        <v>245</v>
      </c>
      <c r="O860" s="15" t="s">
        <v>25</v>
      </c>
      <c r="P860" s="15" t="s">
        <v>33</v>
      </c>
      <c r="Q860" s="15" t="s">
        <v>27</v>
      </c>
      <c r="R860" s="15"/>
      <c r="S860" s="15">
        <v>38.695500000000003</v>
      </c>
      <c r="T860" s="15">
        <v>-76.827799999999996</v>
      </c>
      <c r="U860" s="15"/>
      <c r="V860" s="78" t="s">
        <v>229</v>
      </c>
      <c r="W860" s="78" t="s">
        <v>278</v>
      </c>
      <c r="X860" s="78">
        <f t="shared" si="41"/>
        <v>60302</v>
      </c>
      <c r="Y860" s="78">
        <f t="shared" si="39"/>
        <v>38.695500000000003</v>
      </c>
      <c r="Z860" s="78">
        <f t="shared" si="40"/>
        <v>-76.827799999999996</v>
      </c>
      <c r="AA860" s="15" t="s">
        <v>245</v>
      </c>
      <c r="AB860" s="15" t="s">
        <v>25</v>
      </c>
      <c r="AC860" s="15" t="s">
        <v>33</v>
      </c>
      <c r="AD860" s="15" t="s">
        <v>27</v>
      </c>
      <c r="AE860" s="15"/>
      <c r="AF860" s="15"/>
      <c r="AG860" s="15"/>
      <c r="AH860" s="15"/>
      <c r="AI860" s="15"/>
      <c r="AJ860" s="15"/>
    </row>
    <row r="861" spans="1:36" x14ac:dyDescent="0.25">
      <c r="A861" s="15" t="s">
        <v>229</v>
      </c>
      <c r="B861" s="15" t="s">
        <v>278</v>
      </c>
      <c r="C861" s="15">
        <v>60302</v>
      </c>
      <c r="D861" s="15">
        <v>12</v>
      </c>
      <c r="E861" s="15"/>
      <c r="F861" s="15">
        <v>2019</v>
      </c>
      <c r="G861" s="15" t="s">
        <v>244</v>
      </c>
      <c r="H861" s="15">
        <v>3418.6</v>
      </c>
      <c r="I861" s="15">
        <v>5</v>
      </c>
      <c r="J861" s="19">
        <v>1123315.2</v>
      </c>
      <c r="K861" s="15">
        <v>5.7999999999999996E-3</v>
      </c>
      <c r="L861" s="15">
        <v>22.957999999999998</v>
      </c>
      <c r="M861" s="15">
        <v>8166955.4199999999</v>
      </c>
      <c r="N861" s="15" t="s">
        <v>245</v>
      </c>
      <c r="O861" s="15" t="s">
        <v>25</v>
      </c>
      <c r="P861" s="15" t="s">
        <v>33</v>
      </c>
      <c r="Q861" s="15" t="s">
        <v>27</v>
      </c>
      <c r="R861" s="15"/>
      <c r="S861" s="15">
        <v>38.695500000000003</v>
      </c>
      <c r="T861" s="15">
        <v>-76.827799999999996</v>
      </c>
      <c r="U861" s="15"/>
      <c r="V861" s="78" t="s">
        <v>229</v>
      </c>
      <c r="W861" s="78" t="s">
        <v>278</v>
      </c>
      <c r="X861" s="78">
        <f t="shared" si="41"/>
        <v>0</v>
      </c>
      <c r="Y861" s="78">
        <f t="shared" si="39"/>
        <v>0</v>
      </c>
      <c r="Z861" s="78">
        <f t="shared" si="40"/>
        <v>0</v>
      </c>
      <c r="AA861" s="15" t="s">
        <v>245</v>
      </c>
      <c r="AB861" s="15" t="s">
        <v>25</v>
      </c>
      <c r="AC861" s="15" t="s">
        <v>33</v>
      </c>
      <c r="AD861" s="15" t="s">
        <v>27</v>
      </c>
      <c r="AE861" s="15"/>
      <c r="AF861" s="15"/>
      <c r="AG861" s="15"/>
      <c r="AH861" s="15"/>
      <c r="AI861" s="15"/>
      <c r="AJ861" s="15"/>
    </row>
    <row r="862" spans="1:36" x14ac:dyDescent="0.25">
      <c r="A862" s="15" t="s">
        <v>145</v>
      </c>
      <c r="B862" s="15" t="s">
        <v>220</v>
      </c>
      <c r="C862" s="15">
        <v>60903</v>
      </c>
      <c r="D862" s="15">
        <v>1</v>
      </c>
      <c r="E862" s="15"/>
      <c r="F862" s="15">
        <v>2019</v>
      </c>
      <c r="G862" s="15" t="s">
        <v>23</v>
      </c>
      <c r="H862" s="15">
        <v>666.82</v>
      </c>
      <c r="I862" s="15">
        <v>5</v>
      </c>
      <c r="J862" s="19">
        <v>159391.37</v>
      </c>
      <c r="K862" s="15">
        <v>1.24E-2</v>
      </c>
      <c r="L862" s="15">
        <v>4.532</v>
      </c>
      <c r="M862" s="15">
        <v>1150630.307</v>
      </c>
      <c r="N862" s="15" t="s">
        <v>188</v>
      </c>
      <c r="O862" s="15" t="s">
        <v>25</v>
      </c>
      <c r="P862" s="15" t="s">
        <v>33</v>
      </c>
      <c r="Q862" s="15" t="s">
        <v>27</v>
      </c>
      <c r="R862" s="15" t="s">
        <v>131</v>
      </c>
      <c r="S862" s="15">
        <v>42.525599999999997</v>
      </c>
      <c r="T862" s="15">
        <v>-70.878399999999999</v>
      </c>
      <c r="U862" s="15"/>
      <c r="V862" s="78" t="s">
        <v>145</v>
      </c>
      <c r="W862" s="78" t="s">
        <v>220</v>
      </c>
      <c r="X862" s="78">
        <f t="shared" si="41"/>
        <v>60903</v>
      </c>
      <c r="Y862" s="78">
        <f t="shared" si="39"/>
        <v>42.525599999999997</v>
      </c>
      <c r="Z862" s="78">
        <f t="shared" si="40"/>
        <v>-70.878399999999999</v>
      </c>
      <c r="AA862" s="15" t="s">
        <v>188</v>
      </c>
      <c r="AB862" s="15" t="s">
        <v>25</v>
      </c>
      <c r="AC862" s="15" t="s">
        <v>33</v>
      </c>
      <c r="AD862" s="15" t="s">
        <v>27</v>
      </c>
      <c r="AE862" s="15" t="s">
        <v>131</v>
      </c>
      <c r="AF862" s="15"/>
      <c r="AG862" s="15"/>
      <c r="AH862" s="15"/>
      <c r="AI862" s="15"/>
      <c r="AJ862" s="15"/>
    </row>
    <row r="863" spans="1:36" x14ac:dyDescent="0.25">
      <c r="A863" s="15" t="s">
        <v>145</v>
      </c>
      <c r="B863" s="15" t="s">
        <v>220</v>
      </c>
      <c r="C863" s="15">
        <v>60903</v>
      </c>
      <c r="D863" s="15">
        <v>2</v>
      </c>
      <c r="E863" s="15"/>
      <c r="F863" s="15">
        <v>2019</v>
      </c>
      <c r="G863" s="15" t="s">
        <v>23</v>
      </c>
      <c r="H863" s="15">
        <v>630.03</v>
      </c>
      <c r="I863" s="15">
        <v>5</v>
      </c>
      <c r="J863" s="19">
        <v>158026.20000000001</v>
      </c>
      <c r="K863" s="15">
        <v>7.9000000000000008E-3</v>
      </c>
      <c r="L863" s="15">
        <v>3.4340000000000002</v>
      </c>
      <c r="M863" s="15">
        <v>1126514.8289999999</v>
      </c>
      <c r="N863" s="15" t="s">
        <v>188</v>
      </c>
      <c r="O863" s="15" t="s">
        <v>25</v>
      </c>
      <c r="P863" s="15" t="s">
        <v>33</v>
      </c>
      <c r="Q863" s="15" t="s">
        <v>27</v>
      </c>
      <c r="R863" s="15" t="s">
        <v>131</v>
      </c>
      <c r="S863" s="15">
        <v>42.525599999999997</v>
      </c>
      <c r="T863" s="15">
        <v>-70.878399999999999</v>
      </c>
      <c r="U863" s="15"/>
      <c r="V863" s="78" t="s">
        <v>145</v>
      </c>
      <c r="W863" s="78" t="s">
        <v>220</v>
      </c>
      <c r="X863" s="78">
        <f t="shared" si="41"/>
        <v>0</v>
      </c>
      <c r="Y863" s="78">
        <f t="shared" si="39"/>
        <v>0</v>
      </c>
      <c r="Z863" s="78">
        <f t="shared" si="40"/>
        <v>0</v>
      </c>
      <c r="AA863" s="15" t="s">
        <v>188</v>
      </c>
      <c r="AB863" s="15" t="s">
        <v>25</v>
      </c>
      <c r="AC863" s="15" t="s">
        <v>33</v>
      </c>
      <c r="AD863" s="15" t="s">
        <v>27</v>
      </c>
      <c r="AE863" s="15" t="s">
        <v>131</v>
      </c>
      <c r="AF863" s="15"/>
      <c r="AG863" s="15"/>
      <c r="AH863" s="15"/>
      <c r="AI863" s="15"/>
      <c r="AJ863" s="15"/>
    </row>
    <row r="864" spans="1:36" x14ac:dyDescent="0.25">
      <c r="A864" s="15" t="s">
        <v>145</v>
      </c>
      <c r="B864" s="15" t="s">
        <v>192</v>
      </c>
      <c r="C864" s="15">
        <v>880023</v>
      </c>
      <c r="D864" s="15" t="s">
        <v>193</v>
      </c>
      <c r="E864" s="15" t="s">
        <v>194</v>
      </c>
      <c r="F864" s="15">
        <v>2019</v>
      </c>
      <c r="G864" s="15" t="s">
        <v>36</v>
      </c>
      <c r="H864" s="15">
        <v>447.71</v>
      </c>
      <c r="I864" s="15">
        <v>5</v>
      </c>
      <c r="J864" s="19"/>
      <c r="K864" s="15">
        <v>0.1133</v>
      </c>
      <c r="L864" s="15">
        <v>2.9180000000000001</v>
      </c>
      <c r="M864" s="15">
        <v>46172.694000000003</v>
      </c>
      <c r="N864" s="15" t="s">
        <v>170</v>
      </c>
      <c r="O864" s="15" t="s">
        <v>25</v>
      </c>
      <c r="P864" s="15" t="s">
        <v>80</v>
      </c>
      <c r="Q864" s="15" t="s">
        <v>27</v>
      </c>
      <c r="R864" s="15" t="s">
        <v>156</v>
      </c>
      <c r="S864" s="15">
        <v>42.35</v>
      </c>
      <c r="T864" s="15">
        <v>-71.058300000000003</v>
      </c>
      <c r="U864" s="15"/>
      <c r="V864" s="78" t="s">
        <v>145</v>
      </c>
      <c r="W864" s="78" t="s">
        <v>192</v>
      </c>
      <c r="X864" s="78">
        <f t="shared" si="41"/>
        <v>880023</v>
      </c>
      <c r="Y864" s="78">
        <f t="shared" si="39"/>
        <v>42.35</v>
      </c>
      <c r="Z864" s="78">
        <f t="shared" si="40"/>
        <v>-71.058300000000003</v>
      </c>
      <c r="AA864" s="15" t="s">
        <v>170</v>
      </c>
      <c r="AB864" s="15" t="s">
        <v>25</v>
      </c>
      <c r="AC864" s="15" t="s">
        <v>80</v>
      </c>
      <c r="AD864" s="15" t="s">
        <v>27</v>
      </c>
      <c r="AE864" s="15" t="s">
        <v>156</v>
      </c>
      <c r="AF864" s="15"/>
      <c r="AG864" s="15"/>
      <c r="AH864" s="15"/>
      <c r="AI864" s="15"/>
      <c r="AJ864" s="15"/>
    </row>
    <row r="865" spans="1:36" x14ac:dyDescent="0.25">
      <c r="A865" s="15" t="s">
        <v>145</v>
      </c>
      <c r="B865" s="15" t="s">
        <v>192</v>
      </c>
      <c r="C865" s="15">
        <v>880023</v>
      </c>
      <c r="D865" s="15" t="s">
        <v>195</v>
      </c>
      <c r="E865" s="15" t="s">
        <v>194</v>
      </c>
      <c r="F865" s="15">
        <v>2019</v>
      </c>
      <c r="G865" s="15" t="s">
        <v>36</v>
      </c>
      <c r="H865" s="15">
        <v>824.2</v>
      </c>
      <c r="I865" s="15">
        <v>5</v>
      </c>
      <c r="J865" s="19"/>
      <c r="K865" s="15">
        <v>9.5799999999999996E-2</v>
      </c>
      <c r="L865" s="15">
        <v>3.8610000000000002</v>
      </c>
      <c r="M865" s="15">
        <v>82150.824999999997</v>
      </c>
      <c r="N865" s="15" t="s">
        <v>170</v>
      </c>
      <c r="O865" s="15" t="s">
        <v>25</v>
      </c>
      <c r="P865" s="15" t="s">
        <v>80</v>
      </c>
      <c r="Q865" s="15" t="s">
        <v>27</v>
      </c>
      <c r="R865" s="15" t="s">
        <v>127</v>
      </c>
      <c r="S865" s="15">
        <v>42.35</v>
      </c>
      <c r="T865" s="15">
        <v>-71.058300000000003</v>
      </c>
      <c r="U865" s="15"/>
      <c r="V865" s="78" t="s">
        <v>145</v>
      </c>
      <c r="W865" s="78" t="s">
        <v>192</v>
      </c>
      <c r="X865" s="78">
        <f t="shared" si="41"/>
        <v>0</v>
      </c>
      <c r="Y865" s="78">
        <f t="shared" si="39"/>
        <v>0</v>
      </c>
      <c r="Z865" s="78">
        <f t="shared" si="40"/>
        <v>0</v>
      </c>
      <c r="AA865" s="15" t="s">
        <v>170</v>
      </c>
      <c r="AB865" s="15" t="s">
        <v>25</v>
      </c>
      <c r="AC865" s="15" t="s">
        <v>80</v>
      </c>
      <c r="AD865" s="15" t="s">
        <v>27</v>
      </c>
      <c r="AE865" s="15" t="s">
        <v>127</v>
      </c>
      <c r="AF865" s="15"/>
      <c r="AG865" s="15"/>
      <c r="AH865" s="15"/>
      <c r="AI865" s="15"/>
      <c r="AJ865" s="15"/>
    </row>
    <row r="866" spans="1:36" x14ac:dyDescent="0.25">
      <c r="A866" s="15" t="s">
        <v>145</v>
      </c>
      <c r="B866" s="15" t="s">
        <v>192</v>
      </c>
      <c r="C866" s="15">
        <v>880023</v>
      </c>
      <c r="D866" s="15" t="s">
        <v>196</v>
      </c>
      <c r="E866" s="15" t="s">
        <v>194</v>
      </c>
      <c r="F866" s="15">
        <v>2019</v>
      </c>
      <c r="G866" s="15" t="s">
        <v>36</v>
      </c>
      <c r="H866" s="15">
        <v>437.68</v>
      </c>
      <c r="I866" s="15">
        <v>5</v>
      </c>
      <c r="J866" s="19"/>
      <c r="K866" s="15">
        <v>0.10249999999999999</v>
      </c>
      <c r="L866" s="15">
        <v>2.8159999999999998</v>
      </c>
      <c r="M866" s="15">
        <v>54517.612999999998</v>
      </c>
      <c r="N866" s="15" t="s">
        <v>170</v>
      </c>
      <c r="O866" s="15" t="s">
        <v>25</v>
      </c>
      <c r="P866" s="15" t="s">
        <v>80</v>
      </c>
      <c r="Q866" s="15" t="s">
        <v>27</v>
      </c>
      <c r="R866" s="15" t="s">
        <v>197</v>
      </c>
      <c r="S866" s="15">
        <v>42.35</v>
      </c>
      <c r="T866" s="15">
        <v>-71.058300000000003</v>
      </c>
      <c r="U866" s="15"/>
      <c r="V866" s="78" t="s">
        <v>145</v>
      </c>
      <c r="W866" s="78" t="s">
        <v>192</v>
      </c>
      <c r="X866" s="78">
        <f t="shared" si="41"/>
        <v>0</v>
      </c>
      <c r="Y866" s="78">
        <f t="shared" si="39"/>
        <v>0</v>
      </c>
      <c r="Z866" s="78">
        <f t="shared" si="40"/>
        <v>0</v>
      </c>
      <c r="AA866" s="15" t="s">
        <v>170</v>
      </c>
      <c r="AB866" s="15" t="s">
        <v>25</v>
      </c>
      <c r="AC866" s="15" t="s">
        <v>80</v>
      </c>
      <c r="AD866" s="15" t="s">
        <v>27</v>
      </c>
      <c r="AE866" s="15" t="s">
        <v>197</v>
      </c>
      <c r="AF866" s="15"/>
      <c r="AG866" s="15"/>
      <c r="AH866" s="15"/>
      <c r="AI866" s="15"/>
      <c r="AJ866" s="15"/>
    </row>
    <row r="867" spans="1:36" x14ac:dyDescent="0.25">
      <c r="A867" s="15" t="s">
        <v>145</v>
      </c>
      <c r="B867" s="15" t="s">
        <v>192</v>
      </c>
      <c r="C867" s="15">
        <v>880023</v>
      </c>
      <c r="D867" s="15" t="s">
        <v>198</v>
      </c>
      <c r="E867" s="15" t="s">
        <v>194</v>
      </c>
      <c r="F867" s="15">
        <v>2019</v>
      </c>
      <c r="G867" s="15" t="s">
        <v>36</v>
      </c>
      <c r="H867" s="15">
        <v>0</v>
      </c>
      <c r="I867" s="15">
        <v>5</v>
      </c>
      <c r="J867" s="19"/>
      <c r="K867" s="15"/>
      <c r="L867" s="15"/>
      <c r="M867" s="15"/>
      <c r="N867" s="15" t="s">
        <v>170</v>
      </c>
      <c r="O867" s="15" t="s">
        <v>25</v>
      </c>
      <c r="P867" s="15" t="s">
        <v>80</v>
      </c>
      <c r="Q867" s="15" t="s">
        <v>27</v>
      </c>
      <c r="R867" s="15" t="s">
        <v>156</v>
      </c>
      <c r="S867" s="15">
        <v>42.35</v>
      </c>
      <c r="T867" s="15">
        <v>-71.058300000000003</v>
      </c>
      <c r="U867" s="15"/>
      <c r="V867" s="78" t="s">
        <v>145</v>
      </c>
      <c r="W867" s="78" t="s">
        <v>192</v>
      </c>
      <c r="X867" s="78">
        <f t="shared" si="41"/>
        <v>0</v>
      </c>
      <c r="Y867" s="78">
        <f t="shared" si="39"/>
        <v>0</v>
      </c>
      <c r="Z867" s="78">
        <f t="shared" si="40"/>
        <v>0</v>
      </c>
      <c r="AA867" s="15" t="s">
        <v>170</v>
      </c>
      <c r="AB867" s="15" t="s">
        <v>25</v>
      </c>
      <c r="AC867" s="15" t="s">
        <v>80</v>
      </c>
      <c r="AD867" s="15" t="s">
        <v>27</v>
      </c>
      <c r="AE867" s="15" t="s">
        <v>156</v>
      </c>
      <c r="AF867" s="15"/>
      <c r="AG867" s="15"/>
      <c r="AH867" s="15"/>
      <c r="AI867" s="15"/>
      <c r="AJ867" s="15"/>
    </row>
    <row r="868" spans="1:36" x14ac:dyDescent="0.25">
      <c r="A868" s="15" t="s">
        <v>904</v>
      </c>
      <c r="B868" s="15" t="s">
        <v>905</v>
      </c>
      <c r="C868" s="15">
        <v>880053</v>
      </c>
      <c r="D868" s="15" t="s">
        <v>906</v>
      </c>
      <c r="E868" s="15"/>
      <c r="F868" s="15">
        <v>2019</v>
      </c>
      <c r="G868" s="15" t="s">
        <v>36</v>
      </c>
      <c r="H868" s="15">
        <v>2801.85</v>
      </c>
      <c r="I868" s="15">
        <v>5</v>
      </c>
      <c r="J868" s="19"/>
      <c r="K868" s="15">
        <v>2.6200000000000001E-2</v>
      </c>
      <c r="L868" s="15">
        <v>4.4349999999999996</v>
      </c>
      <c r="M868" s="15">
        <v>335842.92499999999</v>
      </c>
      <c r="N868" s="15" t="s">
        <v>907</v>
      </c>
      <c r="O868" s="15" t="s">
        <v>25</v>
      </c>
      <c r="P868" s="15" t="s">
        <v>166</v>
      </c>
      <c r="Q868" s="15" t="s">
        <v>27</v>
      </c>
      <c r="R868" s="15" t="s">
        <v>165</v>
      </c>
      <c r="S868" s="15">
        <v>38.384500000000003</v>
      </c>
      <c r="T868" s="15">
        <v>-81.776399999999995</v>
      </c>
      <c r="U868" s="15"/>
      <c r="V868" s="78" t="s">
        <v>904</v>
      </c>
      <c r="W868" s="78" t="s">
        <v>905</v>
      </c>
      <c r="X868" s="78">
        <f t="shared" si="41"/>
        <v>880053</v>
      </c>
      <c r="Y868" s="78">
        <f t="shared" si="39"/>
        <v>38.384500000000003</v>
      </c>
      <c r="Z868" s="78">
        <f t="shared" si="40"/>
        <v>-81.776399999999995</v>
      </c>
      <c r="AA868" s="15" t="s">
        <v>907</v>
      </c>
      <c r="AB868" s="15" t="s">
        <v>25</v>
      </c>
      <c r="AC868" s="15" t="s">
        <v>166</v>
      </c>
      <c r="AD868" s="15" t="s">
        <v>27</v>
      </c>
      <c r="AE868" s="15" t="s">
        <v>165</v>
      </c>
      <c r="AF868" s="15"/>
      <c r="AG868" s="15"/>
      <c r="AH868" s="15"/>
      <c r="AI868" s="15"/>
      <c r="AJ868" s="15"/>
    </row>
    <row r="869" spans="1:36" x14ac:dyDescent="0.25">
      <c r="A869" s="15" t="s">
        <v>904</v>
      </c>
      <c r="B869" s="15" t="s">
        <v>905</v>
      </c>
      <c r="C869" s="15">
        <v>880053</v>
      </c>
      <c r="D869" s="15" t="s">
        <v>908</v>
      </c>
      <c r="E869" s="15"/>
      <c r="F869" s="15">
        <v>2019</v>
      </c>
      <c r="G869" s="15" t="s">
        <v>36</v>
      </c>
      <c r="H869" s="15">
        <v>2781.98</v>
      </c>
      <c r="I869" s="15">
        <v>5</v>
      </c>
      <c r="J869" s="19"/>
      <c r="K869" s="15">
        <v>2.7099999999999999E-2</v>
      </c>
      <c r="L869" s="15">
        <v>3.9159999999999999</v>
      </c>
      <c r="M869" s="15">
        <v>289495.19500000001</v>
      </c>
      <c r="N869" s="15" t="s">
        <v>907</v>
      </c>
      <c r="O869" s="15" t="s">
        <v>25</v>
      </c>
      <c r="P869" s="15" t="s">
        <v>166</v>
      </c>
      <c r="Q869" s="15" t="s">
        <v>27</v>
      </c>
      <c r="R869" s="15" t="s">
        <v>165</v>
      </c>
      <c r="S869" s="15">
        <v>38.384500000000003</v>
      </c>
      <c r="T869" s="15">
        <v>-81.776399999999995</v>
      </c>
      <c r="U869" s="15"/>
      <c r="V869" s="78" t="s">
        <v>904</v>
      </c>
      <c r="W869" s="78" t="s">
        <v>905</v>
      </c>
      <c r="X869" s="78">
        <f t="shared" si="41"/>
        <v>0</v>
      </c>
      <c r="Y869" s="78">
        <f t="shared" si="39"/>
        <v>0</v>
      </c>
      <c r="Z869" s="78">
        <f t="shared" si="40"/>
        <v>0</v>
      </c>
      <c r="AA869" s="15" t="s">
        <v>907</v>
      </c>
      <c r="AB869" s="15" t="s">
        <v>25</v>
      </c>
      <c r="AC869" s="15" t="s">
        <v>166</v>
      </c>
      <c r="AD869" s="15" t="s">
        <v>27</v>
      </c>
      <c r="AE869" s="15" t="s">
        <v>165</v>
      </c>
      <c r="AF869" s="15"/>
      <c r="AG869" s="15"/>
      <c r="AH869" s="15"/>
      <c r="AI869" s="15"/>
      <c r="AJ869" s="15"/>
    </row>
    <row r="870" spans="1:36" x14ac:dyDescent="0.25">
      <c r="A870" s="15" t="s">
        <v>770</v>
      </c>
      <c r="B870" s="15" t="s">
        <v>771</v>
      </c>
      <c r="C870" s="15">
        <v>880093</v>
      </c>
      <c r="D870" s="15" t="s">
        <v>772</v>
      </c>
      <c r="E870" s="15"/>
      <c r="F870" s="15">
        <v>2019</v>
      </c>
      <c r="G870" s="15" t="s">
        <v>36</v>
      </c>
      <c r="H870" s="15">
        <v>1590.75</v>
      </c>
      <c r="I870" s="15">
        <v>3</v>
      </c>
      <c r="J870" s="19"/>
      <c r="K870" s="15">
        <v>3.7999999999999999E-2</v>
      </c>
      <c r="L870" s="15">
        <v>7.5919999999999996</v>
      </c>
      <c r="M870" s="15">
        <v>238019.5</v>
      </c>
      <c r="N870" s="15" t="s">
        <v>773</v>
      </c>
      <c r="O870" s="15" t="s">
        <v>25</v>
      </c>
      <c r="P870" s="15" t="s">
        <v>80</v>
      </c>
      <c r="Q870" s="15" t="s">
        <v>27</v>
      </c>
      <c r="R870" s="15" t="s">
        <v>774</v>
      </c>
      <c r="S870" s="15">
        <v>37.1815</v>
      </c>
      <c r="T870" s="15">
        <v>-77.162099999999995</v>
      </c>
      <c r="U870" s="15"/>
      <c r="V870" s="78" t="s">
        <v>770</v>
      </c>
      <c r="W870" s="78" t="s">
        <v>771</v>
      </c>
      <c r="X870" s="78">
        <f t="shared" si="41"/>
        <v>880093</v>
      </c>
      <c r="Y870" s="78">
        <f t="shared" si="39"/>
        <v>37.1815</v>
      </c>
      <c r="Z870" s="78">
        <f t="shared" si="40"/>
        <v>-77.162099999999995</v>
      </c>
      <c r="AA870" s="15" t="s">
        <v>773</v>
      </c>
      <c r="AB870" s="15" t="s">
        <v>25</v>
      </c>
      <c r="AC870" s="15" t="s">
        <v>80</v>
      </c>
      <c r="AD870" s="15" t="s">
        <v>27</v>
      </c>
      <c r="AE870" s="15" t="s">
        <v>774</v>
      </c>
      <c r="AF870" s="15"/>
      <c r="AG870" s="15"/>
      <c r="AH870" s="15"/>
      <c r="AI870" s="15"/>
      <c r="AJ870" s="15"/>
    </row>
    <row r="871" spans="1:36" x14ac:dyDescent="0.25">
      <c r="A871" s="15" t="s">
        <v>396</v>
      </c>
      <c r="B871" s="15" t="s">
        <v>638</v>
      </c>
      <c r="C871" s="15">
        <v>880100</v>
      </c>
      <c r="D871" s="15" t="s">
        <v>639</v>
      </c>
      <c r="E871" s="15" t="s">
        <v>401</v>
      </c>
      <c r="F871" s="15">
        <v>2019</v>
      </c>
      <c r="G871" s="15" t="s">
        <v>36</v>
      </c>
      <c r="H871" s="15">
        <v>31.25</v>
      </c>
      <c r="I871" s="15">
        <v>5</v>
      </c>
      <c r="J871" s="19"/>
      <c r="K871" s="15">
        <v>9.1999999999999998E-2</v>
      </c>
      <c r="L871" s="15">
        <v>0.219</v>
      </c>
      <c r="M871" s="15">
        <v>3341</v>
      </c>
      <c r="N871" s="15" t="s">
        <v>417</v>
      </c>
      <c r="O871" s="15" t="s">
        <v>25</v>
      </c>
      <c r="P871" s="15" t="s">
        <v>80</v>
      </c>
      <c r="Q871" s="15" t="s">
        <v>84</v>
      </c>
      <c r="R871" s="15"/>
      <c r="S871" s="15">
        <v>40.76</v>
      </c>
      <c r="T871" s="15">
        <v>-73.75</v>
      </c>
      <c r="U871" s="15"/>
      <c r="V871" s="78" t="s">
        <v>396</v>
      </c>
      <c r="W871" s="78" t="s">
        <v>638</v>
      </c>
      <c r="X871" s="78">
        <f t="shared" si="41"/>
        <v>880100</v>
      </c>
      <c r="Y871" s="78">
        <f t="shared" si="39"/>
        <v>40.76</v>
      </c>
      <c r="Z871" s="78">
        <f t="shared" si="40"/>
        <v>-73.75</v>
      </c>
      <c r="AA871" s="15" t="s">
        <v>417</v>
      </c>
      <c r="AB871" s="15" t="s">
        <v>25</v>
      </c>
      <c r="AC871" s="15" t="s">
        <v>80</v>
      </c>
      <c r="AD871" s="15" t="s">
        <v>84</v>
      </c>
      <c r="AE871" s="15"/>
      <c r="AF871" s="15"/>
      <c r="AG871" s="15"/>
      <c r="AH871" s="15"/>
      <c r="AI871" s="15"/>
      <c r="AJ871" s="15"/>
    </row>
    <row r="872" spans="1:36" x14ac:dyDescent="0.25">
      <c r="A872" s="15" t="s">
        <v>396</v>
      </c>
      <c r="B872" s="15" t="s">
        <v>638</v>
      </c>
      <c r="C872" s="15">
        <v>880100</v>
      </c>
      <c r="D872" s="15" t="s">
        <v>640</v>
      </c>
      <c r="E872" s="15" t="s">
        <v>409</v>
      </c>
      <c r="F872" s="15">
        <v>2019</v>
      </c>
      <c r="G872" s="15" t="s">
        <v>36</v>
      </c>
      <c r="H872" s="15">
        <v>0</v>
      </c>
      <c r="I872" s="15">
        <v>5</v>
      </c>
      <c r="J872" s="19"/>
      <c r="K872" s="15"/>
      <c r="L872" s="15"/>
      <c r="M872" s="15"/>
      <c r="N872" s="15" t="s">
        <v>417</v>
      </c>
      <c r="O872" s="15" t="s">
        <v>25</v>
      </c>
      <c r="P872" s="15" t="s">
        <v>80</v>
      </c>
      <c r="Q872" s="15" t="s">
        <v>84</v>
      </c>
      <c r="R872" s="15"/>
      <c r="S872" s="15">
        <v>40.76</v>
      </c>
      <c r="T872" s="15">
        <v>-73.75</v>
      </c>
      <c r="U872" s="15"/>
      <c r="V872" s="78" t="s">
        <v>396</v>
      </c>
      <c r="W872" s="78" t="s">
        <v>638</v>
      </c>
      <c r="X872" s="78">
        <f t="shared" si="41"/>
        <v>0</v>
      </c>
      <c r="Y872" s="78">
        <f t="shared" si="39"/>
        <v>0</v>
      </c>
      <c r="Z872" s="78">
        <f t="shared" si="40"/>
        <v>0</v>
      </c>
      <c r="AA872" s="15" t="s">
        <v>417</v>
      </c>
      <c r="AB872" s="15" t="s">
        <v>25</v>
      </c>
      <c r="AC872" s="15" t="s">
        <v>80</v>
      </c>
      <c r="AD872" s="15" t="s">
        <v>84</v>
      </c>
      <c r="AE872" s="15"/>
      <c r="AF872" s="15"/>
      <c r="AG872" s="15"/>
      <c r="AH872" s="15"/>
      <c r="AI872" s="15"/>
      <c r="AJ872" s="15"/>
    </row>
    <row r="873" spans="1:36" x14ac:dyDescent="0.25">
      <c r="A873" s="15" t="s">
        <v>396</v>
      </c>
      <c r="B873" s="15" t="s">
        <v>638</v>
      </c>
      <c r="C873" s="15">
        <v>880100</v>
      </c>
      <c r="D873" s="15" t="s">
        <v>641</v>
      </c>
      <c r="E873" s="15" t="s">
        <v>401</v>
      </c>
      <c r="F873" s="15">
        <v>2019</v>
      </c>
      <c r="G873" s="15" t="s">
        <v>36</v>
      </c>
      <c r="H873" s="15">
        <v>16.75</v>
      </c>
      <c r="I873" s="15">
        <v>5</v>
      </c>
      <c r="J873" s="19"/>
      <c r="K873" s="15">
        <v>0.1249</v>
      </c>
      <c r="L873" s="15">
        <v>0.153</v>
      </c>
      <c r="M873" s="15">
        <v>1824.2</v>
      </c>
      <c r="N873" s="15" t="s">
        <v>417</v>
      </c>
      <c r="O873" s="15" t="s">
        <v>25</v>
      </c>
      <c r="P873" s="15" t="s">
        <v>80</v>
      </c>
      <c r="Q873" s="15" t="s">
        <v>84</v>
      </c>
      <c r="R873" s="15"/>
      <c r="S873" s="15">
        <v>40.76</v>
      </c>
      <c r="T873" s="15">
        <v>-73.75</v>
      </c>
      <c r="U873" s="15"/>
      <c r="V873" s="78" t="s">
        <v>396</v>
      </c>
      <c r="W873" s="78" t="s">
        <v>638</v>
      </c>
      <c r="X873" s="78">
        <f t="shared" si="41"/>
        <v>0</v>
      </c>
      <c r="Y873" s="78">
        <f t="shared" si="39"/>
        <v>0</v>
      </c>
      <c r="Z873" s="78">
        <f t="shared" si="40"/>
        <v>0</v>
      </c>
      <c r="AA873" s="15" t="s">
        <v>417</v>
      </c>
      <c r="AB873" s="15" t="s">
        <v>25</v>
      </c>
      <c r="AC873" s="15" t="s">
        <v>80</v>
      </c>
      <c r="AD873" s="15" t="s">
        <v>84</v>
      </c>
      <c r="AE873" s="15"/>
      <c r="AF873" s="15"/>
      <c r="AG873" s="15"/>
      <c r="AH873" s="15"/>
      <c r="AI873" s="15"/>
      <c r="AJ873" s="15"/>
    </row>
    <row r="874" spans="1:36" x14ac:dyDescent="0.25">
      <c r="A874" s="15" t="s">
        <v>396</v>
      </c>
      <c r="B874" s="15" t="s">
        <v>638</v>
      </c>
      <c r="C874" s="15">
        <v>880100</v>
      </c>
      <c r="D874" s="15" t="s">
        <v>642</v>
      </c>
      <c r="E874" s="15" t="s">
        <v>409</v>
      </c>
      <c r="F874" s="15">
        <v>2019</v>
      </c>
      <c r="G874" s="15" t="s">
        <v>36</v>
      </c>
      <c r="H874" s="15">
        <v>35.75</v>
      </c>
      <c r="I874" s="15">
        <v>5</v>
      </c>
      <c r="J874" s="19"/>
      <c r="K874" s="15">
        <v>8.4599999999999995E-2</v>
      </c>
      <c r="L874" s="15">
        <v>0.28999999999999998</v>
      </c>
      <c r="M874" s="15">
        <v>4303.75</v>
      </c>
      <c r="N874" s="15" t="s">
        <v>417</v>
      </c>
      <c r="O874" s="15" t="s">
        <v>25</v>
      </c>
      <c r="P874" s="15" t="s">
        <v>80</v>
      </c>
      <c r="Q874" s="15" t="s">
        <v>84</v>
      </c>
      <c r="R874" s="15"/>
      <c r="S874" s="15">
        <v>40.76</v>
      </c>
      <c r="T874" s="15">
        <v>-73.75</v>
      </c>
      <c r="U874" s="15"/>
      <c r="V874" s="78" t="s">
        <v>396</v>
      </c>
      <c r="W874" s="78" t="s">
        <v>638</v>
      </c>
      <c r="X874" s="78">
        <f t="shared" si="41"/>
        <v>0</v>
      </c>
      <c r="Y874" s="78">
        <f t="shared" si="39"/>
        <v>0</v>
      </c>
      <c r="Z874" s="78">
        <f t="shared" si="40"/>
        <v>0</v>
      </c>
      <c r="AA874" s="15" t="s">
        <v>417</v>
      </c>
      <c r="AB874" s="15" t="s">
        <v>25</v>
      </c>
      <c r="AC874" s="15" t="s">
        <v>80</v>
      </c>
      <c r="AD874" s="15" t="s">
        <v>84</v>
      </c>
      <c r="AE874" s="15"/>
      <c r="AF874" s="15"/>
      <c r="AG874" s="15"/>
      <c r="AH874" s="15"/>
      <c r="AI874" s="15"/>
      <c r="AJ874" s="15"/>
    </row>
  </sheetData>
  <sortState xmlns:xlrd2="http://schemas.microsoft.com/office/spreadsheetml/2017/richdata2" ref="A3:T1032">
    <sortCondition ref="C3:C10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5"/>
  <sheetViews>
    <sheetView tabSelected="1" workbookViewId="0">
      <selection activeCell="I9" sqref="I9"/>
    </sheetView>
  </sheetViews>
  <sheetFormatPr defaultRowHeight="15" x14ac:dyDescent="0.25"/>
  <cols>
    <col min="1" max="1" width="9.85546875" customWidth="1"/>
    <col min="2" max="2" width="6" customWidth="1"/>
    <col min="3" max="3" width="20.140625" style="1" customWidth="1"/>
    <col min="4" max="4" width="9.5703125" customWidth="1"/>
    <col min="5" max="5" width="10.140625" customWidth="1"/>
    <col min="6" max="6" width="14" customWidth="1"/>
  </cols>
  <sheetData>
    <row r="1" spans="1:5" ht="18.75" x14ac:dyDescent="0.3">
      <c r="A1" s="58" t="s">
        <v>1013</v>
      </c>
    </row>
    <row r="2" spans="1:5" ht="30" x14ac:dyDescent="0.25">
      <c r="A2" s="3" t="s">
        <v>957</v>
      </c>
      <c r="B2" s="3" t="s">
        <v>0</v>
      </c>
      <c r="C2" s="3" t="s">
        <v>959</v>
      </c>
      <c r="D2" s="3" t="s">
        <v>958</v>
      </c>
      <c r="E2" s="3" t="s">
        <v>960</v>
      </c>
    </row>
    <row r="3" spans="1:5" x14ac:dyDescent="0.25">
      <c r="A3" s="15">
        <v>540</v>
      </c>
      <c r="B3" s="15" t="s">
        <v>20</v>
      </c>
      <c r="C3" s="4" t="s">
        <v>35</v>
      </c>
      <c r="D3" s="15">
        <v>41.292499999999997</v>
      </c>
      <c r="E3" s="15">
        <v>-72.794200000000004</v>
      </c>
    </row>
    <row r="4" spans="1:5" x14ac:dyDescent="0.25">
      <c r="A4" s="15">
        <v>542</v>
      </c>
      <c r="B4" s="15" t="s">
        <v>20</v>
      </c>
      <c r="C4" s="4" t="s">
        <v>56</v>
      </c>
      <c r="D4" s="15">
        <v>41.0289</v>
      </c>
      <c r="E4" s="15">
        <v>-73.5989</v>
      </c>
    </row>
    <row r="5" spans="1:5" x14ac:dyDescent="0.25">
      <c r="A5" s="15">
        <v>544</v>
      </c>
      <c r="B5" s="15" t="s">
        <v>20</v>
      </c>
      <c r="C5" s="4" t="s">
        <v>57</v>
      </c>
      <c r="D5" s="15">
        <v>41.208300000000001</v>
      </c>
      <c r="E5" s="15">
        <v>-73.109200000000001</v>
      </c>
    </row>
    <row r="6" spans="1:5" x14ac:dyDescent="0.25">
      <c r="A6" s="15">
        <v>546</v>
      </c>
      <c r="B6" s="15" t="s">
        <v>20</v>
      </c>
      <c r="C6" s="4" t="s">
        <v>88</v>
      </c>
      <c r="D6" s="15">
        <v>41.428100000000001</v>
      </c>
      <c r="E6" s="15">
        <v>-72.101900000000001</v>
      </c>
    </row>
    <row r="7" spans="1:5" x14ac:dyDescent="0.25">
      <c r="A7" s="15">
        <v>557</v>
      </c>
      <c r="B7" s="15" t="s">
        <v>20</v>
      </c>
      <c r="C7" s="4" t="s">
        <v>108</v>
      </c>
      <c r="D7" s="15">
        <v>41.555300000000003</v>
      </c>
      <c r="E7" s="15">
        <v>-72.041899999999998</v>
      </c>
    </row>
    <row r="8" spans="1:5" x14ac:dyDescent="0.25">
      <c r="A8" s="15">
        <v>561</v>
      </c>
      <c r="B8" s="15" t="s">
        <v>20</v>
      </c>
      <c r="C8" s="4" t="s">
        <v>68</v>
      </c>
      <c r="D8" s="15">
        <v>41.799399999999999</v>
      </c>
      <c r="E8" s="15">
        <v>-73.115600000000001</v>
      </c>
    </row>
    <row r="9" spans="1:5" x14ac:dyDescent="0.25">
      <c r="A9" s="15">
        <v>562</v>
      </c>
      <c r="B9" s="15" t="s">
        <v>20</v>
      </c>
      <c r="C9" s="4" t="s">
        <v>78</v>
      </c>
      <c r="D9" s="15">
        <v>41.554400000000001</v>
      </c>
      <c r="E9" s="15">
        <v>-72.579300000000003</v>
      </c>
    </row>
    <row r="10" spans="1:5" ht="30" x14ac:dyDescent="0.25">
      <c r="A10" s="15">
        <v>563</v>
      </c>
      <c r="B10" s="15" t="s">
        <v>20</v>
      </c>
      <c r="C10" s="4" t="s">
        <v>98</v>
      </c>
      <c r="D10" s="15">
        <v>41.749499999999998</v>
      </c>
      <c r="E10" s="15">
        <v>-72.6524</v>
      </c>
    </row>
    <row r="11" spans="1:5" x14ac:dyDescent="0.25">
      <c r="A11" s="15">
        <v>565</v>
      </c>
      <c r="B11" s="15" t="s">
        <v>20</v>
      </c>
      <c r="C11" s="4" t="s">
        <v>107</v>
      </c>
      <c r="D11" s="15">
        <v>41.7761</v>
      </c>
      <c r="E11" s="15">
        <v>-73.121899999999997</v>
      </c>
    </row>
    <row r="12" spans="1:5" ht="30" x14ac:dyDescent="0.25">
      <c r="A12" s="15">
        <v>568</v>
      </c>
      <c r="B12" s="15" t="s">
        <v>20</v>
      </c>
      <c r="C12" s="4" t="s">
        <v>44</v>
      </c>
      <c r="D12" s="15">
        <v>41.1706</v>
      </c>
      <c r="E12" s="15">
        <v>-73.184299999999993</v>
      </c>
    </row>
    <row r="13" spans="1:5" x14ac:dyDescent="0.25">
      <c r="A13" s="15">
        <v>581</v>
      </c>
      <c r="B13" s="15" t="s">
        <v>20</v>
      </c>
      <c r="C13" s="4" t="s">
        <v>95</v>
      </c>
      <c r="D13" s="15">
        <v>41.526899999999998</v>
      </c>
      <c r="E13" s="15">
        <v>-72.063100000000006</v>
      </c>
    </row>
    <row r="14" spans="1:5" x14ac:dyDescent="0.25">
      <c r="A14" s="15">
        <v>6156</v>
      </c>
      <c r="B14" s="15" t="s">
        <v>20</v>
      </c>
      <c r="C14" s="4" t="s">
        <v>90</v>
      </c>
      <c r="D14" s="15">
        <v>41.2836</v>
      </c>
      <c r="E14" s="15">
        <v>-72.904200000000003</v>
      </c>
    </row>
    <row r="15" spans="1:5" ht="30" x14ac:dyDescent="0.25">
      <c r="A15" s="15">
        <v>6635</v>
      </c>
      <c r="B15" s="15" t="s">
        <v>20</v>
      </c>
      <c r="C15" s="4" t="s">
        <v>21</v>
      </c>
      <c r="D15" s="15">
        <v>41.448500000000003</v>
      </c>
      <c r="E15" s="15">
        <v>-72.834000000000003</v>
      </c>
    </row>
    <row r="16" spans="1:5" ht="30" x14ac:dyDescent="0.25">
      <c r="A16" s="15">
        <v>10567</v>
      </c>
      <c r="B16" s="15" t="s">
        <v>20</v>
      </c>
      <c r="C16" s="4" t="s">
        <v>29</v>
      </c>
      <c r="D16" s="15">
        <v>41.922699999999999</v>
      </c>
      <c r="E16" s="15">
        <v>-72.625500000000002</v>
      </c>
    </row>
    <row r="17" spans="1:5" ht="30" x14ac:dyDescent="0.25">
      <c r="A17" s="15">
        <v>50498</v>
      </c>
      <c r="B17" s="15" t="s">
        <v>20</v>
      </c>
      <c r="C17" s="4" t="s">
        <v>54</v>
      </c>
      <c r="D17" s="15">
        <v>41.7639</v>
      </c>
      <c r="E17" s="15">
        <v>-72.692499999999995</v>
      </c>
    </row>
    <row r="18" spans="1:5" ht="30" x14ac:dyDescent="0.25">
      <c r="A18" s="15">
        <v>50736</v>
      </c>
      <c r="B18" s="15" t="s">
        <v>20</v>
      </c>
      <c r="C18" s="4" t="s">
        <v>60</v>
      </c>
      <c r="D18" s="15">
        <v>41.713200000000001</v>
      </c>
      <c r="E18" s="15">
        <v>-71.822299999999998</v>
      </c>
    </row>
    <row r="19" spans="1:5" ht="30" x14ac:dyDescent="0.25">
      <c r="A19" s="15">
        <v>54605</v>
      </c>
      <c r="B19" s="15" t="s">
        <v>20</v>
      </c>
      <c r="C19" s="4" t="s">
        <v>97</v>
      </c>
      <c r="D19" s="15">
        <v>41.75</v>
      </c>
      <c r="E19" s="15">
        <v>-72.634699999999995</v>
      </c>
    </row>
    <row r="20" spans="1:5" x14ac:dyDescent="0.25">
      <c r="A20" s="15">
        <v>55042</v>
      </c>
      <c r="B20" s="15" t="s">
        <v>20</v>
      </c>
      <c r="C20" s="4" t="s">
        <v>39</v>
      </c>
      <c r="D20" s="15">
        <v>41.169199999999996</v>
      </c>
      <c r="E20" s="15">
        <v>-73.184399999999997</v>
      </c>
    </row>
    <row r="21" spans="1:5" ht="30" x14ac:dyDescent="0.25">
      <c r="A21" s="15">
        <v>55126</v>
      </c>
      <c r="B21" s="15" t="s">
        <v>20</v>
      </c>
      <c r="C21" s="4" t="s">
        <v>85</v>
      </c>
      <c r="D21" s="15">
        <v>41.2239</v>
      </c>
      <c r="E21" s="15">
        <v>-73.099999999999994</v>
      </c>
    </row>
    <row r="22" spans="1:5" ht="30" x14ac:dyDescent="0.25">
      <c r="A22" s="15">
        <v>55149</v>
      </c>
      <c r="B22" s="15" t="s">
        <v>20</v>
      </c>
      <c r="C22" s="4" t="s">
        <v>74</v>
      </c>
      <c r="D22" s="15">
        <v>41.873600000000003</v>
      </c>
      <c r="E22" s="15">
        <v>-71.8947</v>
      </c>
    </row>
    <row r="23" spans="1:5" ht="30" x14ac:dyDescent="0.25">
      <c r="A23" s="15">
        <v>55517</v>
      </c>
      <c r="B23" s="15" t="s">
        <v>20</v>
      </c>
      <c r="C23" s="4" t="s">
        <v>109</v>
      </c>
      <c r="D23" s="15">
        <v>41.448599999999999</v>
      </c>
      <c r="E23" s="15">
        <v>-72.835800000000006</v>
      </c>
    </row>
    <row r="24" spans="1:5" ht="30" x14ac:dyDescent="0.25">
      <c r="A24" s="15">
        <v>56047</v>
      </c>
      <c r="B24" s="15" t="s">
        <v>20</v>
      </c>
      <c r="C24" s="4" t="s">
        <v>51</v>
      </c>
      <c r="D24" s="15">
        <v>41.484099999999998</v>
      </c>
      <c r="E24" s="15">
        <v>-73.122900000000001</v>
      </c>
    </row>
    <row r="25" spans="1:5" ht="30" x14ac:dyDescent="0.25">
      <c r="A25" s="15">
        <v>56189</v>
      </c>
      <c r="B25" s="15" t="s">
        <v>20</v>
      </c>
      <c r="C25" s="4" t="s">
        <v>116</v>
      </c>
      <c r="D25" s="15">
        <v>41.037199999999999</v>
      </c>
      <c r="E25" s="15">
        <v>-73.556399999999996</v>
      </c>
    </row>
    <row r="26" spans="1:5" ht="30" x14ac:dyDescent="0.25">
      <c r="A26" s="15">
        <v>56629</v>
      </c>
      <c r="B26" s="15" t="s">
        <v>20</v>
      </c>
      <c r="C26" s="4" t="s">
        <v>115</v>
      </c>
      <c r="D26" s="15">
        <v>41.544400000000003</v>
      </c>
      <c r="E26" s="15">
        <v>-73.041600000000003</v>
      </c>
    </row>
    <row r="27" spans="1:5" ht="30" x14ac:dyDescent="0.25">
      <c r="A27" s="15">
        <v>56798</v>
      </c>
      <c r="B27" s="15" t="s">
        <v>20</v>
      </c>
      <c r="C27" s="4" t="s">
        <v>70</v>
      </c>
      <c r="D27" s="15">
        <v>41.552599999999998</v>
      </c>
      <c r="E27" s="15">
        <v>-72.596999999999994</v>
      </c>
    </row>
    <row r="28" spans="1:5" x14ac:dyDescent="0.25">
      <c r="A28" s="15">
        <v>591</v>
      </c>
      <c r="B28" s="15" t="s">
        <v>117</v>
      </c>
      <c r="C28" s="4" t="s">
        <v>118</v>
      </c>
      <c r="D28" s="15">
        <v>39.730200000000004</v>
      </c>
      <c r="E28" s="15">
        <v>-75.537099999999995</v>
      </c>
    </row>
    <row r="29" spans="1:5" x14ac:dyDescent="0.25">
      <c r="A29" s="15">
        <v>592</v>
      </c>
      <c r="B29" s="15" t="s">
        <v>117</v>
      </c>
      <c r="C29" s="4" t="s">
        <v>120</v>
      </c>
      <c r="D29" s="15">
        <v>39.5959</v>
      </c>
      <c r="E29" s="15">
        <v>-75.632400000000004</v>
      </c>
    </row>
    <row r="30" spans="1:5" x14ac:dyDescent="0.25">
      <c r="A30" s="15">
        <v>593</v>
      </c>
      <c r="B30" s="15" t="s">
        <v>117</v>
      </c>
      <c r="C30" s="4" t="s">
        <v>125</v>
      </c>
      <c r="D30" s="15">
        <v>39.737200000000001</v>
      </c>
      <c r="E30" s="15">
        <v>-75.503299999999996</v>
      </c>
    </row>
    <row r="31" spans="1:5" x14ac:dyDescent="0.25">
      <c r="A31" s="15">
        <v>594</v>
      </c>
      <c r="B31" s="15" t="s">
        <v>117</v>
      </c>
      <c r="C31" s="4" t="s">
        <v>136</v>
      </c>
      <c r="D31" s="15">
        <v>38.585700000000003</v>
      </c>
      <c r="E31" s="15">
        <v>-75.234099999999998</v>
      </c>
    </row>
    <row r="32" spans="1:5" x14ac:dyDescent="0.25">
      <c r="A32" s="15">
        <v>597</v>
      </c>
      <c r="B32" s="15" t="s">
        <v>117</v>
      </c>
      <c r="C32" s="4" t="s">
        <v>144</v>
      </c>
      <c r="D32" s="15">
        <v>39.728299999999997</v>
      </c>
      <c r="E32" s="15">
        <v>-75.628900000000002</v>
      </c>
    </row>
    <row r="33" spans="1:5" x14ac:dyDescent="0.25">
      <c r="A33" s="15">
        <v>599</v>
      </c>
      <c r="B33" s="15" t="s">
        <v>117</v>
      </c>
      <c r="C33" s="4" t="s">
        <v>140</v>
      </c>
      <c r="D33" s="15">
        <v>39.174799999999998</v>
      </c>
      <c r="E33" s="15">
        <v>-75.545500000000004</v>
      </c>
    </row>
    <row r="34" spans="1:5" x14ac:dyDescent="0.25">
      <c r="A34" s="15">
        <v>7153</v>
      </c>
      <c r="B34" s="15" t="s">
        <v>117</v>
      </c>
      <c r="C34" s="4" t="s">
        <v>132</v>
      </c>
      <c r="D34" s="15">
        <v>39.743600000000001</v>
      </c>
      <c r="E34" s="15">
        <v>-75.507199999999997</v>
      </c>
    </row>
    <row r="35" spans="1:5" x14ac:dyDescent="0.25">
      <c r="A35" s="15">
        <v>7318</v>
      </c>
      <c r="B35" s="15" t="s">
        <v>117</v>
      </c>
      <c r="C35" s="4" t="s">
        <v>141</v>
      </c>
      <c r="D35" s="15">
        <v>39.15</v>
      </c>
      <c r="E35" s="15">
        <v>-75.546599999999998</v>
      </c>
    </row>
    <row r="36" spans="1:5" ht="30" x14ac:dyDescent="0.25">
      <c r="A36" s="15">
        <v>7962</v>
      </c>
      <c r="B36" s="15" t="s">
        <v>117</v>
      </c>
      <c r="C36" s="4" t="s">
        <v>143</v>
      </c>
      <c r="D36" s="15">
        <v>39.279800000000002</v>
      </c>
      <c r="E36" s="15">
        <v>-75.624600000000001</v>
      </c>
    </row>
    <row r="37" spans="1:5" ht="30" x14ac:dyDescent="0.25">
      <c r="A37" s="15">
        <v>10030</v>
      </c>
      <c r="B37" s="15" t="s">
        <v>117</v>
      </c>
      <c r="C37" s="4" t="s">
        <v>128</v>
      </c>
      <c r="D37" s="15">
        <v>39.146700000000003</v>
      </c>
      <c r="E37" s="15">
        <v>-75.546099999999996</v>
      </c>
    </row>
    <row r="38" spans="1:5" ht="30" x14ac:dyDescent="0.25">
      <c r="A38" s="15">
        <v>52193</v>
      </c>
      <c r="B38" s="15" t="s">
        <v>117</v>
      </c>
      <c r="C38" s="4" t="s">
        <v>121</v>
      </c>
      <c r="D38" s="15">
        <v>39.593600000000002</v>
      </c>
      <c r="E38" s="15">
        <v>-75.633700000000005</v>
      </c>
    </row>
    <row r="39" spans="1:5" ht="30" x14ac:dyDescent="0.25">
      <c r="A39" s="15">
        <v>57349</v>
      </c>
      <c r="B39" s="15" t="s">
        <v>117</v>
      </c>
      <c r="C39" s="4" t="s">
        <v>130</v>
      </c>
      <c r="D39" s="15">
        <v>39.188200000000002</v>
      </c>
      <c r="E39" s="15">
        <v>-75.499899999999997</v>
      </c>
    </row>
    <row r="40" spans="1:5" x14ac:dyDescent="0.25">
      <c r="A40" s="15">
        <v>1586</v>
      </c>
      <c r="B40" s="15" t="s">
        <v>145</v>
      </c>
      <c r="C40" s="4" t="s">
        <v>183</v>
      </c>
      <c r="D40" s="15">
        <v>42.267200000000003</v>
      </c>
      <c r="E40" s="15">
        <v>-71.398300000000006</v>
      </c>
    </row>
    <row r="41" spans="1:5" x14ac:dyDescent="0.25">
      <c r="A41" s="15">
        <v>1588</v>
      </c>
      <c r="B41" s="15" t="s">
        <v>145</v>
      </c>
      <c r="C41" s="4" t="s">
        <v>215</v>
      </c>
      <c r="D41" s="15">
        <v>42.3917</v>
      </c>
      <c r="E41" s="15">
        <v>-71.066699999999997</v>
      </c>
    </row>
    <row r="42" spans="1:5" x14ac:dyDescent="0.25">
      <c r="A42" s="15">
        <v>1592</v>
      </c>
      <c r="B42" s="15" t="s">
        <v>145</v>
      </c>
      <c r="C42" s="4" t="s">
        <v>206</v>
      </c>
      <c r="D42" s="15">
        <v>42.136400000000002</v>
      </c>
      <c r="E42" s="15">
        <v>-71.447800000000001</v>
      </c>
    </row>
    <row r="43" spans="1:5" x14ac:dyDescent="0.25">
      <c r="A43" s="15">
        <v>1594</v>
      </c>
      <c r="B43" s="15" t="s">
        <v>145</v>
      </c>
      <c r="C43" s="4" t="s">
        <v>154</v>
      </c>
      <c r="D43" s="15">
        <v>42.363599999999998</v>
      </c>
      <c r="E43" s="15">
        <v>-71.116100000000003</v>
      </c>
    </row>
    <row r="44" spans="1:5" ht="30" x14ac:dyDescent="0.25">
      <c r="A44" s="15">
        <v>1595</v>
      </c>
      <c r="B44" s="15" t="s">
        <v>145</v>
      </c>
      <c r="C44" s="4" t="s">
        <v>190</v>
      </c>
      <c r="D44" s="15">
        <v>42.363300000000002</v>
      </c>
      <c r="E44" s="15">
        <v>-71.0792</v>
      </c>
    </row>
    <row r="45" spans="1:5" x14ac:dyDescent="0.25">
      <c r="A45" s="15">
        <v>1599</v>
      </c>
      <c r="B45" s="15" t="s">
        <v>145</v>
      </c>
      <c r="C45" s="4" t="s">
        <v>157</v>
      </c>
      <c r="D45" s="15">
        <v>41.769399999999997</v>
      </c>
      <c r="E45" s="15">
        <v>-70.509699999999995</v>
      </c>
    </row>
    <row r="46" spans="1:5" x14ac:dyDescent="0.25">
      <c r="A46" s="15">
        <v>1631</v>
      </c>
      <c r="B46" s="15" t="s">
        <v>145</v>
      </c>
      <c r="C46" s="4" t="s">
        <v>173</v>
      </c>
      <c r="D46" s="15">
        <v>42.443100000000001</v>
      </c>
      <c r="E46" s="15">
        <v>-73.206100000000006</v>
      </c>
    </row>
    <row r="47" spans="1:5" x14ac:dyDescent="0.25">
      <c r="A47" s="15">
        <v>1642</v>
      </c>
      <c r="B47" s="15" t="s">
        <v>145</v>
      </c>
      <c r="C47" s="4" t="s">
        <v>225</v>
      </c>
      <c r="D47" s="15">
        <v>42.095599999999997</v>
      </c>
      <c r="E47" s="15">
        <v>-72.595799999999997</v>
      </c>
    </row>
    <row r="48" spans="1:5" x14ac:dyDescent="0.25">
      <c r="A48" s="15">
        <v>1643</v>
      </c>
      <c r="B48" s="15" t="s">
        <v>145</v>
      </c>
      <c r="C48" s="4" t="s">
        <v>228</v>
      </c>
      <c r="D48" s="15">
        <v>42.336199999999998</v>
      </c>
      <c r="E48" s="15">
        <v>-73.235200000000006</v>
      </c>
    </row>
    <row r="49" spans="1:5" x14ac:dyDescent="0.25">
      <c r="A49" s="15">
        <v>1660</v>
      </c>
      <c r="B49" s="15" t="s">
        <v>145</v>
      </c>
      <c r="C49" s="4" t="s">
        <v>218</v>
      </c>
      <c r="D49" s="15">
        <v>42.234999999999999</v>
      </c>
      <c r="E49" s="15">
        <v>-70.967200000000005</v>
      </c>
    </row>
    <row r="50" spans="1:5" x14ac:dyDescent="0.25">
      <c r="A50" s="15">
        <v>1678</v>
      </c>
      <c r="B50" s="15" t="s">
        <v>145</v>
      </c>
      <c r="C50" s="4" t="s">
        <v>224</v>
      </c>
      <c r="D50" s="15">
        <v>42.5428</v>
      </c>
      <c r="E50" s="15">
        <v>-70.923599999999993</v>
      </c>
    </row>
    <row r="51" spans="1:5" x14ac:dyDescent="0.25">
      <c r="A51" s="15">
        <v>1682</v>
      </c>
      <c r="B51" s="15" t="s">
        <v>145</v>
      </c>
      <c r="C51" s="4" t="s">
        <v>163</v>
      </c>
      <c r="D51" s="15">
        <v>41.865299999999998</v>
      </c>
      <c r="E51" s="15">
        <v>-71.106099999999998</v>
      </c>
    </row>
    <row r="52" spans="1:5" ht="30" x14ac:dyDescent="0.25">
      <c r="A52" s="15">
        <v>6081</v>
      </c>
      <c r="B52" s="15" t="s">
        <v>145</v>
      </c>
      <c r="C52" s="4" t="s">
        <v>221</v>
      </c>
      <c r="D52" s="15">
        <v>42.197699999999998</v>
      </c>
      <c r="E52" s="15">
        <v>-72.510300000000001</v>
      </c>
    </row>
    <row r="53" spans="1:5" ht="30" x14ac:dyDescent="0.25">
      <c r="A53" s="15">
        <v>10029</v>
      </c>
      <c r="B53" s="15" t="s">
        <v>145</v>
      </c>
      <c r="C53" s="4" t="s">
        <v>187</v>
      </c>
      <c r="D53" s="15">
        <v>42.45</v>
      </c>
      <c r="E53" s="15">
        <v>-70.9739</v>
      </c>
    </row>
    <row r="54" spans="1:5" ht="30" x14ac:dyDescent="0.25">
      <c r="A54" s="15">
        <v>10176</v>
      </c>
      <c r="B54" s="15" t="s">
        <v>145</v>
      </c>
      <c r="C54" s="4" t="s">
        <v>201</v>
      </c>
      <c r="D54" s="15">
        <v>42.3414</v>
      </c>
      <c r="E54" s="15">
        <v>-71.031099999999995</v>
      </c>
    </row>
    <row r="55" spans="1:5" x14ac:dyDescent="0.25">
      <c r="A55" s="15">
        <v>10307</v>
      </c>
      <c r="B55" s="15" t="s">
        <v>145</v>
      </c>
      <c r="C55" s="4" t="s">
        <v>150</v>
      </c>
      <c r="D55" s="15">
        <v>42.092500000000001</v>
      </c>
      <c r="E55" s="15">
        <v>-71.4833</v>
      </c>
    </row>
    <row r="56" spans="1:5" x14ac:dyDescent="0.25">
      <c r="A56" s="15">
        <v>10726</v>
      </c>
      <c r="B56" s="15" t="s">
        <v>145</v>
      </c>
      <c r="C56" s="4" t="s">
        <v>199</v>
      </c>
      <c r="D56" s="15">
        <v>42.155999999999999</v>
      </c>
      <c r="E56" s="15">
        <v>-72.529200000000003</v>
      </c>
    </row>
    <row r="57" spans="1:5" ht="30" x14ac:dyDescent="0.25">
      <c r="A57" s="15">
        <v>10823</v>
      </c>
      <c r="B57" s="15" t="s">
        <v>145</v>
      </c>
      <c r="C57" s="4" t="s">
        <v>168</v>
      </c>
      <c r="D57" s="15">
        <v>42.349699999999999</v>
      </c>
      <c r="E57" s="15">
        <v>-70.960099999999997</v>
      </c>
    </row>
    <row r="58" spans="1:5" x14ac:dyDescent="0.25">
      <c r="A58" s="15">
        <v>50002</v>
      </c>
      <c r="B58" s="15" t="s">
        <v>145</v>
      </c>
      <c r="C58" s="4" t="s">
        <v>217</v>
      </c>
      <c r="D58" s="15">
        <v>42.456400000000002</v>
      </c>
      <c r="E58" s="15">
        <v>-73.218100000000007</v>
      </c>
    </row>
    <row r="59" spans="1:5" x14ac:dyDescent="0.25">
      <c r="A59" s="15">
        <v>52026</v>
      </c>
      <c r="B59" s="15" t="s">
        <v>145</v>
      </c>
      <c r="C59" s="4" t="s">
        <v>167</v>
      </c>
      <c r="D59" s="15">
        <v>41.672800000000002</v>
      </c>
      <c r="E59" s="15">
        <v>-70.998900000000006</v>
      </c>
    </row>
    <row r="60" spans="1:5" ht="30" x14ac:dyDescent="0.25">
      <c r="A60" s="15">
        <v>54586</v>
      </c>
      <c r="B60" s="15" t="s">
        <v>145</v>
      </c>
      <c r="C60" s="4" t="s">
        <v>223</v>
      </c>
      <c r="D60" s="15">
        <v>42.630800000000001</v>
      </c>
      <c r="E60" s="15">
        <v>-71.313299999999998</v>
      </c>
    </row>
    <row r="61" spans="1:5" x14ac:dyDescent="0.25">
      <c r="A61" s="15">
        <v>54805</v>
      </c>
      <c r="B61" s="15" t="s">
        <v>145</v>
      </c>
      <c r="C61" s="4" t="s">
        <v>213</v>
      </c>
      <c r="D61" s="15">
        <v>42.129199999999997</v>
      </c>
      <c r="E61" s="15">
        <v>-71.512200000000007</v>
      </c>
    </row>
    <row r="62" spans="1:5" ht="30" x14ac:dyDescent="0.25">
      <c r="A62" s="15">
        <v>54907</v>
      </c>
      <c r="B62" s="15" t="s">
        <v>145</v>
      </c>
      <c r="C62" s="4" t="s">
        <v>204</v>
      </c>
      <c r="D62" s="15">
        <v>42.3611</v>
      </c>
      <c r="E62" s="15">
        <v>-71.093400000000003</v>
      </c>
    </row>
    <row r="63" spans="1:5" x14ac:dyDescent="0.25">
      <c r="A63" s="15">
        <v>55026</v>
      </c>
      <c r="B63" s="15" t="s">
        <v>145</v>
      </c>
      <c r="C63" s="4" t="s">
        <v>172</v>
      </c>
      <c r="D63" s="15">
        <v>41.831200000000003</v>
      </c>
      <c r="E63" s="15">
        <v>-71.123900000000006</v>
      </c>
    </row>
    <row r="64" spans="1:5" x14ac:dyDescent="0.25">
      <c r="A64" s="15">
        <v>55041</v>
      </c>
      <c r="B64" s="15" t="s">
        <v>145</v>
      </c>
      <c r="C64" s="4" t="s">
        <v>152</v>
      </c>
      <c r="D64" s="15">
        <v>42.047600000000003</v>
      </c>
      <c r="E64" s="15">
        <v>-72.647800000000004</v>
      </c>
    </row>
    <row r="65" spans="1:5" x14ac:dyDescent="0.25">
      <c r="A65" s="15">
        <v>55079</v>
      </c>
      <c r="B65" s="15" t="s">
        <v>145</v>
      </c>
      <c r="C65" s="4" t="s">
        <v>214</v>
      </c>
      <c r="D65" s="15">
        <v>42.112699999999997</v>
      </c>
      <c r="E65" s="15">
        <v>-72.015199999999993</v>
      </c>
    </row>
    <row r="66" spans="1:5" ht="30" x14ac:dyDescent="0.25">
      <c r="A66" s="15">
        <v>55211</v>
      </c>
      <c r="B66" s="15" t="s">
        <v>145</v>
      </c>
      <c r="C66" s="4" t="s">
        <v>146</v>
      </c>
      <c r="D66" s="15">
        <v>42.1113</v>
      </c>
      <c r="E66" s="15">
        <v>-71.4529</v>
      </c>
    </row>
    <row r="67" spans="1:5" ht="30" x14ac:dyDescent="0.25">
      <c r="A67" s="15">
        <v>55212</v>
      </c>
      <c r="B67" s="15" t="s">
        <v>145</v>
      </c>
      <c r="C67" s="4" t="s">
        <v>148</v>
      </c>
      <c r="D67" s="15">
        <v>42.057499999999997</v>
      </c>
      <c r="E67" s="15">
        <v>-71.517200000000003</v>
      </c>
    </row>
    <row r="68" spans="1:5" ht="30" x14ac:dyDescent="0.25">
      <c r="A68" s="15">
        <v>55317</v>
      </c>
      <c r="B68" s="15" t="s">
        <v>145</v>
      </c>
      <c r="C68" s="4" t="s">
        <v>182</v>
      </c>
      <c r="D68" s="15">
        <v>42.241700000000002</v>
      </c>
      <c r="E68" s="15">
        <v>-70.965299999999999</v>
      </c>
    </row>
    <row r="69" spans="1:5" ht="30" x14ac:dyDescent="0.25">
      <c r="A69" s="15">
        <v>59882</v>
      </c>
      <c r="B69" s="15" t="s">
        <v>145</v>
      </c>
      <c r="C69" s="4" t="s">
        <v>175</v>
      </c>
      <c r="D69" s="15">
        <v>42.137500000000003</v>
      </c>
      <c r="E69" s="15">
        <v>-71.444000000000003</v>
      </c>
    </row>
    <row r="70" spans="1:5" ht="30" x14ac:dyDescent="0.25">
      <c r="A70" s="15">
        <v>60903</v>
      </c>
      <c r="B70" s="15" t="s">
        <v>145</v>
      </c>
      <c r="C70" s="4" t="s">
        <v>220</v>
      </c>
      <c r="D70" s="15">
        <v>42.525599999999997</v>
      </c>
      <c r="E70" s="15">
        <v>-70.878399999999999</v>
      </c>
    </row>
    <row r="71" spans="1:5" x14ac:dyDescent="0.25">
      <c r="A71" s="15">
        <v>880023</v>
      </c>
      <c r="B71" s="15" t="s">
        <v>145</v>
      </c>
      <c r="C71" s="4" t="s">
        <v>192</v>
      </c>
      <c r="D71" s="15">
        <v>42.35</v>
      </c>
      <c r="E71" s="15">
        <v>-71.058300000000003</v>
      </c>
    </row>
    <row r="72" spans="1:5" x14ac:dyDescent="0.25">
      <c r="A72" s="15">
        <v>602</v>
      </c>
      <c r="B72" s="15" t="s">
        <v>229</v>
      </c>
      <c r="C72" s="4" t="s">
        <v>239</v>
      </c>
      <c r="D72" s="15">
        <v>39.179200000000002</v>
      </c>
      <c r="E72" s="15">
        <v>-76.538300000000007</v>
      </c>
    </row>
    <row r="73" spans="1:5" x14ac:dyDescent="0.25">
      <c r="A73" s="15">
        <v>1553</v>
      </c>
      <c r="B73" s="15" t="s">
        <v>229</v>
      </c>
      <c r="C73" s="4" t="s">
        <v>274</v>
      </c>
      <c r="D73" s="15">
        <v>39.266100000000002</v>
      </c>
      <c r="E73" s="15">
        <v>-76.604200000000006</v>
      </c>
    </row>
    <row r="74" spans="1:5" x14ac:dyDescent="0.25">
      <c r="A74" s="15">
        <v>1554</v>
      </c>
      <c r="B74" s="15" t="s">
        <v>229</v>
      </c>
      <c r="C74" s="4" t="s">
        <v>276</v>
      </c>
      <c r="D74" s="15">
        <v>39.178100000000001</v>
      </c>
      <c r="E74" s="15">
        <v>-76.526799999999994</v>
      </c>
    </row>
    <row r="75" spans="1:5" x14ac:dyDescent="0.25">
      <c r="A75" s="15">
        <v>1556</v>
      </c>
      <c r="B75" s="15" t="s">
        <v>229</v>
      </c>
      <c r="C75" s="4" t="s">
        <v>290</v>
      </c>
      <c r="D75" s="15">
        <v>39.4422</v>
      </c>
      <c r="E75" s="15">
        <v>-76.220799999999997</v>
      </c>
    </row>
    <row r="76" spans="1:5" x14ac:dyDescent="0.25">
      <c r="A76" s="15">
        <v>1560</v>
      </c>
      <c r="B76" s="15" t="s">
        <v>229</v>
      </c>
      <c r="C76" s="4" t="s">
        <v>302</v>
      </c>
      <c r="D76" s="15">
        <v>39.271900000000002</v>
      </c>
      <c r="E76" s="15">
        <v>-76.618600000000001</v>
      </c>
    </row>
    <row r="77" spans="1:5" x14ac:dyDescent="0.25">
      <c r="A77" s="15">
        <v>1564</v>
      </c>
      <c r="B77" s="15" t="s">
        <v>229</v>
      </c>
      <c r="C77" s="4" t="s">
        <v>300</v>
      </c>
      <c r="D77" s="15">
        <v>38.4878</v>
      </c>
      <c r="E77" s="15">
        <v>-75.820800000000006</v>
      </c>
    </row>
    <row r="78" spans="1:5" x14ac:dyDescent="0.25">
      <c r="A78" s="15">
        <v>1571</v>
      </c>
      <c r="B78" s="15" t="s">
        <v>229</v>
      </c>
      <c r="C78" s="4" t="s">
        <v>250</v>
      </c>
      <c r="D78" s="15">
        <v>38.544400000000003</v>
      </c>
      <c r="E78" s="15">
        <v>-76.686099999999996</v>
      </c>
    </row>
    <row r="79" spans="1:5" x14ac:dyDescent="0.25">
      <c r="A79" s="15">
        <v>1572</v>
      </c>
      <c r="B79" s="15" t="s">
        <v>229</v>
      </c>
      <c r="C79" s="4" t="s">
        <v>269</v>
      </c>
      <c r="D79" s="15">
        <v>39.208599999999997</v>
      </c>
      <c r="E79" s="15">
        <v>-77.464399999999998</v>
      </c>
    </row>
    <row r="80" spans="1:5" x14ac:dyDescent="0.25">
      <c r="A80" s="15">
        <v>1573</v>
      </c>
      <c r="B80" s="15" t="s">
        <v>229</v>
      </c>
      <c r="C80" s="4" t="s">
        <v>285</v>
      </c>
      <c r="D80" s="15">
        <v>38.359200000000001</v>
      </c>
      <c r="E80" s="15">
        <v>-76.976699999999994</v>
      </c>
    </row>
    <row r="81" spans="1:5" ht="30" x14ac:dyDescent="0.25">
      <c r="A81" s="15">
        <v>7835</v>
      </c>
      <c r="B81" s="15" t="s">
        <v>229</v>
      </c>
      <c r="C81" s="4" t="s">
        <v>297</v>
      </c>
      <c r="D81" s="15">
        <v>39.718299999999999</v>
      </c>
      <c r="E81" s="15">
        <v>-76.160600000000002</v>
      </c>
    </row>
    <row r="82" spans="1:5" x14ac:dyDescent="0.25">
      <c r="A82" s="15">
        <v>10678</v>
      </c>
      <c r="B82" s="15" t="s">
        <v>229</v>
      </c>
      <c r="C82" s="4" t="s">
        <v>230</v>
      </c>
      <c r="D82" s="15">
        <v>39.5944</v>
      </c>
      <c r="E82" s="15">
        <v>-78.745599999999996</v>
      </c>
    </row>
    <row r="83" spans="1:5" x14ac:dyDescent="0.25">
      <c r="A83" s="15">
        <v>50282</v>
      </c>
      <c r="B83" s="15" t="s">
        <v>229</v>
      </c>
      <c r="C83" s="4" t="s">
        <v>279</v>
      </c>
      <c r="D83" s="15">
        <v>39.472200000000001</v>
      </c>
      <c r="E83" s="15">
        <v>-79.057500000000005</v>
      </c>
    </row>
    <row r="84" spans="1:5" ht="30" x14ac:dyDescent="0.25">
      <c r="A84" s="15">
        <v>54795</v>
      </c>
      <c r="B84" s="15" t="s">
        <v>229</v>
      </c>
      <c r="C84" s="4" t="s">
        <v>235</v>
      </c>
      <c r="D84" s="15">
        <v>39.274900000000002</v>
      </c>
      <c r="E84" s="15">
        <v>-76.594499999999996</v>
      </c>
    </row>
    <row r="85" spans="1:5" ht="30" x14ac:dyDescent="0.25">
      <c r="A85" s="15">
        <v>54832</v>
      </c>
      <c r="B85" s="15" t="s">
        <v>229</v>
      </c>
      <c r="C85" s="4" t="s">
        <v>243</v>
      </c>
      <c r="D85" s="15">
        <v>38.668100000000003</v>
      </c>
      <c r="E85" s="15">
        <v>-76.867800000000003</v>
      </c>
    </row>
    <row r="86" spans="1:5" ht="30" x14ac:dyDescent="0.25">
      <c r="A86" s="15">
        <v>56846</v>
      </c>
      <c r="B86" s="15" t="s">
        <v>229</v>
      </c>
      <c r="C86" s="4" t="s">
        <v>247</v>
      </c>
      <c r="D86" s="15">
        <v>38.568600000000004</v>
      </c>
      <c r="E86" s="15">
        <v>-76.891900000000007</v>
      </c>
    </row>
    <row r="87" spans="1:5" ht="30" x14ac:dyDescent="0.25">
      <c r="A87" s="15">
        <v>59073</v>
      </c>
      <c r="B87" s="15" t="s">
        <v>229</v>
      </c>
      <c r="C87" s="4" t="s">
        <v>261</v>
      </c>
      <c r="D87" s="15">
        <v>38.387</v>
      </c>
      <c r="E87" s="15">
        <v>-76.408000000000001</v>
      </c>
    </row>
    <row r="88" spans="1:5" ht="30" x14ac:dyDescent="0.25">
      <c r="A88" s="15">
        <v>59220</v>
      </c>
      <c r="B88" s="15" t="s">
        <v>229</v>
      </c>
      <c r="C88" s="4" t="s">
        <v>304</v>
      </c>
      <c r="D88" s="15">
        <v>39.7194</v>
      </c>
      <c r="E88" s="15">
        <v>-76.161600000000007</v>
      </c>
    </row>
    <row r="89" spans="1:5" x14ac:dyDescent="0.25">
      <c r="A89" s="15">
        <v>60302</v>
      </c>
      <c r="B89" s="15" t="s">
        <v>229</v>
      </c>
      <c r="C89" s="4" t="s">
        <v>278</v>
      </c>
      <c r="D89" s="15">
        <v>38.695500000000003</v>
      </c>
      <c r="E89" s="15">
        <v>-76.827799999999996</v>
      </c>
    </row>
    <row r="90" spans="1:5" x14ac:dyDescent="0.25">
      <c r="A90" s="15">
        <v>2364</v>
      </c>
      <c r="B90" s="15" t="s">
        <v>306</v>
      </c>
      <c r="C90" s="4" t="s">
        <v>317</v>
      </c>
      <c r="D90" s="15">
        <v>43.141100000000002</v>
      </c>
      <c r="E90" s="15">
        <v>-71.469200000000001</v>
      </c>
    </row>
    <row r="91" spans="1:5" x14ac:dyDescent="0.25">
      <c r="A91" s="15">
        <v>2367</v>
      </c>
      <c r="B91" s="15" t="s">
        <v>306</v>
      </c>
      <c r="C91" s="4" t="s">
        <v>325</v>
      </c>
      <c r="D91" s="15">
        <v>43.097799999999999</v>
      </c>
      <c r="E91" s="15">
        <v>-70.784199999999998</v>
      </c>
    </row>
    <row r="92" spans="1:5" x14ac:dyDescent="0.25">
      <c r="A92" s="15">
        <v>8002</v>
      </c>
      <c r="B92" s="15" t="s">
        <v>306</v>
      </c>
      <c r="C92" s="4" t="s">
        <v>321</v>
      </c>
      <c r="D92" s="15">
        <v>43.0974</v>
      </c>
      <c r="E92" s="15">
        <v>-70.7834</v>
      </c>
    </row>
    <row r="93" spans="1:5" x14ac:dyDescent="0.25">
      <c r="A93" s="15">
        <v>55170</v>
      </c>
      <c r="B93" s="15" t="s">
        <v>306</v>
      </c>
      <c r="C93" s="4" t="s">
        <v>313</v>
      </c>
      <c r="D93" s="15">
        <v>42.904299999999999</v>
      </c>
      <c r="E93" s="15">
        <v>-71.4251</v>
      </c>
    </row>
    <row r="94" spans="1:5" x14ac:dyDescent="0.25">
      <c r="A94" s="15">
        <v>55661</v>
      </c>
      <c r="B94" s="15" t="s">
        <v>306</v>
      </c>
      <c r="C94" s="4" t="s">
        <v>323</v>
      </c>
      <c r="D94" s="15">
        <v>43.104700000000001</v>
      </c>
      <c r="E94" s="15">
        <v>-70.804400000000001</v>
      </c>
    </row>
    <row r="95" spans="1:5" x14ac:dyDescent="0.25">
      <c r="A95" s="15">
        <v>58054</v>
      </c>
      <c r="B95" s="15" t="s">
        <v>306</v>
      </c>
      <c r="C95" s="4" t="s">
        <v>307</v>
      </c>
      <c r="D95" s="15">
        <v>44.471899999999998</v>
      </c>
      <c r="E95" s="15">
        <v>-71.175299999999993</v>
      </c>
    </row>
    <row r="96" spans="1:5" x14ac:dyDescent="0.25">
      <c r="A96" s="15">
        <v>2378</v>
      </c>
      <c r="B96" s="15" t="s">
        <v>327</v>
      </c>
      <c r="C96" s="4" t="s">
        <v>328</v>
      </c>
      <c r="D96" s="15">
        <v>39.29</v>
      </c>
      <c r="E96" s="15">
        <v>-74.633899999999997</v>
      </c>
    </row>
    <row r="97" spans="1:5" ht="30" x14ac:dyDescent="0.25">
      <c r="A97" s="15">
        <v>2379</v>
      </c>
      <c r="B97" s="15" t="s">
        <v>327</v>
      </c>
      <c r="C97" s="4" t="s">
        <v>347</v>
      </c>
      <c r="D97" s="15">
        <v>39.454700000000003</v>
      </c>
      <c r="E97" s="15">
        <v>-75.201099999999997</v>
      </c>
    </row>
    <row r="98" spans="1:5" x14ac:dyDescent="0.25">
      <c r="A98" s="15">
        <v>2390</v>
      </c>
      <c r="B98" s="15" t="s">
        <v>327</v>
      </c>
      <c r="C98" s="4" t="s">
        <v>388</v>
      </c>
      <c r="D98" s="15">
        <v>40.475299999999997</v>
      </c>
      <c r="E98" s="15">
        <v>-74.355199999999996</v>
      </c>
    </row>
    <row r="99" spans="1:5" ht="30" x14ac:dyDescent="0.25">
      <c r="A99" s="15">
        <v>2393</v>
      </c>
      <c r="B99" s="15" t="s">
        <v>327</v>
      </c>
      <c r="C99" s="4" t="s">
        <v>365</v>
      </c>
      <c r="D99" s="15">
        <v>40.566099999999999</v>
      </c>
      <c r="E99" s="15">
        <v>-75.165000000000006</v>
      </c>
    </row>
    <row r="100" spans="1:5" ht="30" x14ac:dyDescent="0.25">
      <c r="A100" s="15">
        <v>2398</v>
      </c>
      <c r="B100" s="15" t="s">
        <v>327</v>
      </c>
      <c r="C100" s="4" t="s">
        <v>341</v>
      </c>
      <c r="D100" s="15">
        <v>40.837499999999999</v>
      </c>
      <c r="E100" s="15">
        <v>-74.0244</v>
      </c>
    </row>
    <row r="101" spans="1:5" ht="30" x14ac:dyDescent="0.25">
      <c r="A101" s="15">
        <v>2399</v>
      </c>
      <c r="B101" s="15" t="s">
        <v>327</v>
      </c>
      <c r="C101" s="4" t="s">
        <v>343</v>
      </c>
      <c r="D101" s="15">
        <v>40.075299999999999</v>
      </c>
      <c r="E101" s="15">
        <v>-74.878100000000003</v>
      </c>
    </row>
    <row r="102" spans="1:5" x14ac:dyDescent="0.25">
      <c r="A102" s="15">
        <v>2401</v>
      </c>
      <c r="B102" s="15" t="s">
        <v>327</v>
      </c>
      <c r="C102" s="4" t="s">
        <v>361</v>
      </c>
      <c r="D102" s="15">
        <v>40.737499999999997</v>
      </c>
      <c r="E102" s="15">
        <v>-74.121099999999998</v>
      </c>
    </row>
    <row r="103" spans="1:5" ht="30" x14ac:dyDescent="0.25">
      <c r="A103" s="15">
        <v>2404</v>
      </c>
      <c r="B103" s="15" t="s">
        <v>327</v>
      </c>
      <c r="C103" s="4" t="s">
        <v>369</v>
      </c>
      <c r="D103" s="15">
        <v>40.737499999999997</v>
      </c>
      <c r="E103" s="15">
        <v>-74.099999999999994</v>
      </c>
    </row>
    <row r="104" spans="1:5" ht="30" x14ac:dyDescent="0.25">
      <c r="A104" s="15">
        <v>2406</v>
      </c>
      <c r="B104" s="15" t="s">
        <v>327</v>
      </c>
      <c r="C104" s="4" t="s">
        <v>372</v>
      </c>
      <c r="D104" s="15">
        <v>40.622500000000002</v>
      </c>
      <c r="E104" s="15">
        <v>-74.209699999999998</v>
      </c>
    </row>
    <row r="105" spans="1:5" ht="30" x14ac:dyDescent="0.25">
      <c r="A105" s="15">
        <v>2410</v>
      </c>
      <c r="B105" s="15" t="s">
        <v>327</v>
      </c>
      <c r="C105" s="4" t="s">
        <v>387</v>
      </c>
      <c r="D105" s="15">
        <v>39.462499999999999</v>
      </c>
      <c r="E105" s="15">
        <v>-75.533299999999997</v>
      </c>
    </row>
    <row r="106" spans="1:5" ht="30" x14ac:dyDescent="0.25">
      <c r="A106" s="15">
        <v>2411</v>
      </c>
      <c r="B106" s="15" t="s">
        <v>327</v>
      </c>
      <c r="C106" s="4" t="s">
        <v>389</v>
      </c>
      <c r="D106" s="15">
        <v>40.556399999999996</v>
      </c>
      <c r="E106" s="15">
        <v>-74.246099999999998</v>
      </c>
    </row>
    <row r="107" spans="1:5" x14ac:dyDescent="0.25">
      <c r="A107" s="15">
        <v>2434</v>
      </c>
      <c r="B107" s="15" t="s">
        <v>327</v>
      </c>
      <c r="C107" s="4" t="s">
        <v>367</v>
      </c>
      <c r="D107" s="15">
        <v>39.488900000000001</v>
      </c>
      <c r="E107" s="15">
        <v>-75.034700000000001</v>
      </c>
    </row>
    <row r="108" spans="1:5" ht="30" x14ac:dyDescent="0.25">
      <c r="A108" s="15">
        <v>5083</v>
      </c>
      <c r="B108" s="15" t="s">
        <v>327</v>
      </c>
      <c r="C108" s="4" t="s">
        <v>354</v>
      </c>
      <c r="D108" s="15">
        <v>39.375700000000002</v>
      </c>
      <c r="E108" s="15">
        <v>-74.965400000000002</v>
      </c>
    </row>
    <row r="109" spans="1:5" x14ac:dyDescent="0.25">
      <c r="A109" s="15">
        <v>6776</v>
      </c>
      <c r="B109" s="15" t="s">
        <v>327</v>
      </c>
      <c r="C109" s="4" t="s">
        <v>394</v>
      </c>
      <c r="D109" s="15">
        <v>39.490299999999998</v>
      </c>
      <c r="E109" s="15">
        <v>-75.048599999999993</v>
      </c>
    </row>
    <row r="110" spans="1:5" x14ac:dyDescent="0.25">
      <c r="A110" s="15">
        <v>7138</v>
      </c>
      <c r="B110" s="15" t="s">
        <v>327</v>
      </c>
      <c r="C110" s="4" t="s">
        <v>362</v>
      </c>
      <c r="D110" s="15">
        <v>39.815399999999997</v>
      </c>
      <c r="E110" s="15">
        <v>-74.209800000000001</v>
      </c>
    </row>
    <row r="111" spans="1:5" x14ac:dyDescent="0.25">
      <c r="A111" s="15">
        <v>7288</v>
      </c>
      <c r="B111" s="15" t="s">
        <v>327</v>
      </c>
      <c r="C111" s="4" t="s">
        <v>390</v>
      </c>
      <c r="D111" s="15">
        <v>39.451000000000001</v>
      </c>
      <c r="E111" s="15">
        <v>-75.0578</v>
      </c>
    </row>
    <row r="112" spans="1:5" ht="30" x14ac:dyDescent="0.25">
      <c r="A112" s="15">
        <v>8008</v>
      </c>
      <c r="B112" s="15" t="s">
        <v>327</v>
      </c>
      <c r="C112" s="4" t="s">
        <v>374</v>
      </c>
      <c r="D112" s="15">
        <v>39.813899999999997</v>
      </c>
      <c r="E112" s="15">
        <v>-75.250799999999998</v>
      </c>
    </row>
    <row r="113" spans="1:5" ht="30" x14ac:dyDescent="0.25">
      <c r="A113" s="15">
        <v>10043</v>
      </c>
      <c r="B113" s="15" t="s">
        <v>327</v>
      </c>
      <c r="C113" s="4" t="s">
        <v>373</v>
      </c>
      <c r="D113" s="15">
        <v>39.791400000000003</v>
      </c>
      <c r="E113" s="15">
        <v>-75.408100000000005</v>
      </c>
    </row>
    <row r="114" spans="1:5" ht="30" x14ac:dyDescent="0.25">
      <c r="A114" s="15">
        <v>10099</v>
      </c>
      <c r="B114" s="15" t="s">
        <v>327</v>
      </c>
      <c r="C114" s="4" t="s">
        <v>383</v>
      </c>
      <c r="D114" s="15">
        <v>39.766100000000002</v>
      </c>
      <c r="E114" s="15">
        <v>-75.424199999999999</v>
      </c>
    </row>
    <row r="115" spans="1:5" ht="30" x14ac:dyDescent="0.25">
      <c r="A115" s="15">
        <v>10308</v>
      </c>
      <c r="B115" s="15" t="s">
        <v>327</v>
      </c>
      <c r="C115" s="4" t="s">
        <v>379</v>
      </c>
      <c r="D115" s="15">
        <v>40.439</v>
      </c>
      <c r="E115" s="15">
        <v>-74.344399999999993</v>
      </c>
    </row>
    <row r="116" spans="1:5" x14ac:dyDescent="0.25">
      <c r="A116" s="15">
        <v>10566</v>
      </c>
      <c r="B116" s="15" t="s">
        <v>327</v>
      </c>
      <c r="C116" s="4" t="s">
        <v>350</v>
      </c>
      <c r="D116" s="15">
        <v>39.692799999999998</v>
      </c>
      <c r="E116" s="15">
        <v>-75.486699999999999</v>
      </c>
    </row>
    <row r="117" spans="1:5" ht="30" x14ac:dyDescent="0.25">
      <c r="A117" s="15">
        <v>10751</v>
      </c>
      <c r="B117" s="15" t="s">
        <v>327</v>
      </c>
      <c r="C117" s="4" t="s">
        <v>345</v>
      </c>
      <c r="D117" s="15">
        <v>39.917499999999997</v>
      </c>
      <c r="E117" s="15">
        <v>-75.119200000000006</v>
      </c>
    </row>
    <row r="118" spans="1:5" x14ac:dyDescent="0.25">
      <c r="A118" s="15">
        <v>10805</v>
      </c>
      <c r="B118" s="15" t="s">
        <v>327</v>
      </c>
      <c r="C118" s="4" t="s">
        <v>355</v>
      </c>
      <c r="D118" s="15">
        <v>40.678100000000001</v>
      </c>
      <c r="E118" s="15">
        <v>-74.2744</v>
      </c>
    </row>
    <row r="119" spans="1:5" ht="30" x14ac:dyDescent="0.25">
      <c r="A119" s="15">
        <v>50006</v>
      </c>
      <c r="B119" s="15" t="s">
        <v>327</v>
      </c>
      <c r="C119" s="4" t="s">
        <v>371</v>
      </c>
      <c r="D119" s="15">
        <v>40.632199999999997</v>
      </c>
      <c r="E119" s="15">
        <v>-74.215599999999995</v>
      </c>
    </row>
    <row r="120" spans="1:5" x14ac:dyDescent="0.25">
      <c r="A120" s="15">
        <v>50385</v>
      </c>
      <c r="B120" s="15" t="s">
        <v>327</v>
      </c>
      <c r="C120" s="4" t="s">
        <v>375</v>
      </c>
      <c r="D120" s="15">
        <v>40.719700000000003</v>
      </c>
      <c r="E120" s="15">
        <v>-74.13</v>
      </c>
    </row>
    <row r="121" spans="1:5" ht="30" x14ac:dyDescent="0.25">
      <c r="A121" s="15">
        <v>50497</v>
      </c>
      <c r="B121" s="15" t="s">
        <v>327</v>
      </c>
      <c r="C121" s="4" t="s">
        <v>340</v>
      </c>
      <c r="D121" s="15">
        <v>40.655299999999997</v>
      </c>
      <c r="E121" s="15">
        <v>-74.112399999999994</v>
      </c>
    </row>
    <row r="122" spans="1:5" ht="30" x14ac:dyDescent="0.25">
      <c r="A122" s="15">
        <v>50561</v>
      </c>
      <c r="B122" s="15" t="s">
        <v>327</v>
      </c>
      <c r="C122" s="4" t="s">
        <v>358</v>
      </c>
      <c r="D122" s="15">
        <v>39.874600000000001</v>
      </c>
      <c r="E122" s="15">
        <v>-75.159199999999998</v>
      </c>
    </row>
    <row r="123" spans="1:5" ht="30" x14ac:dyDescent="0.25">
      <c r="A123" s="15">
        <v>50799</v>
      </c>
      <c r="B123" s="15" t="s">
        <v>327</v>
      </c>
      <c r="C123" s="4" t="s">
        <v>357</v>
      </c>
      <c r="D123" s="15">
        <v>40.458599999999997</v>
      </c>
      <c r="E123" s="15">
        <v>-74.332700000000003</v>
      </c>
    </row>
    <row r="124" spans="1:5" ht="30" x14ac:dyDescent="0.25">
      <c r="A124" s="15">
        <v>50852</v>
      </c>
      <c r="B124" s="15" t="s">
        <v>327</v>
      </c>
      <c r="C124" s="4" t="s">
        <v>360</v>
      </c>
      <c r="D124" s="15">
        <v>40.9056</v>
      </c>
      <c r="E124" s="15">
        <v>-74.130799999999994</v>
      </c>
    </row>
    <row r="125" spans="1:5" x14ac:dyDescent="0.25">
      <c r="A125" s="15">
        <v>54640</v>
      </c>
      <c r="B125" s="15" t="s">
        <v>327</v>
      </c>
      <c r="C125" s="4" t="s">
        <v>370</v>
      </c>
      <c r="D125" s="15">
        <v>40.061300000000003</v>
      </c>
      <c r="E125" s="15">
        <v>-74.168599999999998</v>
      </c>
    </row>
    <row r="126" spans="1:5" x14ac:dyDescent="0.25">
      <c r="A126" s="15">
        <v>55239</v>
      </c>
      <c r="B126" s="15" t="s">
        <v>327</v>
      </c>
      <c r="C126" s="4" t="s">
        <v>385</v>
      </c>
      <c r="D126" s="15">
        <v>40.448099999999997</v>
      </c>
      <c r="E126" s="15">
        <v>-74.349699999999999</v>
      </c>
    </row>
    <row r="127" spans="1:5" ht="30" x14ac:dyDescent="0.25">
      <c r="A127" s="15">
        <v>55938</v>
      </c>
      <c r="B127" s="15" t="s">
        <v>327</v>
      </c>
      <c r="C127" s="4" t="s">
        <v>380</v>
      </c>
      <c r="D127" s="15">
        <v>40.060600000000001</v>
      </c>
      <c r="E127" s="15">
        <v>-74.167199999999994</v>
      </c>
    </row>
    <row r="128" spans="1:5" ht="30" x14ac:dyDescent="0.25">
      <c r="A128" s="15">
        <v>56963</v>
      </c>
      <c r="B128" s="15" t="s">
        <v>327</v>
      </c>
      <c r="C128" s="4" t="s">
        <v>391</v>
      </c>
      <c r="D128" s="15">
        <v>39.841799999999999</v>
      </c>
      <c r="E128" s="15">
        <v>-75.221400000000003</v>
      </c>
    </row>
    <row r="129" spans="1:5" ht="30" x14ac:dyDescent="0.25">
      <c r="A129" s="15">
        <v>56964</v>
      </c>
      <c r="B129" s="15" t="s">
        <v>327</v>
      </c>
      <c r="C129" s="4" t="s">
        <v>333</v>
      </c>
      <c r="D129" s="15">
        <v>40.652900000000002</v>
      </c>
      <c r="E129" s="15">
        <v>-74.0916</v>
      </c>
    </row>
    <row r="130" spans="1:5" ht="30" x14ac:dyDescent="0.25">
      <c r="A130" s="15">
        <v>57839</v>
      </c>
      <c r="B130" s="15" t="s">
        <v>327</v>
      </c>
      <c r="C130" s="4" t="s">
        <v>395</v>
      </c>
      <c r="D130" s="15">
        <v>40.515000000000001</v>
      </c>
      <c r="E130" s="15">
        <v>-74.319199999999995</v>
      </c>
    </row>
    <row r="131" spans="1:5" ht="30" x14ac:dyDescent="0.25">
      <c r="A131" s="15">
        <v>58079</v>
      </c>
      <c r="B131" s="15" t="s">
        <v>327</v>
      </c>
      <c r="C131" s="4" t="s">
        <v>376</v>
      </c>
      <c r="D131" s="15">
        <v>40.708199999999998</v>
      </c>
      <c r="E131" s="15">
        <v>-74.128399999999999</v>
      </c>
    </row>
    <row r="132" spans="1:5" x14ac:dyDescent="0.25">
      <c r="A132" s="15">
        <v>58235</v>
      </c>
      <c r="B132" s="15" t="s">
        <v>327</v>
      </c>
      <c r="C132" s="4" t="s">
        <v>353</v>
      </c>
      <c r="D132" s="15">
        <v>39.424500000000002</v>
      </c>
      <c r="E132" s="15">
        <v>-75.020099999999999</v>
      </c>
    </row>
    <row r="133" spans="1:5" ht="30" x14ac:dyDescent="0.25">
      <c r="A133" s="15">
        <v>2480</v>
      </c>
      <c r="B133" s="15" t="s">
        <v>396</v>
      </c>
      <c r="C133" s="4" t="s">
        <v>504</v>
      </c>
      <c r="D133" s="15">
        <v>41.573</v>
      </c>
      <c r="E133" s="15">
        <v>-73.964600000000004</v>
      </c>
    </row>
    <row r="134" spans="1:5" x14ac:dyDescent="0.25">
      <c r="A134" s="15">
        <v>2490</v>
      </c>
      <c r="B134" s="15" t="s">
        <v>396</v>
      </c>
      <c r="C134" s="4" t="s">
        <v>414</v>
      </c>
      <c r="D134" s="15">
        <v>40.591500000000003</v>
      </c>
      <c r="E134" s="15">
        <v>-74.202699999999993</v>
      </c>
    </row>
    <row r="135" spans="1:5" x14ac:dyDescent="0.25">
      <c r="A135" s="15">
        <v>2493</v>
      </c>
      <c r="B135" s="15" t="s">
        <v>396</v>
      </c>
      <c r="C135" s="4" t="s">
        <v>526</v>
      </c>
      <c r="D135" s="15">
        <v>40.728099999999998</v>
      </c>
      <c r="E135" s="15">
        <v>-73.974199999999996</v>
      </c>
    </row>
    <row r="136" spans="1:5" ht="30" x14ac:dyDescent="0.25">
      <c r="A136" s="15">
        <v>2494</v>
      </c>
      <c r="B136" s="15" t="s">
        <v>396</v>
      </c>
      <c r="C136" s="4" t="s">
        <v>543</v>
      </c>
      <c r="D136" s="15">
        <v>40.663499999999999</v>
      </c>
      <c r="E136" s="15">
        <v>-74.005099999999999</v>
      </c>
    </row>
    <row r="137" spans="1:5" x14ac:dyDescent="0.25">
      <c r="A137" s="15">
        <v>2496</v>
      </c>
      <c r="B137" s="15" t="s">
        <v>396</v>
      </c>
      <c r="C137" s="4" t="s">
        <v>594</v>
      </c>
      <c r="D137" s="15">
        <v>40.705199999999998</v>
      </c>
      <c r="E137" s="15">
        <v>-73.980699999999999</v>
      </c>
    </row>
    <row r="138" spans="1:5" ht="30" x14ac:dyDescent="0.25">
      <c r="A138" s="15">
        <v>2499</v>
      </c>
      <c r="B138" s="15" t="s">
        <v>396</v>
      </c>
      <c r="C138" s="4" t="s">
        <v>614</v>
      </c>
      <c r="D138" s="15">
        <v>40.648600000000002</v>
      </c>
      <c r="E138" s="15">
        <v>-74.020899999999997</v>
      </c>
    </row>
    <row r="139" spans="1:5" ht="30" x14ac:dyDescent="0.25">
      <c r="A139" s="15">
        <v>2500</v>
      </c>
      <c r="B139" s="15" t="s">
        <v>396</v>
      </c>
      <c r="C139" s="4" t="s">
        <v>634</v>
      </c>
      <c r="D139" s="15">
        <v>40.758499999999998</v>
      </c>
      <c r="E139" s="15">
        <v>-73.945099999999996</v>
      </c>
    </row>
    <row r="140" spans="1:5" x14ac:dyDescent="0.25">
      <c r="A140" s="15">
        <v>2503</v>
      </c>
      <c r="B140" s="15" t="s">
        <v>396</v>
      </c>
      <c r="C140" s="4" t="s">
        <v>399</v>
      </c>
      <c r="D140" s="15">
        <v>40.771099999999997</v>
      </c>
      <c r="E140" s="15">
        <v>-73.991100000000003</v>
      </c>
    </row>
    <row r="141" spans="1:5" x14ac:dyDescent="0.25">
      <c r="A141" s="15">
        <v>2504</v>
      </c>
      <c r="B141" s="15" t="s">
        <v>396</v>
      </c>
      <c r="C141" s="4" t="s">
        <v>408</v>
      </c>
      <c r="D141" s="15">
        <v>40.768000000000001</v>
      </c>
      <c r="E141" s="15">
        <v>-73.951499999999996</v>
      </c>
    </row>
    <row r="142" spans="1:5" x14ac:dyDescent="0.25">
      <c r="A142" s="15">
        <v>2511</v>
      </c>
      <c r="B142" s="15" t="s">
        <v>396</v>
      </c>
      <c r="C142" s="4" t="s">
        <v>506</v>
      </c>
      <c r="D142" s="15">
        <v>40.616900000000001</v>
      </c>
      <c r="E142" s="15">
        <v>-73.648600000000002</v>
      </c>
    </row>
    <row r="143" spans="1:5" x14ac:dyDescent="0.25">
      <c r="A143" s="15">
        <v>2512</v>
      </c>
      <c r="B143" s="15" t="s">
        <v>396</v>
      </c>
      <c r="C143" s="4" t="s">
        <v>524</v>
      </c>
      <c r="D143" s="15">
        <v>40.9619</v>
      </c>
      <c r="E143" s="15">
        <v>-72.209500000000006</v>
      </c>
    </row>
    <row r="144" spans="1:5" x14ac:dyDescent="0.25">
      <c r="A144" s="15">
        <v>2514</v>
      </c>
      <c r="B144" s="15" t="s">
        <v>396</v>
      </c>
      <c r="C144" s="4" t="s">
        <v>536</v>
      </c>
      <c r="D144" s="15">
        <v>40.826900000000002</v>
      </c>
      <c r="E144" s="15">
        <v>-73.647900000000007</v>
      </c>
    </row>
    <row r="145" spans="1:5" x14ac:dyDescent="0.25">
      <c r="A145" s="15">
        <v>2516</v>
      </c>
      <c r="B145" s="15" t="s">
        <v>396</v>
      </c>
      <c r="C145" s="4" t="s">
        <v>619</v>
      </c>
      <c r="D145" s="15">
        <v>40.923099999999998</v>
      </c>
      <c r="E145" s="15">
        <v>-73.341700000000003</v>
      </c>
    </row>
    <row r="146" spans="1:5" ht="30" x14ac:dyDescent="0.25">
      <c r="A146" s="15">
        <v>2517</v>
      </c>
      <c r="B146" s="15" t="s">
        <v>396</v>
      </c>
      <c r="C146" s="4" t="s">
        <v>626</v>
      </c>
      <c r="D146" s="15">
        <v>40.950299999999999</v>
      </c>
      <c r="E146" s="15">
        <v>-73.078599999999994</v>
      </c>
    </row>
    <row r="147" spans="1:5" x14ac:dyDescent="0.25">
      <c r="A147" s="15">
        <v>2521</v>
      </c>
      <c r="B147" s="15" t="s">
        <v>396</v>
      </c>
      <c r="C147" s="4" t="s">
        <v>675</v>
      </c>
      <c r="D147" s="15">
        <v>40.695300000000003</v>
      </c>
      <c r="E147" s="15">
        <v>-73.349699999999999</v>
      </c>
    </row>
    <row r="148" spans="1:5" ht="30" x14ac:dyDescent="0.25">
      <c r="A148" s="15">
        <v>2527</v>
      </c>
      <c r="B148" s="15" t="s">
        <v>396</v>
      </c>
      <c r="C148" s="4" t="s">
        <v>577</v>
      </c>
      <c r="D148" s="15">
        <v>42.678899999999999</v>
      </c>
      <c r="E148" s="15">
        <v>-76.948300000000003</v>
      </c>
    </row>
    <row r="149" spans="1:5" ht="30" x14ac:dyDescent="0.25">
      <c r="A149" s="15">
        <v>2535</v>
      </c>
      <c r="B149" s="15" t="s">
        <v>396</v>
      </c>
      <c r="C149" s="4" t="s">
        <v>493</v>
      </c>
      <c r="D149" s="15">
        <v>42.602800000000002</v>
      </c>
      <c r="E149" s="15">
        <v>-76.633600000000001</v>
      </c>
    </row>
    <row r="150" spans="1:5" ht="30" x14ac:dyDescent="0.25">
      <c r="A150" s="15">
        <v>2539</v>
      </c>
      <c r="B150" s="15" t="s">
        <v>396</v>
      </c>
      <c r="C150" s="4" t="s">
        <v>470</v>
      </c>
      <c r="D150" s="15">
        <v>42.590499999999999</v>
      </c>
      <c r="E150" s="15">
        <v>-73.763599999999997</v>
      </c>
    </row>
    <row r="151" spans="1:5" x14ac:dyDescent="0.25">
      <c r="A151" s="15">
        <v>2554</v>
      </c>
      <c r="B151" s="15" t="s">
        <v>396</v>
      </c>
      <c r="C151" s="4" t="s">
        <v>611</v>
      </c>
      <c r="D151" s="15">
        <v>42.49</v>
      </c>
      <c r="E151" s="15">
        <v>-79.349999999999994</v>
      </c>
    </row>
    <row r="152" spans="1:5" ht="30" x14ac:dyDescent="0.25">
      <c r="A152" s="15">
        <v>2594</v>
      </c>
      <c r="B152" s="15" t="s">
        <v>396</v>
      </c>
      <c r="C152" s="4" t="s">
        <v>621</v>
      </c>
      <c r="D152" s="15">
        <v>43.46</v>
      </c>
      <c r="E152" s="15">
        <v>-76.53</v>
      </c>
    </row>
    <row r="153" spans="1:5" ht="30" x14ac:dyDescent="0.25">
      <c r="A153" s="15">
        <v>2625</v>
      </c>
      <c r="B153" s="15" t="s">
        <v>396</v>
      </c>
      <c r="C153" s="4" t="s">
        <v>480</v>
      </c>
      <c r="D153" s="15">
        <v>41.2044</v>
      </c>
      <c r="E153" s="15">
        <v>-73.968900000000005</v>
      </c>
    </row>
    <row r="154" spans="1:5" x14ac:dyDescent="0.25">
      <c r="A154" s="15">
        <v>2628</v>
      </c>
      <c r="B154" s="15" t="s">
        <v>396</v>
      </c>
      <c r="C154" s="4" t="s">
        <v>589</v>
      </c>
      <c r="D154" s="15">
        <v>41.126899999999999</v>
      </c>
      <c r="E154" s="15">
        <v>-74.165300000000002</v>
      </c>
    </row>
    <row r="155" spans="1:5" x14ac:dyDescent="0.25">
      <c r="A155" s="15">
        <v>2632</v>
      </c>
      <c r="B155" s="15" t="s">
        <v>396</v>
      </c>
      <c r="C155" s="4" t="s">
        <v>657</v>
      </c>
      <c r="D155" s="15">
        <v>41.427799999999998</v>
      </c>
      <c r="E155" s="15">
        <v>-74.418599999999998</v>
      </c>
    </row>
    <row r="156" spans="1:5" ht="30" x14ac:dyDescent="0.25">
      <c r="A156" s="15">
        <v>2679</v>
      </c>
      <c r="B156" s="15" t="s">
        <v>396</v>
      </c>
      <c r="C156" s="4" t="s">
        <v>535</v>
      </c>
      <c r="D156" s="15">
        <v>40.6447</v>
      </c>
      <c r="E156" s="15">
        <v>-73.568299999999994</v>
      </c>
    </row>
    <row r="157" spans="1:5" x14ac:dyDescent="0.25">
      <c r="A157" s="15">
        <v>2682</v>
      </c>
      <c r="B157" s="15" t="s">
        <v>396</v>
      </c>
      <c r="C157" s="4" t="s">
        <v>650</v>
      </c>
      <c r="D157" s="15">
        <v>42.091700000000003</v>
      </c>
      <c r="E157" s="15">
        <v>-79.241699999999994</v>
      </c>
    </row>
    <row r="158" spans="1:5" ht="30" x14ac:dyDescent="0.25">
      <c r="A158" s="15">
        <v>6082</v>
      </c>
      <c r="B158" s="15" t="s">
        <v>396</v>
      </c>
      <c r="C158" s="4" t="s">
        <v>659</v>
      </c>
      <c r="D158" s="15">
        <v>43.356099999999998</v>
      </c>
      <c r="E158" s="15">
        <v>-78.603899999999996</v>
      </c>
    </row>
    <row r="159" spans="1:5" x14ac:dyDescent="0.25">
      <c r="A159" s="15">
        <v>7146</v>
      </c>
      <c r="B159" s="15" t="s">
        <v>396</v>
      </c>
      <c r="C159" s="4" t="s">
        <v>669</v>
      </c>
      <c r="D159" s="15">
        <v>40.956899999999997</v>
      </c>
      <c r="E159" s="15">
        <v>-72.877399999999994</v>
      </c>
    </row>
    <row r="160" spans="1:5" ht="30" x14ac:dyDescent="0.25">
      <c r="A160" s="15">
        <v>7314</v>
      </c>
      <c r="B160" s="15" t="s">
        <v>396</v>
      </c>
      <c r="C160" s="4" t="s">
        <v>645</v>
      </c>
      <c r="D160" s="15">
        <v>40.815300000000001</v>
      </c>
      <c r="E160" s="15">
        <v>-73.064400000000006</v>
      </c>
    </row>
    <row r="161" spans="1:5" ht="30" x14ac:dyDescent="0.25">
      <c r="A161" s="15">
        <v>7869</v>
      </c>
      <c r="B161" s="15" t="s">
        <v>396</v>
      </c>
      <c r="C161" s="4" t="s">
        <v>539</v>
      </c>
      <c r="D161" s="15">
        <v>40.827500000000001</v>
      </c>
      <c r="E161" s="15">
        <v>-73.647800000000004</v>
      </c>
    </row>
    <row r="162" spans="1:5" x14ac:dyDescent="0.25">
      <c r="A162" s="15">
        <v>7909</v>
      </c>
      <c r="B162" s="15" t="s">
        <v>396</v>
      </c>
      <c r="C162" s="4" t="s">
        <v>666</v>
      </c>
      <c r="D162" s="15">
        <v>40.753900000000002</v>
      </c>
      <c r="E162" s="15">
        <v>-73.950599999999994</v>
      </c>
    </row>
    <row r="163" spans="1:5" x14ac:dyDescent="0.25">
      <c r="A163" s="15">
        <v>7910</v>
      </c>
      <c r="B163" s="15" t="s">
        <v>396</v>
      </c>
      <c r="C163" s="4" t="s">
        <v>397</v>
      </c>
      <c r="D163" s="15">
        <v>40.662999999999997</v>
      </c>
      <c r="E163" s="15">
        <v>-74</v>
      </c>
    </row>
    <row r="164" spans="1:5" x14ac:dyDescent="0.25">
      <c r="A164" s="15">
        <v>7912</v>
      </c>
      <c r="B164" s="15" t="s">
        <v>396</v>
      </c>
      <c r="C164" s="4" t="s">
        <v>483</v>
      </c>
      <c r="D164" s="15">
        <v>40.786999999999999</v>
      </c>
      <c r="E164" s="15">
        <v>-73.293300000000002</v>
      </c>
    </row>
    <row r="165" spans="1:5" x14ac:dyDescent="0.25">
      <c r="A165" s="15">
        <v>7913</v>
      </c>
      <c r="B165" s="15" t="s">
        <v>396</v>
      </c>
      <c r="C165" s="4" t="s">
        <v>586</v>
      </c>
      <c r="D165" s="15">
        <v>40.7988</v>
      </c>
      <c r="E165" s="15">
        <v>-73.909300000000002</v>
      </c>
    </row>
    <row r="166" spans="1:5" x14ac:dyDescent="0.25">
      <c r="A166" s="15">
        <v>7914</v>
      </c>
      <c r="B166" s="15" t="s">
        <v>396</v>
      </c>
      <c r="C166" s="4" t="s">
        <v>580</v>
      </c>
      <c r="D166" s="15">
        <v>40.798900000000003</v>
      </c>
      <c r="E166" s="15">
        <v>-73.914699999999996</v>
      </c>
    </row>
    <row r="167" spans="1:5" x14ac:dyDescent="0.25">
      <c r="A167" s="15">
        <v>7915</v>
      </c>
      <c r="B167" s="15" t="s">
        <v>396</v>
      </c>
      <c r="C167" s="4" t="s">
        <v>617</v>
      </c>
      <c r="D167" s="15">
        <v>40.716799999999999</v>
      </c>
      <c r="E167" s="15">
        <v>-73.966499999999996</v>
      </c>
    </row>
    <row r="168" spans="1:5" ht="30" x14ac:dyDescent="0.25">
      <c r="A168" s="15">
        <v>8006</v>
      </c>
      <c r="B168" s="15" t="s">
        <v>396</v>
      </c>
      <c r="C168" s="4" t="s">
        <v>648</v>
      </c>
      <c r="D168" s="15">
        <v>41.571100000000001</v>
      </c>
      <c r="E168" s="15">
        <v>-73.9739</v>
      </c>
    </row>
    <row r="169" spans="1:5" x14ac:dyDescent="0.25">
      <c r="A169" s="15">
        <v>8007</v>
      </c>
      <c r="B169" s="15" t="s">
        <v>396</v>
      </c>
      <c r="C169" s="4" t="s">
        <v>590</v>
      </c>
      <c r="D169" s="15">
        <v>40.815300000000001</v>
      </c>
      <c r="E169" s="15">
        <v>-73.066400000000002</v>
      </c>
    </row>
    <row r="170" spans="1:5" x14ac:dyDescent="0.25">
      <c r="A170" s="15">
        <v>8053</v>
      </c>
      <c r="B170" s="15" t="s">
        <v>396</v>
      </c>
      <c r="C170" s="4" t="s">
        <v>629</v>
      </c>
      <c r="D170" s="15">
        <v>40.6188</v>
      </c>
      <c r="E170" s="15">
        <v>-74.069000000000003</v>
      </c>
    </row>
    <row r="171" spans="1:5" ht="30" x14ac:dyDescent="0.25">
      <c r="A171" s="15">
        <v>8906</v>
      </c>
      <c r="B171" s="15" t="s">
        <v>396</v>
      </c>
      <c r="C171" s="4" t="s">
        <v>453</v>
      </c>
      <c r="D171" s="15">
        <v>40.786900000000003</v>
      </c>
      <c r="E171" s="15">
        <v>-73.912199999999999</v>
      </c>
    </row>
    <row r="172" spans="1:5" ht="45" x14ac:dyDescent="0.25">
      <c r="A172" s="15">
        <v>10025</v>
      </c>
      <c r="B172" s="15" t="s">
        <v>396</v>
      </c>
      <c r="C172" s="4" t="s">
        <v>631</v>
      </c>
      <c r="D172" s="15">
        <v>43.196899999999999</v>
      </c>
      <c r="E172" s="15">
        <v>-77.628900000000002</v>
      </c>
    </row>
    <row r="173" spans="1:5" x14ac:dyDescent="0.25">
      <c r="A173" s="15">
        <v>10190</v>
      </c>
      <c r="B173" s="15" t="s">
        <v>396</v>
      </c>
      <c r="C173" s="4" t="s">
        <v>491</v>
      </c>
      <c r="D173" s="15">
        <v>42.537500000000001</v>
      </c>
      <c r="E173" s="15">
        <v>-73.743300000000005</v>
      </c>
    </row>
    <row r="174" spans="1:5" ht="30" x14ac:dyDescent="0.25">
      <c r="A174" s="15">
        <v>10464</v>
      </c>
      <c r="B174" s="15" t="s">
        <v>396</v>
      </c>
      <c r="C174" s="4" t="s">
        <v>474</v>
      </c>
      <c r="D174" s="15">
        <v>44.036099999999998</v>
      </c>
      <c r="E174" s="15">
        <v>-75.771199999999993</v>
      </c>
    </row>
    <row r="175" spans="1:5" x14ac:dyDescent="0.25">
      <c r="A175" s="15">
        <v>10617</v>
      </c>
      <c r="B175" s="15" t="s">
        <v>396</v>
      </c>
      <c r="C175" s="4" t="s">
        <v>468</v>
      </c>
      <c r="D175" s="15">
        <v>43.886099999999999</v>
      </c>
      <c r="E175" s="15">
        <v>-75.434200000000004</v>
      </c>
    </row>
    <row r="176" spans="1:5" ht="30" x14ac:dyDescent="0.25">
      <c r="A176" s="15">
        <v>10619</v>
      </c>
      <c r="B176" s="15" t="s">
        <v>396</v>
      </c>
      <c r="C176" s="4" t="s">
        <v>413</v>
      </c>
      <c r="D176" s="15">
        <v>42.508299999999998</v>
      </c>
      <c r="E176" s="15">
        <v>-78.066100000000006</v>
      </c>
    </row>
    <row r="177" spans="1:5" x14ac:dyDescent="0.25">
      <c r="A177" s="15">
        <v>10620</v>
      </c>
      <c r="B177" s="15" t="s">
        <v>396</v>
      </c>
      <c r="C177" s="4" t="s">
        <v>490</v>
      </c>
      <c r="D177" s="15">
        <v>43.984200000000001</v>
      </c>
      <c r="E177" s="15">
        <v>-75.622500000000002</v>
      </c>
    </row>
    <row r="178" spans="1:5" x14ac:dyDescent="0.25">
      <c r="A178" s="15">
        <v>10621</v>
      </c>
      <c r="B178" s="15" t="s">
        <v>396</v>
      </c>
      <c r="C178" s="4" t="s">
        <v>663</v>
      </c>
      <c r="D178" s="15">
        <v>43.066699999999997</v>
      </c>
      <c r="E178" s="15">
        <v>-76.224599999999995</v>
      </c>
    </row>
    <row r="179" spans="1:5" ht="30" x14ac:dyDescent="0.25">
      <c r="A179" s="15">
        <v>10725</v>
      </c>
      <c r="B179" s="15" t="s">
        <v>396</v>
      </c>
      <c r="C179" s="4" t="s">
        <v>653</v>
      </c>
      <c r="D179" s="15">
        <v>42.574399999999997</v>
      </c>
      <c r="E179" s="15">
        <v>-73.859200000000001</v>
      </c>
    </row>
    <row r="180" spans="1:5" x14ac:dyDescent="0.25">
      <c r="A180" s="15">
        <v>10803</v>
      </c>
      <c r="B180" s="15" t="s">
        <v>396</v>
      </c>
      <c r="C180" s="4" t="s">
        <v>411</v>
      </c>
      <c r="D180" s="15">
        <v>44.7258</v>
      </c>
      <c r="E180" s="15">
        <v>-75.441699999999997</v>
      </c>
    </row>
    <row r="181" spans="1:5" ht="30" x14ac:dyDescent="0.25">
      <c r="A181" s="15">
        <v>50292</v>
      </c>
      <c r="B181" s="15" t="s">
        <v>396</v>
      </c>
      <c r="C181" s="4" t="s">
        <v>472</v>
      </c>
      <c r="D181" s="15">
        <v>40.746899999999997</v>
      </c>
      <c r="E181" s="15">
        <v>-73.499399999999994</v>
      </c>
    </row>
    <row r="182" spans="1:5" ht="30" x14ac:dyDescent="0.25">
      <c r="A182" s="15">
        <v>50368</v>
      </c>
      <c r="B182" s="15" t="s">
        <v>396</v>
      </c>
      <c r="C182" s="4" t="s">
        <v>498</v>
      </c>
      <c r="D182" s="15">
        <v>42.442799999999998</v>
      </c>
      <c r="E182" s="15">
        <v>-76.476399999999998</v>
      </c>
    </row>
    <row r="183" spans="1:5" ht="30" x14ac:dyDescent="0.25">
      <c r="A183" s="15">
        <v>50449</v>
      </c>
      <c r="B183" s="15" t="s">
        <v>396</v>
      </c>
      <c r="C183" s="4" t="s">
        <v>603</v>
      </c>
      <c r="D183" s="15">
        <v>42.654400000000003</v>
      </c>
      <c r="E183" s="15">
        <v>-78.077200000000005</v>
      </c>
    </row>
    <row r="184" spans="1:5" ht="30" x14ac:dyDescent="0.25">
      <c r="A184" s="15">
        <v>50450</v>
      </c>
      <c r="B184" s="15" t="s">
        <v>396</v>
      </c>
      <c r="C184" s="4" t="s">
        <v>601</v>
      </c>
      <c r="D184" s="15">
        <v>43.468200000000003</v>
      </c>
      <c r="E184" s="15">
        <v>-76.496499999999997</v>
      </c>
    </row>
    <row r="185" spans="1:5" ht="30" x14ac:dyDescent="0.25">
      <c r="A185" s="15">
        <v>50451</v>
      </c>
      <c r="B185" s="15" t="s">
        <v>396</v>
      </c>
      <c r="C185" s="4" t="s">
        <v>605</v>
      </c>
      <c r="D185" s="15">
        <v>42.967100000000002</v>
      </c>
      <c r="E185" s="15">
        <v>-78.918199999999999</v>
      </c>
    </row>
    <row r="186" spans="1:5" ht="30" x14ac:dyDescent="0.25">
      <c r="A186" s="15">
        <v>50458</v>
      </c>
      <c r="B186" s="15" t="s">
        <v>396</v>
      </c>
      <c r="C186" s="4" t="s">
        <v>597</v>
      </c>
      <c r="D186" s="15">
        <v>43.25</v>
      </c>
      <c r="E186" s="15">
        <v>-73.8125</v>
      </c>
    </row>
    <row r="187" spans="1:5" x14ac:dyDescent="0.25">
      <c r="A187" s="15">
        <v>50472</v>
      </c>
      <c r="B187" s="15" t="s">
        <v>396</v>
      </c>
      <c r="C187" s="4" t="s">
        <v>499</v>
      </c>
      <c r="D187" s="15">
        <v>43.0839</v>
      </c>
      <c r="E187" s="15">
        <v>-79.005600000000001</v>
      </c>
    </row>
    <row r="188" spans="1:5" x14ac:dyDescent="0.25">
      <c r="A188" s="15">
        <v>50744</v>
      </c>
      <c r="B188" s="15" t="s">
        <v>396</v>
      </c>
      <c r="C188" s="4" t="s">
        <v>661</v>
      </c>
      <c r="D188" s="15">
        <v>43.080300000000001</v>
      </c>
      <c r="E188" s="15">
        <v>-75.600300000000004</v>
      </c>
    </row>
    <row r="189" spans="1:5" ht="30" x14ac:dyDescent="0.25">
      <c r="A189" s="15">
        <v>50978</v>
      </c>
      <c r="B189" s="15" t="s">
        <v>396</v>
      </c>
      <c r="C189" s="4" t="s">
        <v>487</v>
      </c>
      <c r="D189" s="15">
        <v>43.061100000000003</v>
      </c>
      <c r="E189" s="15">
        <v>-76.081900000000005</v>
      </c>
    </row>
    <row r="190" spans="1:5" ht="30" x14ac:dyDescent="0.25">
      <c r="A190" s="15">
        <v>52056</v>
      </c>
      <c r="B190" s="15" t="s">
        <v>396</v>
      </c>
      <c r="C190" s="4" t="s">
        <v>615</v>
      </c>
      <c r="D190" s="15">
        <v>40.725900000000003</v>
      </c>
      <c r="E190" s="15">
        <v>-73.588499999999996</v>
      </c>
    </row>
    <row r="191" spans="1:5" ht="30" x14ac:dyDescent="0.25">
      <c r="A191" s="15">
        <v>52168</v>
      </c>
      <c r="B191" s="15" t="s">
        <v>396</v>
      </c>
      <c r="C191" s="4" t="s">
        <v>646</v>
      </c>
      <c r="D191" s="15">
        <v>40.869700000000002</v>
      </c>
      <c r="E191" s="15">
        <v>-73.825800000000001</v>
      </c>
    </row>
    <row r="192" spans="1:5" x14ac:dyDescent="0.25">
      <c r="A192" s="15">
        <v>54034</v>
      </c>
      <c r="B192" s="15" t="s">
        <v>396</v>
      </c>
      <c r="C192" s="4" t="s">
        <v>643</v>
      </c>
      <c r="D192" s="15">
        <v>42.63</v>
      </c>
      <c r="E192" s="15">
        <v>-73.75</v>
      </c>
    </row>
    <row r="193" spans="1:5" x14ac:dyDescent="0.25">
      <c r="A193" s="15">
        <v>54041</v>
      </c>
      <c r="B193" s="15" t="s">
        <v>396</v>
      </c>
      <c r="C193" s="4" t="s">
        <v>609</v>
      </c>
      <c r="D193" s="15">
        <v>43.162199999999999</v>
      </c>
      <c r="E193" s="15">
        <v>-78.7453</v>
      </c>
    </row>
    <row r="194" spans="1:5" ht="30" x14ac:dyDescent="0.25">
      <c r="A194" s="15">
        <v>54076</v>
      </c>
      <c r="B194" s="15" t="s">
        <v>396</v>
      </c>
      <c r="C194" s="4" t="s">
        <v>599</v>
      </c>
      <c r="D194" s="15">
        <v>42.087499999999999</v>
      </c>
      <c r="E194" s="15">
        <v>-78.457800000000006</v>
      </c>
    </row>
    <row r="195" spans="1:5" x14ac:dyDescent="0.25">
      <c r="A195" s="15">
        <v>54099</v>
      </c>
      <c r="B195" s="15" t="s">
        <v>396</v>
      </c>
      <c r="C195" s="4" t="s">
        <v>664</v>
      </c>
      <c r="D195" s="15">
        <v>43.891399999999997</v>
      </c>
      <c r="E195" s="15">
        <v>-73.396100000000004</v>
      </c>
    </row>
    <row r="196" spans="1:5" x14ac:dyDescent="0.25">
      <c r="A196" s="15">
        <v>54114</v>
      </c>
      <c r="B196" s="15" t="s">
        <v>396</v>
      </c>
      <c r="C196" s="4" t="s">
        <v>608</v>
      </c>
      <c r="D196" s="15">
        <v>40.6417</v>
      </c>
      <c r="E196" s="15">
        <v>-73.777799999999999</v>
      </c>
    </row>
    <row r="197" spans="1:5" ht="30" x14ac:dyDescent="0.25">
      <c r="A197" s="15">
        <v>54131</v>
      </c>
      <c r="B197" s="15" t="s">
        <v>396</v>
      </c>
      <c r="C197" s="4" t="s">
        <v>533</v>
      </c>
      <c r="D197" s="15">
        <v>43.048299999999998</v>
      </c>
      <c r="E197" s="15">
        <v>-78.853899999999996</v>
      </c>
    </row>
    <row r="198" spans="1:5" ht="30" x14ac:dyDescent="0.25">
      <c r="A198" s="15">
        <v>54149</v>
      </c>
      <c r="B198" s="15" t="s">
        <v>396</v>
      </c>
      <c r="C198" s="4" t="s">
        <v>616</v>
      </c>
      <c r="D198" s="15">
        <v>40.916800000000002</v>
      </c>
      <c r="E198" s="15">
        <v>-73.129199999999997</v>
      </c>
    </row>
    <row r="199" spans="1:5" x14ac:dyDescent="0.25">
      <c r="A199" s="15">
        <v>54547</v>
      </c>
      <c r="B199" s="15" t="s">
        <v>396</v>
      </c>
      <c r="C199" s="4" t="s">
        <v>607</v>
      </c>
      <c r="D199" s="15">
        <v>43.494999999999997</v>
      </c>
      <c r="E199" s="15">
        <v>-76.450800000000001</v>
      </c>
    </row>
    <row r="200" spans="1:5" ht="30" x14ac:dyDescent="0.25">
      <c r="A200" s="15">
        <v>54574</v>
      </c>
      <c r="B200" s="15" t="s">
        <v>396</v>
      </c>
      <c r="C200" s="4" t="s">
        <v>651</v>
      </c>
      <c r="D200" s="15">
        <v>44.713200000000001</v>
      </c>
      <c r="E200" s="15">
        <v>-73.455699999999993</v>
      </c>
    </row>
    <row r="201" spans="1:5" ht="30" x14ac:dyDescent="0.25">
      <c r="A201" s="15">
        <v>54592</v>
      </c>
      <c r="B201" s="15" t="s">
        <v>396</v>
      </c>
      <c r="C201" s="4" t="s">
        <v>610</v>
      </c>
      <c r="D201" s="15">
        <v>44.950299999999999</v>
      </c>
      <c r="E201" s="15">
        <v>-74.892799999999994</v>
      </c>
    </row>
    <row r="202" spans="1:5" x14ac:dyDescent="0.25">
      <c r="A202" s="15">
        <v>54593</v>
      </c>
      <c r="B202" s="15" t="s">
        <v>396</v>
      </c>
      <c r="C202" s="4" t="s">
        <v>465</v>
      </c>
      <c r="D202" s="15">
        <v>42.982799999999997</v>
      </c>
      <c r="E202" s="15">
        <v>-78.159199999999998</v>
      </c>
    </row>
    <row r="203" spans="1:5" ht="30" x14ac:dyDescent="0.25">
      <c r="A203" s="15">
        <v>54914</v>
      </c>
      <c r="B203" s="15" t="s">
        <v>396</v>
      </c>
      <c r="C203" s="4" t="s">
        <v>485</v>
      </c>
      <c r="D203" s="15">
        <v>40.699399999999997</v>
      </c>
      <c r="E203" s="15">
        <v>-73.975800000000007</v>
      </c>
    </row>
    <row r="204" spans="1:5" ht="30" x14ac:dyDescent="0.25">
      <c r="A204" s="15">
        <v>55243</v>
      </c>
      <c r="B204" s="15" t="s">
        <v>396</v>
      </c>
      <c r="C204" s="4" t="s">
        <v>418</v>
      </c>
      <c r="D204" s="15">
        <v>40.7864</v>
      </c>
      <c r="E204" s="15">
        <v>-73.913300000000007</v>
      </c>
    </row>
    <row r="205" spans="1:5" x14ac:dyDescent="0.25">
      <c r="A205" s="15">
        <v>55375</v>
      </c>
      <c r="B205" s="15" t="s">
        <v>396</v>
      </c>
      <c r="C205" s="4" t="s">
        <v>416</v>
      </c>
      <c r="D205" s="15">
        <v>40.782499999999999</v>
      </c>
      <c r="E205" s="15">
        <v>-73.8964</v>
      </c>
    </row>
    <row r="206" spans="1:5" ht="30" x14ac:dyDescent="0.25">
      <c r="A206" s="15">
        <v>55405</v>
      </c>
      <c r="B206" s="15" t="s">
        <v>396</v>
      </c>
      <c r="C206" s="4" t="s">
        <v>463</v>
      </c>
      <c r="D206" s="15">
        <v>42.272799999999997</v>
      </c>
      <c r="E206" s="15">
        <v>-73.849199999999996</v>
      </c>
    </row>
    <row r="207" spans="1:5" ht="30" x14ac:dyDescent="0.25">
      <c r="A207" s="15">
        <v>55699</v>
      </c>
      <c r="B207" s="15" t="s">
        <v>396</v>
      </c>
      <c r="C207" s="4" t="s">
        <v>467</v>
      </c>
      <c r="D207" s="15">
        <v>40.610599999999998</v>
      </c>
      <c r="E207" s="15">
        <v>-73.761399999999995</v>
      </c>
    </row>
    <row r="208" spans="1:5" x14ac:dyDescent="0.25">
      <c r="A208" s="15">
        <v>55786</v>
      </c>
      <c r="B208" s="15" t="s">
        <v>396</v>
      </c>
      <c r="C208" s="4" t="s">
        <v>528</v>
      </c>
      <c r="D208" s="15">
        <v>40.786099999999998</v>
      </c>
      <c r="E208" s="15">
        <v>-73.293099999999995</v>
      </c>
    </row>
    <row r="209" spans="1:5" x14ac:dyDescent="0.25">
      <c r="A209" s="15">
        <v>55787</v>
      </c>
      <c r="B209" s="15" t="s">
        <v>396</v>
      </c>
      <c r="C209" s="4" t="s">
        <v>658</v>
      </c>
      <c r="D209" s="15">
        <v>40.9572</v>
      </c>
      <c r="E209" s="15">
        <v>-72.866399999999999</v>
      </c>
    </row>
    <row r="210" spans="1:5" ht="30" x14ac:dyDescent="0.25">
      <c r="A210" s="15">
        <v>55969</v>
      </c>
      <c r="B210" s="15" t="s">
        <v>396</v>
      </c>
      <c r="C210" s="4" t="s">
        <v>584</v>
      </c>
      <c r="D210" s="15">
        <v>41.105600000000003</v>
      </c>
      <c r="E210" s="15">
        <v>-72.3767</v>
      </c>
    </row>
    <row r="211" spans="1:5" x14ac:dyDescent="0.25">
      <c r="A211" s="15">
        <v>56032</v>
      </c>
      <c r="B211" s="15" t="s">
        <v>396</v>
      </c>
      <c r="C211" s="4" t="s">
        <v>532</v>
      </c>
      <c r="D211" s="15">
        <v>40.6447</v>
      </c>
      <c r="E211" s="15">
        <v>-73.568299999999994</v>
      </c>
    </row>
    <row r="212" spans="1:5" x14ac:dyDescent="0.25">
      <c r="A212" s="15">
        <v>56188</v>
      </c>
      <c r="B212" s="15" t="s">
        <v>396</v>
      </c>
      <c r="C212" s="4" t="s">
        <v>622</v>
      </c>
      <c r="D212" s="15">
        <v>40.735799999999998</v>
      </c>
      <c r="E212" s="15">
        <v>-73.388099999999994</v>
      </c>
    </row>
    <row r="213" spans="1:5" x14ac:dyDescent="0.25">
      <c r="A213" s="15">
        <v>56196</v>
      </c>
      <c r="B213" s="15" t="s">
        <v>396</v>
      </c>
      <c r="C213" s="4" t="s">
        <v>623</v>
      </c>
      <c r="D213" s="15">
        <v>40.7881</v>
      </c>
      <c r="E213" s="15">
        <v>-73.905600000000007</v>
      </c>
    </row>
    <row r="214" spans="1:5" ht="30" x14ac:dyDescent="0.25">
      <c r="A214" s="15">
        <v>56234</v>
      </c>
      <c r="B214" s="15" t="s">
        <v>396</v>
      </c>
      <c r="C214" s="4" t="s">
        <v>486</v>
      </c>
      <c r="D214" s="15">
        <v>40.8142</v>
      </c>
      <c r="E214" s="15">
        <v>-72.940299999999993</v>
      </c>
    </row>
    <row r="215" spans="1:5" ht="30" x14ac:dyDescent="0.25">
      <c r="A215" s="15">
        <v>56259</v>
      </c>
      <c r="B215" s="15" t="s">
        <v>396</v>
      </c>
      <c r="C215" s="4" t="s">
        <v>529</v>
      </c>
      <c r="D215" s="15">
        <v>42.629600000000003</v>
      </c>
      <c r="E215" s="15">
        <v>-73.748999999999995</v>
      </c>
    </row>
    <row r="216" spans="1:5" x14ac:dyDescent="0.25">
      <c r="A216" s="15">
        <v>56940</v>
      </c>
      <c r="B216" s="15" t="s">
        <v>396</v>
      </c>
      <c r="C216" s="4" t="s">
        <v>665</v>
      </c>
      <c r="D216" s="15">
        <v>41.412999999999997</v>
      </c>
      <c r="E216" s="15">
        <v>-74.435000000000002</v>
      </c>
    </row>
    <row r="217" spans="1:5" ht="30" x14ac:dyDescent="0.25">
      <c r="A217" s="15">
        <v>880100</v>
      </c>
      <c r="B217" s="15" t="s">
        <v>396</v>
      </c>
      <c r="C217" s="4" t="s">
        <v>638</v>
      </c>
      <c r="D217" s="15">
        <v>40.76</v>
      </c>
      <c r="E217" s="15">
        <v>-73.75</v>
      </c>
    </row>
    <row r="218" spans="1:5" ht="30" x14ac:dyDescent="0.25">
      <c r="A218" s="87">
        <v>3096</v>
      </c>
      <c r="B218" s="87" t="s">
        <v>676</v>
      </c>
      <c r="C218" s="88" t="s">
        <v>694</v>
      </c>
      <c r="D218" s="87">
        <v>40.463799999999999</v>
      </c>
      <c r="E218" s="87">
        <v>-80.043999999999997</v>
      </c>
    </row>
    <row r="219" spans="1:5" x14ac:dyDescent="0.25">
      <c r="A219" s="87">
        <v>3111</v>
      </c>
      <c r="B219" s="87" t="s">
        <v>676</v>
      </c>
      <c r="C219" s="88" t="s">
        <v>738</v>
      </c>
      <c r="D219" s="87">
        <v>40.121899999999997</v>
      </c>
      <c r="E219" s="87">
        <v>-77.176100000000005</v>
      </c>
    </row>
    <row r="220" spans="1:5" x14ac:dyDescent="0.25">
      <c r="A220" s="87">
        <v>3113</v>
      </c>
      <c r="B220" s="87" t="s">
        <v>676</v>
      </c>
      <c r="C220" s="88" t="s">
        <v>753</v>
      </c>
      <c r="D220" s="87">
        <v>40.909999999999997</v>
      </c>
      <c r="E220" s="87">
        <v>-75.078900000000004</v>
      </c>
    </row>
    <row r="221" spans="1:5" x14ac:dyDescent="0.25">
      <c r="A221" s="87">
        <v>3116</v>
      </c>
      <c r="B221" s="87" t="s">
        <v>676</v>
      </c>
      <c r="C221" s="88" t="s">
        <v>762</v>
      </c>
      <c r="D221" s="87">
        <v>39.763599999999997</v>
      </c>
      <c r="E221" s="87">
        <v>-76.634500000000003</v>
      </c>
    </row>
    <row r="222" spans="1:5" x14ac:dyDescent="0.25">
      <c r="A222" s="15">
        <v>3118</v>
      </c>
      <c r="B222" s="15" t="s">
        <v>676</v>
      </c>
      <c r="C222" s="4" t="s">
        <v>706</v>
      </c>
      <c r="D222" s="15">
        <v>40.3842</v>
      </c>
      <c r="E222" s="15">
        <v>-79.061099999999996</v>
      </c>
    </row>
    <row r="223" spans="1:5" x14ac:dyDescent="0.25">
      <c r="A223" s="15">
        <v>3122</v>
      </c>
      <c r="B223" s="15" t="s">
        <v>676</v>
      </c>
      <c r="C223" s="4" t="s">
        <v>726</v>
      </c>
      <c r="D223" s="15">
        <v>40.511000000000003</v>
      </c>
      <c r="E223" s="15">
        <v>-79.196799999999996</v>
      </c>
    </row>
    <row r="224" spans="1:5" x14ac:dyDescent="0.25">
      <c r="A224" s="15">
        <v>3130</v>
      </c>
      <c r="B224" s="15" t="s">
        <v>676</v>
      </c>
      <c r="C224" s="4" t="s">
        <v>756</v>
      </c>
      <c r="D224" s="15">
        <v>40.408099999999997</v>
      </c>
      <c r="E224" s="15">
        <v>-79.033900000000003</v>
      </c>
    </row>
    <row r="225" spans="1:5" x14ac:dyDescent="0.25">
      <c r="A225" s="87">
        <v>3131</v>
      </c>
      <c r="B225" s="87" t="s">
        <v>676</v>
      </c>
      <c r="C225" s="88" t="s">
        <v>757</v>
      </c>
      <c r="D225" s="87">
        <v>41.067</v>
      </c>
      <c r="E225" s="87">
        <v>-78.365600000000001</v>
      </c>
    </row>
    <row r="226" spans="1:5" x14ac:dyDescent="0.25">
      <c r="A226" s="87">
        <v>3132</v>
      </c>
      <c r="B226" s="87" t="s">
        <v>676</v>
      </c>
      <c r="C226" s="88" t="s">
        <v>765</v>
      </c>
      <c r="D226" s="87">
        <v>41.835799999999999</v>
      </c>
      <c r="E226" s="87">
        <v>-79.19</v>
      </c>
    </row>
    <row r="227" spans="1:5" x14ac:dyDescent="0.25">
      <c r="A227" s="15">
        <v>3136</v>
      </c>
      <c r="B227" s="15" t="s">
        <v>676</v>
      </c>
      <c r="C227" s="4" t="s">
        <v>730</v>
      </c>
      <c r="D227" s="15">
        <v>40.660400000000003</v>
      </c>
      <c r="E227" s="15">
        <v>-79.341099999999997</v>
      </c>
    </row>
    <row r="228" spans="1:5" x14ac:dyDescent="0.25">
      <c r="A228" s="87">
        <v>3138</v>
      </c>
      <c r="B228" s="87" t="s">
        <v>676</v>
      </c>
      <c r="C228" s="88" t="s">
        <v>743</v>
      </c>
      <c r="D228" s="87">
        <v>40.937800000000003</v>
      </c>
      <c r="E228" s="87">
        <v>-80.368099999999998</v>
      </c>
    </row>
    <row r="229" spans="1:5" x14ac:dyDescent="0.25">
      <c r="A229" s="15">
        <v>3140</v>
      </c>
      <c r="B229" s="15" t="s">
        <v>676</v>
      </c>
      <c r="C229" s="4" t="s">
        <v>691</v>
      </c>
      <c r="D229" s="15">
        <v>40.097000000000001</v>
      </c>
      <c r="E229" s="15">
        <v>-76.696200000000005</v>
      </c>
    </row>
    <row r="230" spans="1:5" x14ac:dyDescent="0.25">
      <c r="A230" s="87">
        <v>3148</v>
      </c>
      <c r="B230" s="87" t="s">
        <v>676</v>
      </c>
      <c r="C230" s="88" t="s">
        <v>735</v>
      </c>
      <c r="D230" s="87">
        <v>40.795999999999999</v>
      </c>
      <c r="E230" s="87">
        <v>-75.106999999999999</v>
      </c>
    </row>
    <row r="231" spans="1:5" x14ac:dyDescent="0.25">
      <c r="A231" s="15">
        <v>3149</v>
      </c>
      <c r="B231" s="15" t="s">
        <v>676</v>
      </c>
      <c r="C231" s="4" t="s">
        <v>736</v>
      </c>
      <c r="D231" s="15">
        <v>41.071399999999997</v>
      </c>
      <c r="E231" s="15">
        <v>-76.667199999999994</v>
      </c>
    </row>
    <row r="232" spans="1:5" ht="30" x14ac:dyDescent="0.25">
      <c r="A232" s="87">
        <v>3161</v>
      </c>
      <c r="B232" s="87" t="s">
        <v>676</v>
      </c>
      <c r="C232" s="88" t="s">
        <v>710</v>
      </c>
      <c r="D232" s="87">
        <v>39.857999999999997</v>
      </c>
      <c r="E232" s="87">
        <v>-75.322999999999993</v>
      </c>
    </row>
    <row r="233" spans="1:5" x14ac:dyDescent="0.25">
      <c r="A233" s="87">
        <v>3168</v>
      </c>
      <c r="B233" s="87" t="s">
        <v>676</v>
      </c>
      <c r="C233" s="88" t="s">
        <v>754</v>
      </c>
      <c r="D233" s="87">
        <v>39.985300000000002</v>
      </c>
      <c r="E233" s="87">
        <v>-75.073300000000003</v>
      </c>
    </row>
    <row r="234" spans="1:5" ht="30" x14ac:dyDescent="0.25">
      <c r="A234" s="87">
        <v>3176</v>
      </c>
      <c r="B234" s="87" t="s">
        <v>676</v>
      </c>
      <c r="C234" s="88" t="s">
        <v>727</v>
      </c>
      <c r="D234" s="87">
        <v>41.203299999999999</v>
      </c>
      <c r="E234" s="87">
        <v>-76.068299999999994</v>
      </c>
    </row>
    <row r="235" spans="1:5" x14ac:dyDescent="0.25">
      <c r="A235" s="87">
        <v>6094</v>
      </c>
      <c r="B235" s="87" t="s">
        <v>676</v>
      </c>
      <c r="C235" s="88" t="s">
        <v>684</v>
      </c>
      <c r="D235" s="87">
        <v>40.634399999999999</v>
      </c>
      <c r="E235" s="87">
        <v>-80.42</v>
      </c>
    </row>
    <row r="236" spans="1:5" ht="30" x14ac:dyDescent="0.25">
      <c r="A236" s="87">
        <v>7701</v>
      </c>
      <c r="B236" s="87" t="s">
        <v>676</v>
      </c>
      <c r="C236" s="88" t="s">
        <v>714</v>
      </c>
      <c r="D236" s="87">
        <v>40.140500000000003</v>
      </c>
      <c r="E236" s="87">
        <v>-74.750600000000006</v>
      </c>
    </row>
    <row r="237" spans="1:5" ht="30" x14ac:dyDescent="0.25">
      <c r="A237" s="87">
        <v>8012</v>
      </c>
      <c r="B237" s="87" t="s">
        <v>676</v>
      </c>
      <c r="C237" s="88" t="s">
        <v>707</v>
      </c>
      <c r="D237" s="87">
        <v>40.08</v>
      </c>
      <c r="E237" s="87">
        <v>-74.8917</v>
      </c>
    </row>
    <row r="238" spans="1:5" x14ac:dyDescent="0.25">
      <c r="A238" s="15">
        <v>8226</v>
      </c>
      <c r="B238" s="15" t="s">
        <v>676</v>
      </c>
      <c r="C238" s="4" t="s">
        <v>701</v>
      </c>
      <c r="D238" s="15">
        <v>40.5383</v>
      </c>
      <c r="E238" s="15">
        <v>-79.790599999999998</v>
      </c>
    </row>
    <row r="239" spans="1:5" ht="30" x14ac:dyDescent="0.25">
      <c r="A239" s="15">
        <v>10113</v>
      </c>
      <c r="B239" s="15" t="s">
        <v>676</v>
      </c>
      <c r="C239" s="4" t="s">
        <v>716</v>
      </c>
      <c r="D239" s="15">
        <v>40.79</v>
      </c>
      <c r="E239" s="15">
        <v>-76.198400000000007</v>
      </c>
    </row>
    <row r="240" spans="1:5" x14ac:dyDescent="0.25">
      <c r="A240" s="15">
        <v>10143</v>
      </c>
      <c r="B240" s="15" t="s">
        <v>676</v>
      </c>
      <c r="C240" s="4" t="s">
        <v>703</v>
      </c>
      <c r="D240" s="15">
        <v>40.549999999999997</v>
      </c>
      <c r="E240" s="15">
        <v>-78.8</v>
      </c>
    </row>
    <row r="241" spans="1:5" ht="30" x14ac:dyDescent="0.25">
      <c r="A241" s="15">
        <v>10343</v>
      </c>
      <c r="B241" s="15" t="s">
        <v>676</v>
      </c>
      <c r="C241" s="4" t="s">
        <v>740</v>
      </c>
      <c r="D241" s="15">
        <v>40.809199999999997</v>
      </c>
      <c r="E241" s="15">
        <v>-76.453900000000004</v>
      </c>
    </row>
    <row r="242" spans="1:5" ht="30" x14ac:dyDescent="0.25">
      <c r="A242" s="15">
        <v>10603</v>
      </c>
      <c r="B242" s="15" t="s">
        <v>676</v>
      </c>
      <c r="C242" s="4" t="s">
        <v>709</v>
      </c>
      <c r="D242" s="15">
        <v>40.454999999999998</v>
      </c>
      <c r="E242" s="15">
        <v>-78.747200000000007</v>
      </c>
    </row>
    <row r="243" spans="1:5" x14ac:dyDescent="0.25">
      <c r="A243" s="15">
        <v>10641</v>
      </c>
      <c r="B243" s="15" t="s">
        <v>676</v>
      </c>
      <c r="C243" s="4" t="s">
        <v>696</v>
      </c>
      <c r="D243" s="15">
        <v>40.474800000000002</v>
      </c>
      <c r="E243" s="15">
        <v>-78.702100000000002</v>
      </c>
    </row>
    <row r="244" spans="1:5" x14ac:dyDescent="0.25">
      <c r="A244" s="87">
        <v>10870</v>
      </c>
      <c r="B244" s="87" t="s">
        <v>676</v>
      </c>
      <c r="C244" s="88" t="s">
        <v>724</v>
      </c>
      <c r="D244" s="87">
        <v>40.928199999999997</v>
      </c>
      <c r="E244" s="87">
        <v>-76.041600000000003</v>
      </c>
    </row>
    <row r="245" spans="1:5" ht="30" x14ac:dyDescent="0.25">
      <c r="A245" s="87">
        <v>50279</v>
      </c>
      <c r="B245" s="87" t="s">
        <v>676</v>
      </c>
      <c r="C245" s="88" t="s">
        <v>748</v>
      </c>
      <c r="D245" s="87">
        <v>41.484400000000001</v>
      </c>
      <c r="E245" s="87">
        <v>-75.540300000000002</v>
      </c>
    </row>
    <row r="246" spans="1:5" ht="30" x14ac:dyDescent="0.25">
      <c r="A246" s="15">
        <v>50611</v>
      </c>
      <c r="B246" s="15" t="s">
        <v>676</v>
      </c>
      <c r="C246" s="4" t="s">
        <v>764</v>
      </c>
      <c r="D246" s="15">
        <v>40.619100000000003</v>
      </c>
      <c r="E246" s="15">
        <v>-76.45</v>
      </c>
    </row>
    <row r="247" spans="1:5" ht="30" x14ac:dyDescent="0.25">
      <c r="A247" s="15">
        <v>50776</v>
      </c>
      <c r="B247" s="15" t="s">
        <v>676</v>
      </c>
      <c r="C247" s="4" t="s">
        <v>750</v>
      </c>
      <c r="D247" s="15">
        <v>40.855600000000003</v>
      </c>
      <c r="E247" s="15">
        <v>-75.878100000000003</v>
      </c>
    </row>
    <row r="248" spans="1:5" ht="30" x14ac:dyDescent="0.25">
      <c r="A248" s="15">
        <v>50879</v>
      </c>
      <c r="B248" s="15" t="s">
        <v>676</v>
      </c>
      <c r="C248" s="4" t="s">
        <v>767</v>
      </c>
      <c r="D248" s="15">
        <v>40.781700000000001</v>
      </c>
      <c r="E248" s="15">
        <v>-76.178100000000001</v>
      </c>
    </row>
    <row r="249" spans="1:5" ht="30" x14ac:dyDescent="0.25">
      <c r="A249" s="15">
        <v>50888</v>
      </c>
      <c r="B249" s="15" t="s">
        <v>676</v>
      </c>
      <c r="C249" s="4" t="s">
        <v>745</v>
      </c>
      <c r="D249" s="15">
        <v>40.691699999999997</v>
      </c>
      <c r="E249" s="15">
        <v>-75.479200000000006</v>
      </c>
    </row>
    <row r="250" spans="1:5" ht="30" x14ac:dyDescent="0.25">
      <c r="A250" s="15">
        <v>50974</v>
      </c>
      <c r="B250" s="15" t="s">
        <v>676</v>
      </c>
      <c r="C250" s="4" t="s">
        <v>755</v>
      </c>
      <c r="D250" s="15">
        <v>41.267800000000001</v>
      </c>
      <c r="E250" s="15">
        <v>-79.811400000000006</v>
      </c>
    </row>
    <row r="251" spans="1:5" ht="30" x14ac:dyDescent="0.25">
      <c r="A251" s="87">
        <v>54571</v>
      </c>
      <c r="B251" s="87" t="s">
        <v>676</v>
      </c>
      <c r="C251" s="88" t="s">
        <v>744</v>
      </c>
      <c r="D251" s="87">
        <v>42.201999999999998</v>
      </c>
      <c r="E251" s="87">
        <v>-79.842500000000001</v>
      </c>
    </row>
    <row r="252" spans="1:5" ht="30" x14ac:dyDescent="0.25">
      <c r="A252" s="15">
        <v>54634</v>
      </c>
      <c r="B252" s="15" t="s">
        <v>676</v>
      </c>
      <c r="C252" s="4" t="s">
        <v>760</v>
      </c>
      <c r="D252" s="15">
        <v>40.822200000000002</v>
      </c>
      <c r="E252" s="15">
        <v>-76.173599999999993</v>
      </c>
    </row>
    <row r="253" spans="1:5" ht="30" x14ac:dyDescent="0.25">
      <c r="A253" s="87">
        <v>54785</v>
      </c>
      <c r="B253" s="87" t="s">
        <v>676</v>
      </c>
      <c r="C253" s="88" t="s">
        <v>718</v>
      </c>
      <c r="D253" s="87">
        <v>39.941699999999997</v>
      </c>
      <c r="E253" s="87">
        <v>-75.188299999999998</v>
      </c>
    </row>
    <row r="254" spans="1:5" ht="30" x14ac:dyDescent="0.25">
      <c r="A254" s="87">
        <v>55193</v>
      </c>
      <c r="B254" s="87" t="s">
        <v>676</v>
      </c>
      <c r="C254" s="88" t="s">
        <v>747</v>
      </c>
      <c r="D254" s="87">
        <v>40.421900000000001</v>
      </c>
      <c r="E254" s="87">
        <v>-75.935299999999998</v>
      </c>
    </row>
    <row r="255" spans="1:5" ht="45" x14ac:dyDescent="0.25">
      <c r="A255" s="87">
        <v>55196</v>
      </c>
      <c r="B255" s="87" t="s">
        <v>676</v>
      </c>
      <c r="C255" s="88" t="s">
        <v>758</v>
      </c>
      <c r="D255" s="87">
        <v>40.544699999999999</v>
      </c>
      <c r="E255" s="87">
        <v>-79.767799999999994</v>
      </c>
    </row>
    <row r="256" spans="1:5" ht="30" x14ac:dyDescent="0.25">
      <c r="A256" s="87">
        <v>55231</v>
      </c>
      <c r="B256" s="87" t="s">
        <v>676</v>
      </c>
      <c r="C256" s="88" t="s">
        <v>732</v>
      </c>
      <c r="D256" s="87">
        <v>39.862200000000001</v>
      </c>
      <c r="E256" s="87">
        <v>-75.336100000000002</v>
      </c>
    </row>
    <row r="257" spans="1:5" ht="30" x14ac:dyDescent="0.25">
      <c r="A257" s="87">
        <v>55233</v>
      </c>
      <c r="B257" s="87" t="s">
        <v>676</v>
      </c>
      <c r="C257" s="88" t="s">
        <v>721</v>
      </c>
      <c r="D257" s="87">
        <v>41.290799999999997</v>
      </c>
      <c r="E257" s="87">
        <v>-79.806100000000001</v>
      </c>
    </row>
    <row r="258" spans="1:5" ht="30" x14ac:dyDescent="0.25">
      <c r="A258" s="87">
        <v>55298</v>
      </c>
      <c r="B258" s="87" t="s">
        <v>676</v>
      </c>
      <c r="C258" s="88" t="s">
        <v>711</v>
      </c>
      <c r="D258" s="87">
        <v>40.1464</v>
      </c>
      <c r="E258" s="87">
        <v>-74.740600000000001</v>
      </c>
    </row>
    <row r="259" spans="1:5" x14ac:dyDescent="0.25">
      <c r="A259" s="87">
        <v>55337</v>
      </c>
      <c r="B259" s="87" t="s">
        <v>676</v>
      </c>
      <c r="C259" s="88" t="s">
        <v>725</v>
      </c>
      <c r="D259" s="87">
        <v>40.350900000000003</v>
      </c>
      <c r="E259" s="87">
        <v>-76.365799999999993</v>
      </c>
    </row>
    <row r="260" spans="1:5" ht="30" x14ac:dyDescent="0.25">
      <c r="A260" s="87">
        <v>55347</v>
      </c>
      <c r="B260" s="87" t="s">
        <v>676</v>
      </c>
      <c r="C260" s="88" t="s">
        <v>678</v>
      </c>
      <c r="D260" s="87">
        <v>40.638300000000001</v>
      </c>
      <c r="E260" s="87">
        <v>-79.350300000000004</v>
      </c>
    </row>
    <row r="261" spans="1:5" ht="30" x14ac:dyDescent="0.25">
      <c r="A261" s="87">
        <v>55377</v>
      </c>
      <c r="B261" s="87" t="s">
        <v>676</v>
      </c>
      <c r="C261" s="88" t="s">
        <v>715</v>
      </c>
      <c r="D261" s="87">
        <v>39.747500000000002</v>
      </c>
      <c r="E261" s="87">
        <v>-79.838800000000006</v>
      </c>
    </row>
    <row r="262" spans="1:5" ht="30" x14ac:dyDescent="0.25">
      <c r="A262" s="87">
        <v>55516</v>
      </c>
      <c r="B262" s="87" t="s">
        <v>676</v>
      </c>
      <c r="C262" s="88" t="s">
        <v>708</v>
      </c>
      <c r="D262" s="87">
        <v>39.859200000000001</v>
      </c>
      <c r="E262" s="87">
        <v>-79.918199999999999</v>
      </c>
    </row>
    <row r="263" spans="1:5" x14ac:dyDescent="0.25">
      <c r="A263" s="87">
        <v>55524</v>
      </c>
      <c r="B263" s="87" t="s">
        <v>676</v>
      </c>
      <c r="C263" s="88" t="s">
        <v>769</v>
      </c>
      <c r="D263" s="87">
        <v>39.738</v>
      </c>
      <c r="E263" s="87">
        <v>-76.307199999999995</v>
      </c>
    </row>
    <row r="264" spans="1:5" ht="30" x14ac:dyDescent="0.25">
      <c r="A264" s="87">
        <v>55654</v>
      </c>
      <c r="B264" s="87" t="s">
        <v>676</v>
      </c>
      <c r="C264" s="88" t="s">
        <v>700</v>
      </c>
      <c r="D264" s="87">
        <v>39.866799999999998</v>
      </c>
      <c r="E264" s="87">
        <v>-77.685900000000004</v>
      </c>
    </row>
    <row r="265" spans="1:5" ht="30" x14ac:dyDescent="0.25">
      <c r="A265" s="87">
        <v>55667</v>
      </c>
      <c r="B265" s="87" t="s">
        <v>676</v>
      </c>
      <c r="C265" s="88" t="s">
        <v>733</v>
      </c>
      <c r="D265" s="87">
        <v>40.801099999999998</v>
      </c>
      <c r="E265" s="87">
        <v>-75.105000000000004</v>
      </c>
    </row>
    <row r="266" spans="1:5" ht="30" x14ac:dyDescent="0.25">
      <c r="A266" s="87">
        <v>55690</v>
      </c>
      <c r="B266" s="87" t="s">
        <v>676</v>
      </c>
      <c r="C266" s="88" t="s">
        <v>680</v>
      </c>
      <c r="D266" s="87">
        <v>40.6175</v>
      </c>
      <c r="E266" s="87">
        <v>-75.314700000000002</v>
      </c>
    </row>
    <row r="267" spans="1:5" ht="45" x14ac:dyDescent="0.25">
      <c r="A267" s="87">
        <v>55710</v>
      </c>
      <c r="B267" s="87" t="s">
        <v>676</v>
      </c>
      <c r="C267" s="88" t="s">
        <v>759</v>
      </c>
      <c r="D267" s="87">
        <v>40.5456</v>
      </c>
      <c r="E267" s="87">
        <v>-79.766900000000007</v>
      </c>
    </row>
    <row r="268" spans="1:5" ht="30" x14ac:dyDescent="0.25">
      <c r="A268" s="87">
        <v>55801</v>
      </c>
      <c r="B268" s="87" t="s">
        <v>676</v>
      </c>
      <c r="C268" s="88" t="s">
        <v>734</v>
      </c>
      <c r="D268" s="87">
        <v>39.808300000000003</v>
      </c>
      <c r="E268" s="87">
        <v>-75.422499999999999</v>
      </c>
    </row>
    <row r="269" spans="1:5" ht="30" x14ac:dyDescent="0.25">
      <c r="A269" s="87">
        <v>55976</v>
      </c>
      <c r="B269" s="87" t="s">
        <v>676</v>
      </c>
      <c r="C269" s="88" t="s">
        <v>729</v>
      </c>
      <c r="D269" s="87">
        <v>39.872500000000002</v>
      </c>
      <c r="E269" s="87">
        <v>-77.167199999999994</v>
      </c>
    </row>
    <row r="270" spans="1:5" x14ac:dyDescent="0.25">
      <c r="A270" s="87">
        <v>56397</v>
      </c>
      <c r="B270" s="87" t="s">
        <v>676</v>
      </c>
      <c r="C270" s="88" t="s">
        <v>728</v>
      </c>
      <c r="D270" s="87">
        <v>41.203299999999999</v>
      </c>
      <c r="E270" s="87">
        <v>-76.068299999999994</v>
      </c>
    </row>
    <row r="271" spans="1:5" ht="30" x14ac:dyDescent="0.25">
      <c r="A271" s="87">
        <v>58420</v>
      </c>
      <c r="B271" s="87" t="s">
        <v>676</v>
      </c>
      <c r="C271" s="88" t="s">
        <v>719</v>
      </c>
      <c r="D271" s="87">
        <v>41.767400000000002</v>
      </c>
      <c r="E271" s="87">
        <v>-76.389899999999997</v>
      </c>
    </row>
    <row r="272" spans="1:5" ht="30" x14ac:dyDescent="0.25">
      <c r="A272" s="87">
        <v>58426</v>
      </c>
      <c r="B272" s="87" t="s">
        <v>676</v>
      </c>
      <c r="C272" s="88" t="s">
        <v>720</v>
      </c>
      <c r="D272" s="87">
        <v>41.808300000000003</v>
      </c>
      <c r="E272" s="87">
        <v>-76.839200000000005</v>
      </c>
    </row>
    <row r="273" spans="1:5" ht="30" x14ac:dyDescent="0.25">
      <c r="A273" s="87">
        <v>59906</v>
      </c>
      <c r="B273" s="87" t="s">
        <v>676</v>
      </c>
      <c r="C273" s="88" t="s">
        <v>739</v>
      </c>
      <c r="D273" s="87">
        <v>41.111699999999999</v>
      </c>
      <c r="E273" s="87">
        <v>-76.16</v>
      </c>
    </row>
    <row r="274" spans="1:5" ht="30" x14ac:dyDescent="0.25">
      <c r="A274" s="87">
        <v>60357</v>
      </c>
      <c r="B274" s="87" t="s">
        <v>676</v>
      </c>
      <c r="C274" s="88" t="s">
        <v>731</v>
      </c>
      <c r="D274" s="87">
        <v>41.4711</v>
      </c>
      <c r="E274" s="87">
        <v>-75.543599999999998</v>
      </c>
    </row>
    <row r="275" spans="1:5" ht="30" x14ac:dyDescent="0.25">
      <c r="A275" s="87">
        <v>60368</v>
      </c>
      <c r="B275" s="87" t="s">
        <v>676</v>
      </c>
      <c r="C275" s="88" t="s">
        <v>749</v>
      </c>
      <c r="D275" s="87">
        <v>40.838999999999999</v>
      </c>
      <c r="E275" s="87">
        <v>-76.825500000000005</v>
      </c>
    </row>
    <row r="276" spans="1:5" ht="45" x14ac:dyDescent="0.25">
      <c r="A276" s="87">
        <v>60464</v>
      </c>
      <c r="B276" s="87" t="s">
        <v>676</v>
      </c>
      <c r="C276" s="88" t="s">
        <v>761</v>
      </c>
      <c r="D276" s="87">
        <v>40.176400000000001</v>
      </c>
      <c r="E276" s="87">
        <v>-79.693399999999997</v>
      </c>
    </row>
    <row r="277" spans="1:5" x14ac:dyDescent="0.25">
      <c r="A277" s="87">
        <v>61035</v>
      </c>
      <c r="B277" s="87" t="s">
        <v>676</v>
      </c>
      <c r="C277" s="88" t="s">
        <v>682</v>
      </c>
      <c r="D277" s="87">
        <v>40.268300000000004</v>
      </c>
      <c r="E277" s="87">
        <v>-75.8</v>
      </c>
    </row>
    <row r="278" spans="1:5" x14ac:dyDescent="0.25">
      <c r="A278" s="15">
        <v>3775</v>
      </c>
      <c r="B278" s="15" t="s">
        <v>770</v>
      </c>
      <c r="C278" s="4" t="s">
        <v>808</v>
      </c>
      <c r="D278" s="15">
        <v>36.933300000000003</v>
      </c>
      <c r="E278" s="15">
        <v>-82.199700000000007</v>
      </c>
    </row>
    <row r="279" spans="1:5" x14ac:dyDescent="0.25">
      <c r="A279" s="15">
        <v>3785</v>
      </c>
      <c r="B279" s="15" t="s">
        <v>770</v>
      </c>
      <c r="C279" s="4" t="s">
        <v>870</v>
      </c>
      <c r="D279" s="15">
        <v>37.706099999999999</v>
      </c>
      <c r="E279" s="15">
        <v>-75.703100000000006</v>
      </c>
    </row>
    <row r="280" spans="1:5" ht="30" x14ac:dyDescent="0.25">
      <c r="A280" s="15">
        <v>3797</v>
      </c>
      <c r="B280" s="15" t="s">
        <v>770</v>
      </c>
      <c r="C280" s="4" t="s">
        <v>795</v>
      </c>
      <c r="D280" s="15">
        <v>37.382199999999997</v>
      </c>
      <c r="E280" s="15">
        <v>-77.383300000000006</v>
      </c>
    </row>
    <row r="281" spans="1:5" ht="30" x14ac:dyDescent="0.25">
      <c r="A281" s="15">
        <v>3804</v>
      </c>
      <c r="B281" s="15" t="s">
        <v>770</v>
      </c>
      <c r="C281" s="4" t="s">
        <v>854</v>
      </c>
      <c r="D281" s="15">
        <v>38.536700000000003</v>
      </c>
      <c r="E281" s="15">
        <v>-77.280600000000007</v>
      </c>
    </row>
    <row r="282" spans="1:5" ht="30" x14ac:dyDescent="0.25">
      <c r="A282" s="15">
        <v>3809</v>
      </c>
      <c r="B282" s="15" t="s">
        <v>770</v>
      </c>
      <c r="C282" s="4" t="s">
        <v>897</v>
      </c>
      <c r="D282" s="15">
        <v>37.214399999999998</v>
      </c>
      <c r="E282" s="15">
        <v>-76.461100000000002</v>
      </c>
    </row>
    <row r="283" spans="1:5" ht="30" x14ac:dyDescent="0.25">
      <c r="A283" s="15">
        <v>7032</v>
      </c>
      <c r="B283" s="15" t="s">
        <v>770</v>
      </c>
      <c r="C283" s="4" t="s">
        <v>836</v>
      </c>
      <c r="D283" s="15">
        <v>37.157499999999999</v>
      </c>
      <c r="E283" s="15">
        <v>-76.691100000000006</v>
      </c>
    </row>
    <row r="284" spans="1:5" ht="30" x14ac:dyDescent="0.25">
      <c r="A284" s="15">
        <v>7212</v>
      </c>
      <c r="B284" s="15" t="s">
        <v>770</v>
      </c>
      <c r="C284" s="4" t="s">
        <v>823</v>
      </c>
      <c r="D284" s="15">
        <v>37.497799999999998</v>
      </c>
      <c r="E284" s="15">
        <v>-77.367999999999995</v>
      </c>
    </row>
    <row r="285" spans="1:5" x14ac:dyDescent="0.25">
      <c r="A285" s="15">
        <v>7213</v>
      </c>
      <c r="B285" s="15" t="s">
        <v>770</v>
      </c>
      <c r="C285" s="4" t="s">
        <v>811</v>
      </c>
      <c r="D285" s="15">
        <v>36.869199999999999</v>
      </c>
      <c r="E285" s="15">
        <v>-78.704599999999999</v>
      </c>
    </row>
    <row r="286" spans="1:5" ht="30" x14ac:dyDescent="0.25">
      <c r="A286" s="15">
        <v>7836</v>
      </c>
      <c r="B286" s="15" t="s">
        <v>770</v>
      </c>
      <c r="C286" s="4" t="s">
        <v>850</v>
      </c>
      <c r="D286" s="15">
        <v>38.528300000000002</v>
      </c>
      <c r="E286" s="15">
        <v>-77.768100000000004</v>
      </c>
    </row>
    <row r="287" spans="1:5" ht="30" x14ac:dyDescent="0.25">
      <c r="A287" s="15">
        <v>7837</v>
      </c>
      <c r="B287" s="15" t="s">
        <v>770</v>
      </c>
      <c r="C287" s="4" t="s">
        <v>844</v>
      </c>
      <c r="D287" s="15">
        <v>38.118099999999998</v>
      </c>
      <c r="E287" s="15">
        <v>-78.213899999999995</v>
      </c>
    </row>
    <row r="288" spans="1:5" ht="45" x14ac:dyDescent="0.25">
      <c r="A288" s="15">
        <v>7838</v>
      </c>
      <c r="B288" s="15" t="s">
        <v>770</v>
      </c>
      <c r="C288" s="4" t="s">
        <v>859</v>
      </c>
      <c r="D288" s="15">
        <v>38.544699999999999</v>
      </c>
      <c r="E288" s="15">
        <v>-77.770700000000005</v>
      </c>
    </row>
    <row r="289" spans="1:5" ht="45" x14ac:dyDescent="0.25">
      <c r="A289" s="15">
        <v>7839</v>
      </c>
      <c r="B289" s="15" t="s">
        <v>770</v>
      </c>
      <c r="C289" s="4" t="s">
        <v>842</v>
      </c>
      <c r="D289" s="15">
        <v>38.072499999999998</v>
      </c>
      <c r="E289" s="15">
        <v>-77.514099999999999</v>
      </c>
    </row>
    <row r="290" spans="1:5" ht="30" x14ac:dyDescent="0.25">
      <c r="A290" s="15">
        <v>10017</v>
      </c>
      <c r="B290" s="15" t="s">
        <v>770</v>
      </c>
      <c r="C290" s="4" t="s">
        <v>860</v>
      </c>
      <c r="D290" s="15">
        <v>37.539200000000001</v>
      </c>
      <c r="E290" s="15">
        <v>-76.805300000000003</v>
      </c>
    </row>
    <row r="291" spans="1:5" ht="45" x14ac:dyDescent="0.25">
      <c r="A291" s="15">
        <v>10071</v>
      </c>
      <c r="B291" s="15" t="s">
        <v>770</v>
      </c>
      <c r="C291" s="4" t="s">
        <v>879</v>
      </c>
      <c r="D291" s="15">
        <v>36.8703</v>
      </c>
      <c r="E291" s="15">
        <v>-76.351900000000001</v>
      </c>
    </row>
    <row r="292" spans="1:5" ht="30" x14ac:dyDescent="0.25">
      <c r="A292" s="15">
        <v>10377</v>
      </c>
      <c r="B292" s="15" t="s">
        <v>770</v>
      </c>
      <c r="C292" s="4" t="s">
        <v>798</v>
      </c>
      <c r="D292" s="15">
        <v>37.293900000000001</v>
      </c>
      <c r="E292" s="15">
        <v>-77.2697</v>
      </c>
    </row>
    <row r="293" spans="1:5" ht="30" x14ac:dyDescent="0.25">
      <c r="A293" s="15">
        <v>10633</v>
      </c>
      <c r="B293" s="15" t="s">
        <v>770</v>
      </c>
      <c r="C293" s="4" t="s">
        <v>840</v>
      </c>
      <c r="D293" s="15">
        <v>37.291400000000003</v>
      </c>
      <c r="E293" s="15">
        <v>-77.2821</v>
      </c>
    </row>
    <row r="294" spans="1:5" ht="30" x14ac:dyDescent="0.25">
      <c r="A294" s="15">
        <v>10771</v>
      </c>
      <c r="B294" s="15" t="s">
        <v>770</v>
      </c>
      <c r="C294" s="4" t="s">
        <v>841</v>
      </c>
      <c r="D294" s="15">
        <v>37.296900000000001</v>
      </c>
      <c r="E294" s="15">
        <v>-77.283299999999997</v>
      </c>
    </row>
    <row r="295" spans="1:5" ht="30" x14ac:dyDescent="0.25">
      <c r="A295" s="15">
        <v>10773</v>
      </c>
      <c r="B295" s="15" t="s">
        <v>770</v>
      </c>
      <c r="C295" s="4" t="s">
        <v>775</v>
      </c>
      <c r="D295" s="15">
        <v>37.118299999999998</v>
      </c>
      <c r="E295" s="15">
        <v>-79.272599999999997</v>
      </c>
    </row>
    <row r="296" spans="1:5" ht="30" x14ac:dyDescent="0.25">
      <c r="A296" s="15">
        <v>10774</v>
      </c>
      <c r="B296" s="15" t="s">
        <v>770</v>
      </c>
      <c r="C296" s="4" t="s">
        <v>862</v>
      </c>
      <c r="D296" s="15">
        <v>36.652500000000003</v>
      </c>
      <c r="E296" s="15">
        <v>-76.9953</v>
      </c>
    </row>
    <row r="297" spans="1:5" x14ac:dyDescent="0.25">
      <c r="A297" s="15">
        <v>50479</v>
      </c>
      <c r="B297" s="15" t="s">
        <v>770</v>
      </c>
      <c r="C297" s="4" t="s">
        <v>832</v>
      </c>
      <c r="D297" s="15">
        <v>37.533999999999999</v>
      </c>
      <c r="E297" s="15">
        <v>-79.356999999999999</v>
      </c>
    </row>
    <row r="298" spans="1:5" ht="30" x14ac:dyDescent="0.25">
      <c r="A298" s="15">
        <v>50900</v>
      </c>
      <c r="B298" s="15" t="s">
        <v>770</v>
      </c>
      <c r="C298" s="4" t="s">
        <v>883</v>
      </c>
      <c r="D298" s="15">
        <v>37.799700000000001</v>
      </c>
      <c r="E298" s="15">
        <v>-79.994600000000005</v>
      </c>
    </row>
    <row r="299" spans="1:5" ht="30" x14ac:dyDescent="0.25">
      <c r="A299" s="15">
        <v>52019</v>
      </c>
      <c r="B299" s="15" t="s">
        <v>770</v>
      </c>
      <c r="C299" s="4" t="s">
        <v>826</v>
      </c>
      <c r="D299" s="15">
        <v>37.818100000000001</v>
      </c>
      <c r="E299" s="15">
        <v>-77.447800000000001</v>
      </c>
    </row>
    <row r="300" spans="1:5" ht="45" x14ac:dyDescent="0.25">
      <c r="A300" s="15">
        <v>52087</v>
      </c>
      <c r="B300" s="15" t="s">
        <v>770</v>
      </c>
      <c r="C300" s="4" t="s">
        <v>829</v>
      </c>
      <c r="D300" s="15">
        <v>36.774299999999997</v>
      </c>
      <c r="E300" s="15">
        <v>-76.311899999999994</v>
      </c>
    </row>
    <row r="301" spans="1:5" x14ac:dyDescent="0.25">
      <c r="A301" s="15">
        <v>52089</v>
      </c>
      <c r="B301" s="15" t="s">
        <v>770</v>
      </c>
      <c r="C301" s="4" t="s">
        <v>787</v>
      </c>
      <c r="D301" s="15">
        <v>37.345100000000002</v>
      </c>
      <c r="E301" s="15">
        <v>-80.763999999999996</v>
      </c>
    </row>
    <row r="302" spans="1:5" x14ac:dyDescent="0.25">
      <c r="A302" s="15">
        <v>54081</v>
      </c>
      <c r="B302" s="15" t="s">
        <v>770</v>
      </c>
      <c r="C302" s="4" t="s">
        <v>864</v>
      </c>
      <c r="D302" s="15">
        <v>37.455599999999997</v>
      </c>
      <c r="E302" s="15">
        <v>-77.430800000000005</v>
      </c>
    </row>
    <row r="303" spans="1:5" ht="30" x14ac:dyDescent="0.25">
      <c r="A303" s="15">
        <v>54304</v>
      </c>
      <c r="B303" s="15" t="s">
        <v>770</v>
      </c>
      <c r="C303" s="4" t="s">
        <v>780</v>
      </c>
      <c r="D303" s="15">
        <v>38.2667</v>
      </c>
      <c r="E303" s="15">
        <v>-77.314700000000002</v>
      </c>
    </row>
    <row r="304" spans="1:5" ht="30" x14ac:dyDescent="0.25">
      <c r="A304" s="15">
        <v>54844</v>
      </c>
      <c r="B304" s="15" t="s">
        <v>770</v>
      </c>
      <c r="C304" s="4" t="s">
        <v>834</v>
      </c>
      <c r="D304" s="15">
        <v>38.124499999999998</v>
      </c>
      <c r="E304" s="15">
        <v>-78.203100000000006</v>
      </c>
    </row>
    <row r="305" spans="1:5" x14ac:dyDescent="0.25">
      <c r="A305" s="15">
        <v>55285</v>
      </c>
      <c r="B305" s="15" t="s">
        <v>770</v>
      </c>
      <c r="C305" s="4" t="s">
        <v>885</v>
      </c>
      <c r="D305" s="15">
        <v>36.664400000000001</v>
      </c>
      <c r="E305" s="15">
        <v>-82.104399999999998</v>
      </c>
    </row>
    <row r="306" spans="1:5" ht="30" x14ac:dyDescent="0.25">
      <c r="A306" s="15">
        <v>55381</v>
      </c>
      <c r="B306" s="15" t="s">
        <v>770</v>
      </c>
      <c r="C306" s="4" t="s">
        <v>814</v>
      </c>
      <c r="D306" s="15">
        <v>37.989199999999997</v>
      </c>
      <c r="E306" s="15">
        <v>-75.540000000000006</v>
      </c>
    </row>
    <row r="307" spans="1:5" ht="30" x14ac:dyDescent="0.25">
      <c r="A307" s="15">
        <v>55439</v>
      </c>
      <c r="B307" s="15" t="s">
        <v>770</v>
      </c>
      <c r="C307" s="4" t="s">
        <v>872</v>
      </c>
      <c r="D307" s="15">
        <v>37.866700000000002</v>
      </c>
      <c r="E307" s="15">
        <v>-78.381299999999996</v>
      </c>
    </row>
    <row r="308" spans="1:5" x14ac:dyDescent="0.25">
      <c r="A308" s="15">
        <v>55738</v>
      </c>
      <c r="B308" s="15" t="s">
        <v>770</v>
      </c>
      <c r="C308" s="4" t="s">
        <v>785</v>
      </c>
      <c r="D308" s="15">
        <v>37.1753</v>
      </c>
      <c r="E308" s="15">
        <v>-81.961699999999993</v>
      </c>
    </row>
    <row r="309" spans="1:5" ht="30" x14ac:dyDescent="0.25">
      <c r="A309" s="15">
        <v>55939</v>
      </c>
      <c r="B309" s="15" t="s">
        <v>770</v>
      </c>
      <c r="C309" s="4" t="s">
        <v>882</v>
      </c>
      <c r="D309" s="15">
        <v>38.970500000000001</v>
      </c>
      <c r="E309" s="15">
        <v>-78.177700000000002</v>
      </c>
    </row>
    <row r="310" spans="1:5" ht="30" x14ac:dyDescent="0.25">
      <c r="A310" s="15">
        <v>56807</v>
      </c>
      <c r="B310" s="15" t="s">
        <v>770</v>
      </c>
      <c r="C310" s="4" t="s">
        <v>778</v>
      </c>
      <c r="D310" s="15">
        <v>37.696100000000001</v>
      </c>
      <c r="E310" s="15">
        <v>-78.284800000000004</v>
      </c>
    </row>
    <row r="311" spans="1:5" ht="30" x14ac:dyDescent="0.25">
      <c r="A311" s="15">
        <v>56808</v>
      </c>
      <c r="B311" s="15" t="s">
        <v>770</v>
      </c>
      <c r="C311" s="4" t="s">
        <v>877</v>
      </c>
      <c r="D311" s="15">
        <v>36.9161</v>
      </c>
      <c r="E311" s="15">
        <v>-82.338099999999997</v>
      </c>
    </row>
    <row r="312" spans="1:5" ht="30" x14ac:dyDescent="0.25">
      <c r="A312" s="15">
        <v>58260</v>
      </c>
      <c r="B312" s="15" t="s">
        <v>770</v>
      </c>
      <c r="C312" s="4" t="s">
        <v>782</v>
      </c>
      <c r="D312" s="15">
        <v>36.7637</v>
      </c>
      <c r="E312" s="15">
        <v>-77.711200000000005</v>
      </c>
    </row>
    <row r="313" spans="1:5" ht="30" x14ac:dyDescent="0.25">
      <c r="A313" s="15">
        <v>59004</v>
      </c>
      <c r="B313" s="15" t="s">
        <v>770</v>
      </c>
      <c r="C313" s="4" t="s">
        <v>852</v>
      </c>
      <c r="D313" s="15">
        <v>39.0578</v>
      </c>
      <c r="E313" s="15">
        <v>-77.542500000000004</v>
      </c>
    </row>
    <row r="314" spans="1:5" ht="30" x14ac:dyDescent="0.25">
      <c r="A314" s="15">
        <v>59913</v>
      </c>
      <c r="B314" s="15" t="s">
        <v>770</v>
      </c>
      <c r="C314" s="4" t="s">
        <v>838</v>
      </c>
      <c r="D314" s="15">
        <v>36.718400000000003</v>
      </c>
      <c r="E314" s="15">
        <v>-77.652299999999997</v>
      </c>
    </row>
    <row r="315" spans="1:5" ht="45" x14ac:dyDescent="0.25">
      <c r="A315" s="15">
        <v>880093</v>
      </c>
      <c r="B315" s="15" t="s">
        <v>770</v>
      </c>
      <c r="C315" s="4" t="s">
        <v>771</v>
      </c>
      <c r="D315" s="15">
        <v>37.1815</v>
      </c>
      <c r="E315" s="15">
        <v>-77.162099999999995</v>
      </c>
    </row>
    <row r="316" spans="1:5" x14ac:dyDescent="0.25">
      <c r="A316" s="15">
        <v>589</v>
      </c>
      <c r="B316" s="15" t="s">
        <v>898</v>
      </c>
      <c r="C316" s="4" t="s">
        <v>901</v>
      </c>
      <c r="D316" s="15">
        <v>44.491700000000002</v>
      </c>
      <c r="E316" s="15">
        <v>-73.208100000000002</v>
      </c>
    </row>
    <row r="317" spans="1:5" x14ac:dyDescent="0.25">
      <c r="A317" s="15">
        <v>3734</v>
      </c>
      <c r="B317" s="15" t="s">
        <v>898</v>
      </c>
      <c r="C317" s="4" t="s">
        <v>899</v>
      </c>
      <c r="D317" s="15">
        <v>44.2498</v>
      </c>
      <c r="E317" s="15">
        <v>-72.603499999999997</v>
      </c>
    </row>
    <row r="318" spans="1:5" ht="30" x14ac:dyDescent="0.25">
      <c r="A318" s="15">
        <v>3754</v>
      </c>
      <c r="B318" s="15" t="s">
        <v>898</v>
      </c>
      <c r="C318" s="4" t="s">
        <v>903</v>
      </c>
      <c r="D318" s="15">
        <v>44.481699999999996</v>
      </c>
      <c r="E318" s="15">
        <v>-73.224100000000007</v>
      </c>
    </row>
    <row r="319" spans="1:5" x14ac:dyDescent="0.25">
      <c r="A319" s="15">
        <v>3935</v>
      </c>
      <c r="B319" s="15" t="s">
        <v>904</v>
      </c>
      <c r="C319" s="4" t="s">
        <v>936</v>
      </c>
      <c r="D319" s="15">
        <v>38.473100000000002</v>
      </c>
      <c r="E319" s="15">
        <v>-81.823300000000003</v>
      </c>
    </row>
    <row r="320" spans="1:5" ht="30" x14ac:dyDescent="0.25">
      <c r="A320" s="15">
        <v>3943</v>
      </c>
      <c r="B320" s="15" t="s">
        <v>904</v>
      </c>
      <c r="C320" s="4" t="s">
        <v>927</v>
      </c>
      <c r="D320" s="15">
        <v>39.710700000000003</v>
      </c>
      <c r="E320" s="15">
        <v>-79.927499999999995</v>
      </c>
    </row>
    <row r="321" spans="1:5" ht="30" x14ac:dyDescent="0.25">
      <c r="A321" s="15">
        <v>3944</v>
      </c>
      <c r="B321" s="15" t="s">
        <v>904</v>
      </c>
      <c r="C321" s="4" t="s">
        <v>934</v>
      </c>
      <c r="D321" s="15">
        <v>39.384399999999999</v>
      </c>
      <c r="E321" s="15">
        <v>-80.332499999999996</v>
      </c>
    </row>
    <row r="322" spans="1:5" x14ac:dyDescent="0.25">
      <c r="A322" s="15">
        <v>3948</v>
      </c>
      <c r="B322" s="15" t="s">
        <v>904</v>
      </c>
      <c r="C322" s="4" t="s">
        <v>942</v>
      </c>
      <c r="D322" s="15">
        <v>39.829700000000003</v>
      </c>
      <c r="E322" s="15">
        <v>-80.815299999999993</v>
      </c>
    </row>
    <row r="323" spans="1:5" ht="30" x14ac:dyDescent="0.25">
      <c r="A323" s="15">
        <v>3954</v>
      </c>
      <c r="B323" s="15" t="s">
        <v>904</v>
      </c>
      <c r="C323" s="4" t="s">
        <v>946</v>
      </c>
      <c r="D323" s="15">
        <v>39.2014</v>
      </c>
      <c r="E323" s="15">
        <v>-79.2667</v>
      </c>
    </row>
    <row r="324" spans="1:5" ht="30" x14ac:dyDescent="0.25">
      <c r="A324" s="15">
        <v>6004</v>
      </c>
      <c r="B324" s="15" t="s">
        <v>904</v>
      </c>
      <c r="C324" s="4" t="s">
        <v>953</v>
      </c>
      <c r="D324" s="15">
        <v>39.366799999999998</v>
      </c>
      <c r="E324" s="15">
        <v>-81.294399999999996</v>
      </c>
    </row>
    <row r="325" spans="1:5" x14ac:dyDescent="0.25">
      <c r="A325" s="15">
        <v>6264</v>
      </c>
      <c r="B325" s="15" t="s">
        <v>904</v>
      </c>
      <c r="C325" s="4" t="s">
        <v>948</v>
      </c>
      <c r="D325" s="15">
        <v>38.979399999999998</v>
      </c>
      <c r="E325" s="15">
        <v>-81.934399999999997</v>
      </c>
    </row>
    <row r="326" spans="1:5" ht="30" x14ac:dyDescent="0.25">
      <c r="A326" s="15">
        <v>10151</v>
      </c>
      <c r="B326" s="15" t="s">
        <v>904</v>
      </c>
      <c r="C326" s="4" t="s">
        <v>931</v>
      </c>
      <c r="D326" s="15">
        <v>39.561100000000003</v>
      </c>
      <c r="E326" s="15">
        <v>-80.164199999999994</v>
      </c>
    </row>
    <row r="327" spans="1:5" ht="30" x14ac:dyDescent="0.25">
      <c r="A327" s="15">
        <v>10743</v>
      </c>
      <c r="B327" s="15" t="s">
        <v>904</v>
      </c>
      <c r="C327" s="4" t="s">
        <v>943</v>
      </c>
      <c r="D327" s="15">
        <v>39.639699999999998</v>
      </c>
      <c r="E327" s="15">
        <v>-79.960599999999999</v>
      </c>
    </row>
    <row r="328" spans="1:5" ht="30" x14ac:dyDescent="0.25">
      <c r="A328" s="15">
        <v>10788</v>
      </c>
      <c r="B328" s="15" t="s">
        <v>904</v>
      </c>
      <c r="C328" s="4" t="s">
        <v>926</v>
      </c>
      <c r="D328" s="15">
        <v>38.243099999999998</v>
      </c>
      <c r="E328" s="15">
        <v>-81.555999999999997</v>
      </c>
    </row>
    <row r="329" spans="1:5" ht="30" x14ac:dyDescent="0.25">
      <c r="A329" s="15">
        <v>50151</v>
      </c>
      <c r="B329" s="15" t="s">
        <v>904</v>
      </c>
      <c r="C329" s="4" t="s">
        <v>954</v>
      </c>
      <c r="D329" s="15">
        <v>38.3688</v>
      </c>
      <c r="E329" s="15">
        <v>-81.678600000000003</v>
      </c>
    </row>
    <row r="330" spans="1:5" ht="30" x14ac:dyDescent="0.25">
      <c r="A330" s="15">
        <v>50491</v>
      </c>
      <c r="B330" s="15" t="s">
        <v>904</v>
      </c>
      <c r="C330" s="4" t="s">
        <v>909</v>
      </c>
      <c r="D330" s="15">
        <v>39.747500000000002</v>
      </c>
      <c r="E330" s="15">
        <v>-80.854699999999994</v>
      </c>
    </row>
    <row r="331" spans="1:5" ht="30" x14ac:dyDescent="0.25">
      <c r="A331" s="15">
        <v>55276</v>
      </c>
      <c r="B331" s="15" t="s">
        <v>904</v>
      </c>
      <c r="C331" s="4" t="s">
        <v>925</v>
      </c>
      <c r="D331" s="15">
        <v>38.368099999999998</v>
      </c>
      <c r="E331" s="15">
        <v>-82.533900000000003</v>
      </c>
    </row>
    <row r="332" spans="1:5" ht="30" x14ac:dyDescent="0.25">
      <c r="A332" s="15">
        <v>55284</v>
      </c>
      <c r="B332" s="15" t="s">
        <v>904</v>
      </c>
      <c r="C332" s="4" t="s">
        <v>911</v>
      </c>
      <c r="D332" s="15">
        <v>38.344099999999997</v>
      </c>
      <c r="E332" s="15">
        <v>-82.593800000000002</v>
      </c>
    </row>
    <row r="333" spans="1:5" x14ac:dyDescent="0.25">
      <c r="A333" s="15">
        <v>55349</v>
      </c>
      <c r="B333" s="15" t="s">
        <v>904</v>
      </c>
      <c r="C333" s="4" t="s">
        <v>951</v>
      </c>
      <c r="D333" s="15">
        <v>39.332799999999999</v>
      </c>
      <c r="E333" s="15">
        <v>-81.363900000000001</v>
      </c>
    </row>
    <row r="334" spans="1:5" x14ac:dyDescent="0.25">
      <c r="A334" s="15">
        <v>56671</v>
      </c>
      <c r="B334" s="15" t="s">
        <v>904</v>
      </c>
      <c r="C334" s="4" t="s">
        <v>941</v>
      </c>
      <c r="D334" s="15">
        <v>39.707799999999999</v>
      </c>
      <c r="E334" s="15">
        <v>-79.958799999999997</v>
      </c>
    </row>
    <row r="335" spans="1:5" ht="30" x14ac:dyDescent="0.25">
      <c r="A335" s="15">
        <v>880053</v>
      </c>
      <c r="B335" s="15" t="s">
        <v>904</v>
      </c>
      <c r="C335" s="4" t="s">
        <v>905</v>
      </c>
      <c r="D335" s="15">
        <v>38.384500000000003</v>
      </c>
      <c r="E335" s="15">
        <v>-81.776399999999995</v>
      </c>
    </row>
  </sheetData>
  <sortState xmlns:xlrd2="http://schemas.microsoft.com/office/spreadsheetml/2017/richdata2" ref="A3:E379">
    <sortCondition ref="B3:B37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29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1"/>
    <col min="2" max="2" width="13" style="9" customWidth="1"/>
    <col min="3" max="3" width="9.140625" style="9" customWidth="1"/>
    <col min="4" max="4" width="15.28515625" style="10" customWidth="1"/>
    <col min="5" max="5" width="15.7109375" style="10" customWidth="1"/>
    <col min="6" max="6" width="15.7109375" style="1" customWidth="1"/>
    <col min="7" max="7" width="11.42578125" style="1" customWidth="1"/>
    <col min="8" max="8" width="19.5703125" style="1" customWidth="1"/>
    <col min="9" max="9" width="17.85546875" style="1" customWidth="1"/>
    <col min="10" max="10" width="47" style="1" customWidth="1"/>
    <col min="11" max="11" width="15.7109375" style="12" customWidth="1"/>
    <col min="12" max="14" width="9.140625" customWidth="1"/>
    <col min="15" max="15" width="11.140625" customWidth="1"/>
    <col min="16" max="16" width="11" customWidth="1"/>
    <col min="17" max="17" width="11" style="31" customWidth="1"/>
    <col min="18" max="18" width="10.7109375" style="41" customWidth="1"/>
    <col min="19" max="19" width="11.28515625" style="41" customWidth="1"/>
    <col min="20" max="20" width="13.140625" style="42" customWidth="1"/>
    <col min="21" max="21" width="10.7109375" style="41" customWidth="1"/>
    <col min="22" max="22" width="10.85546875" style="41" customWidth="1"/>
    <col min="23" max="23" width="13.140625" style="42" customWidth="1"/>
    <col min="24" max="24" width="10.28515625" customWidth="1"/>
    <col min="25" max="25" width="11.140625" customWidth="1"/>
    <col min="26" max="26" width="13.140625" style="31" customWidth="1"/>
    <col min="28" max="31" width="9.42578125" customWidth="1"/>
    <col min="33" max="36" width="11.7109375" style="31" customWidth="1"/>
    <col min="38" max="38" width="9.140625" style="1"/>
    <col min="39" max="39" width="13" style="9" customWidth="1"/>
    <col min="41" max="44" width="12.140625" style="31" customWidth="1"/>
    <col min="47" max="47" width="13.5703125" style="31" customWidth="1"/>
    <col min="48" max="48" width="13.42578125" style="31" customWidth="1"/>
    <col min="49" max="49" width="12.7109375" style="31" customWidth="1"/>
    <col min="50" max="50" width="13.42578125" style="31" customWidth="1"/>
    <col min="51" max="51" width="5.42578125" style="31" customWidth="1"/>
    <col min="52" max="54" width="13.42578125" style="44" customWidth="1"/>
    <col min="55" max="55" width="12.85546875" style="11" customWidth="1"/>
    <col min="56" max="56" width="9.85546875" style="70" customWidth="1"/>
    <col min="58" max="61" width="12.140625" style="31" customWidth="1"/>
  </cols>
  <sheetData>
    <row r="1" spans="1:61" ht="15.75" thickBot="1" x14ac:dyDescent="0.3">
      <c r="A1" s="86" t="s">
        <v>1012</v>
      </c>
      <c r="K1" s="59" t="s">
        <v>1011</v>
      </c>
      <c r="O1" s="50" t="s">
        <v>1010</v>
      </c>
      <c r="AB1" s="50" t="s">
        <v>1002</v>
      </c>
      <c r="AG1" s="48" t="s">
        <v>1003</v>
      </c>
      <c r="AO1" s="48" t="s">
        <v>1004</v>
      </c>
      <c r="AU1" s="31" t="s">
        <v>1006</v>
      </c>
      <c r="AZ1" s="63" t="s">
        <v>1007</v>
      </c>
      <c r="BF1" s="48" t="s">
        <v>1005</v>
      </c>
    </row>
    <row r="2" spans="1:61" s="1" customFormat="1" ht="91.5" thickTop="1" thickBot="1" x14ac:dyDescent="0.3">
      <c r="A2" s="3" t="s">
        <v>0</v>
      </c>
      <c r="B2" s="5" t="s">
        <v>1</v>
      </c>
      <c r="C2" s="5" t="s">
        <v>961</v>
      </c>
      <c r="D2" s="6" t="s">
        <v>958</v>
      </c>
      <c r="E2" s="6" t="s">
        <v>960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13" t="s">
        <v>967</v>
      </c>
      <c r="L2" s="4" t="s">
        <v>965</v>
      </c>
      <c r="M2" s="4" t="s">
        <v>966</v>
      </c>
      <c r="N2" s="4" t="s">
        <v>964</v>
      </c>
      <c r="O2" s="4" t="s">
        <v>962</v>
      </c>
      <c r="P2" s="4" t="s">
        <v>963</v>
      </c>
      <c r="Q2" s="30" t="s">
        <v>978</v>
      </c>
      <c r="R2" s="32" t="s">
        <v>969</v>
      </c>
      <c r="S2" s="32" t="s">
        <v>968</v>
      </c>
      <c r="T2" s="33" t="s">
        <v>978</v>
      </c>
      <c r="U2" s="32" t="s">
        <v>970</v>
      </c>
      <c r="V2" s="32" t="s">
        <v>971</v>
      </c>
      <c r="W2" s="33" t="s">
        <v>978</v>
      </c>
      <c r="X2" s="4" t="s">
        <v>972</v>
      </c>
      <c r="Y2" s="4" t="s">
        <v>973</v>
      </c>
      <c r="Z2" s="30" t="s">
        <v>978</v>
      </c>
      <c r="AA2" s="4"/>
      <c r="AB2" s="4" t="s">
        <v>974</v>
      </c>
      <c r="AC2" s="4" t="s">
        <v>975</v>
      </c>
      <c r="AD2" s="4" t="s">
        <v>976</v>
      </c>
      <c r="AE2" s="4" t="s">
        <v>977</v>
      </c>
      <c r="AG2" s="30" t="s">
        <v>979</v>
      </c>
      <c r="AH2" s="30" t="s">
        <v>980</v>
      </c>
      <c r="AI2" s="30" t="s">
        <v>981</v>
      </c>
      <c r="AJ2" s="30" t="s">
        <v>982</v>
      </c>
      <c r="AL2" s="3" t="s">
        <v>0</v>
      </c>
      <c r="AM2" s="5" t="s">
        <v>1</v>
      </c>
      <c r="AO2" s="30" t="s">
        <v>983</v>
      </c>
      <c r="AP2" s="30" t="s">
        <v>983</v>
      </c>
      <c r="AQ2" s="30" t="s">
        <v>983</v>
      </c>
      <c r="AR2" s="30" t="s">
        <v>983</v>
      </c>
      <c r="AU2" s="30" t="s">
        <v>984</v>
      </c>
      <c r="AV2" s="30" t="s">
        <v>984</v>
      </c>
      <c r="AW2" s="30" t="s">
        <v>984</v>
      </c>
      <c r="AX2" s="60" t="s">
        <v>984</v>
      </c>
      <c r="AY2" s="61"/>
      <c r="AZ2" s="64" t="s">
        <v>985</v>
      </c>
      <c r="BA2" s="64" t="s">
        <v>986</v>
      </c>
      <c r="BB2" s="64" t="s">
        <v>988</v>
      </c>
      <c r="BC2" s="64" t="s">
        <v>987</v>
      </c>
      <c r="BD2" s="73" t="s">
        <v>993</v>
      </c>
      <c r="BE2" s="54"/>
      <c r="BF2" s="30" t="s">
        <v>990</v>
      </c>
      <c r="BG2" s="30" t="s">
        <v>990</v>
      </c>
      <c r="BH2" s="30" t="s">
        <v>990</v>
      </c>
      <c r="BI2" s="60" t="s">
        <v>990</v>
      </c>
    </row>
    <row r="3" spans="1:61" ht="30.75" thickTop="1" x14ac:dyDescent="0.25">
      <c r="A3" s="4" t="s">
        <v>20</v>
      </c>
      <c r="B3" s="7" t="s">
        <v>35</v>
      </c>
      <c r="C3" s="7">
        <v>540</v>
      </c>
      <c r="D3" s="8">
        <v>41.292499999999997</v>
      </c>
      <c r="E3" s="8">
        <v>-72.794200000000004</v>
      </c>
      <c r="F3" s="4" t="s">
        <v>24</v>
      </c>
      <c r="G3" s="4" t="s">
        <v>25</v>
      </c>
      <c r="H3" s="4" t="s">
        <v>26</v>
      </c>
      <c r="I3" s="4" t="s">
        <v>37</v>
      </c>
      <c r="J3" s="4" t="s">
        <v>38</v>
      </c>
      <c r="K3" s="14">
        <f t="shared" ref="K3:K66" si="0">L3/153</f>
        <v>5.7058823529411761E-3</v>
      </c>
      <c r="L3" s="15">
        <v>0.873</v>
      </c>
      <c r="M3" s="15">
        <v>1455</v>
      </c>
      <c r="N3" s="15">
        <v>58.45</v>
      </c>
      <c r="O3" s="15"/>
      <c r="P3" s="15"/>
      <c r="Q3" s="16">
        <f xml:space="preserve"> IF(P3&gt;0, (O3*2000)/P3, 0)</f>
        <v>0</v>
      </c>
      <c r="R3" s="34"/>
      <c r="S3" s="34"/>
      <c r="T3" s="35">
        <f xml:space="preserve"> IF(S3&gt;0, (R3*2000)/S3, 0)</f>
        <v>0</v>
      </c>
      <c r="U3" s="34"/>
      <c r="V3" s="34"/>
      <c r="W3" s="35">
        <f xml:space="preserve"> IF(V3&gt;0, (U3*2000)/V3, 0)</f>
        <v>0</v>
      </c>
      <c r="X3" s="15"/>
      <c r="Y3" s="15"/>
      <c r="Z3" s="16">
        <f xml:space="preserve"> IF(Y3&gt;0, (X3*2000)/Y3, 0)</f>
        <v>0</v>
      </c>
      <c r="AA3" s="15"/>
      <c r="AB3" s="16">
        <f t="shared" ref="AB3:AB66" si="1">O3-K3</f>
        <v>-5.7058823529411761E-3</v>
      </c>
      <c r="AC3" s="16">
        <f t="shared" ref="AC3:AC66" si="2">R3-K3</f>
        <v>-5.7058823529411761E-3</v>
      </c>
      <c r="AD3" s="16">
        <f t="shared" ref="AD3:AD66" si="3">U3-K3</f>
        <v>-5.7058823529411761E-3</v>
      </c>
      <c r="AE3" s="16">
        <f t="shared" ref="AE3:AE66" si="4">X3-K3</f>
        <v>-5.7058823529411761E-3</v>
      </c>
      <c r="AG3" s="45">
        <f>((Q3-0.12)*P3)/2000</f>
        <v>0</v>
      </c>
      <c r="AH3" s="45">
        <f>((T3-0.12)*S3)/2000</f>
        <v>0</v>
      </c>
      <c r="AI3" s="45">
        <f>((W3-0.12)*V3)/2000</f>
        <v>0</v>
      </c>
      <c r="AJ3" s="45">
        <f>((Z3 -0.12)*Y3)/2000</f>
        <v>0</v>
      </c>
      <c r="AL3" s="4" t="s">
        <v>20</v>
      </c>
      <c r="AM3" s="7" t="s">
        <v>35</v>
      </c>
      <c r="AO3" s="16">
        <v>0</v>
      </c>
      <c r="AP3" s="16">
        <v>0</v>
      </c>
      <c r="AQ3" s="16">
        <v>0</v>
      </c>
      <c r="AR3" s="16">
        <v>0</v>
      </c>
      <c r="AU3" s="16">
        <f>(BF3*P3)/2000</f>
        <v>0</v>
      </c>
      <c r="AV3" s="16">
        <f>(BG3*S3)/2000</f>
        <v>0</v>
      </c>
      <c r="AW3" s="16">
        <f>(BH3*V3)/2000</f>
        <v>0</v>
      </c>
      <c r="AX3" s="16">
        <f>(BI3*Y3)/2000</f>
        <v>0</v>
      </c>
      <c r="AY3" s="62"/>
      <c r="AZ3" s="75">
        <f>(BK3*U3)/2000</f>
        <v>0</v>
      </c>
      <c r="BA3" s="76">
        <f>(BL3*X3)/2000</f>
        <v>0</v>
      </c>
      <c r="BB3" s="76">
        <f>(BM3*AA21)/2000</f>
        <v>0</v>
      </c>
      <c r="BC3" s="76">
        <f>(BN3*AD3)/2000</f>
        <v>0</v>
      </c>
      <c r="BD3" s="77" t="s">
        <v>1008</v>
      </c>
      <c r="BE3" s="55"/>
      <c r="BF3" s="16">
        <f>IF(Q3&gt;0.11999,Q3-0.12,0)</f>
        <v>0</v>
      </c>
      <c r="BG3" s="16">
        <f>IF(T3&gt;0.11999,T3-0.12,0)</f>
        <v>0</v>
      </c>
      <c r="BH3" s="16">
        <f>IF(W3&gt;0.11999,W3-0.12,0)</f>
        <v>0</v>
      </c>
      <c r="BI3" s="16">
        <f>IF(Z3&gt;0.11999,Z3-0.12,0)</f>
        <v>0</v>
      </c>
    </row>
    <row r="4" spans="1:61" ht="24.75" customHeight="1" x14ac:dyDescent="0.25">
      <c r="A4" s="4" t="s">
        <v>20</v>
      </c>
      <c r="B4" s="7" t="s">
        <v>56</v>
      </c>
      <c r="C4" s="7">
        <v>542</v>
      </c>
      <c r="D4" s="8">
        <v>41.0289</v>
      </c>
      <c r="E4" s="8">
        <v>-73.5989</v>
      </c>
      <c r="F4" s="4" t="s">
        <v>41</v>
      </c>
      <c r="G4" s="4" t="s">
        <v>25</v>
      </c>
      <c r="H4" s="4" t="s">
        <v>26</v>
      </c>
      <c r="I4" s="4" t="s">
        <v>37</v>
      </c>
      <c r="J4" s="4" t="s">
        <v>38</v>
      </c>
      <c r="K4" s="14">
        <f t="shared" si="0"/>
        <v>1.5588235294117646E-2</v>
      </c>
      <c r="L4" s="15">
        <v>2.3849999999999998</v>
      </c>
      <c r="M4" s="15">
        <v>3974.3</v>
      </c>
      <c r="N4" s="15">
        <v>221.3</v>
      </c>
      <c r="O4" s="15"/>
      <c r="P4" s="15"/>
      <c r="Q4" s="16">
        <f t="shared" ref="Q4:Q67" si="5" xml:space="preserve"> IF(P4&gt;0, (O4*2000)/P4, 0)</f>
        <v>0</v>
      </c>
      <c r="R4" s="34"/>
      <c r="S4" s="34"/>
      <c r="T4" s="35">
        <f t="shared" ref="T4:T67" si="6" xml:space="preserve"> IF(S4&gt;0, (R4*2000)/S4, 0)</f>
        <v>0</v>
      </c>
      <c r="U4" s="34"/>
      <c r="V4" s="34"/>
      <c r="W4" s="35">
        <f t="shared" ref="W4:W67" si="7" xml:space="preserve"> IF(V4&gt;0, (U4*2000)/V4, 0)</f>
        <v>0</v>
      </c>
      <c r="X4" s="15"/>
      <c r="Y4" s="15"/>
      <c r="Z4" s="16">
        <f t="shared" ref="Z4:Z67" si="8" xml:space="preserve"> IF(Y4&gt;0, (X4*2000)/Y4, 0)</f>
        <v>0</v>
      </c>
      <c r="AA4" s="15"/>
      <c r="AB4" s="16">
        <f t="shared" si="1"/>
        <v>-1.5588235294117646E-2</v>
      </c>
      <c r="AC4" s="16">
        <f t="shared" si="2"/>
        <v>-1.5588235294117646E-2</v>
      </c>
      <c r="AD4" s="16">
        <f t="shared" si="3"/>
        <v>-1.5588235294117646E-2</v>
      </c>
      <c r="AE4" s="16">
        <f t="shared" si="4"/>
        <v>-1.5588235294117646E-2</v>
      </c>
      <c r="AG4" s="45">
        <f t="shared" ref="AG4:AG11" si="9">((Q4-0.12)*P4)/2000</f>
        <v>0</v>
      </c>
      <c r="AH4" s="45">
        <f t="shared" ref="AH4:AH11" si="10">((T4-0.12)*S4)/2000</f>
        <v>0</v>
      </c>
      <c r="AI4" s="45">
        <f t="shared" ref="AI4:AI11" si="11">((W4-0.12)*V4)/2000</f>
        <v>0</v>
      </c>
      <c r="AJ4" s="45">
        <f t="shared" ref="AJ4:AJ11" si="12">((Z4 -0.12)*Y4)/2000</f>
        <v>0</v>
      </c>
      <c r="AL4" s="4" t="s">
        <v>20</v>
      </c>
      <c r="AM4" s="7" t="s">
        <v>56</v>
      </c>
      <c r="AO4" s="16">
        <f>IF(AL3=AL4,AO3+AG4,AG4)</f>
        <v>0</v>
      </c>
      <c r="AP4" s="16">
        <f>IF(AL3=AL4,AP3+AH4,AH4)</f>
        <v>0</v>
      </c>
      <c r="AQ4" s="16">
        <f>IF(AL3=AL4,AQ3+AI4,AI4)</f>
        <v>0</v>
      </c>
      <c r="AR4" s="16">
        <f>IF(AL3=AL4,AR3+AJ4,AJ4)</f>
        <v>0</v>
      </c>
      <c r="AU4" s="16">
        <f t="shared" ref="AU4:AU67" si="13">(BF4*P4)/2000</f>
        <v>0</v>
      </c>
      <c r="AV4" s="16">
        <f t="shared" ref="AV4:AV67" si="14">(BG4*S4)/2000</f>
        <v>0</v>
      </c>
      <c r="AW4" s="16">
        <f t="shared" ref="AW4:AW67" si="15">(BH4*V4)/2000</f>
        <v>0</v>
      </c>
      <c r="AX4" s="16">
        <f t="shared" ref="AX4:AX67" si="16">(BI4*Y4)/2000</f>
        <v>0</v>
      </c>
      <c r="AY4" s="62" t="s">
        <v>989</v>
      </c>
      <c r="AZ4" s="65">
        <f>IF(AL4=AL3,AU4+AZ3, AU4)</f>
        <v>0</v>
      </c>
      <c r="BA4" s="66">
        <f>IF(AL4=AL3,AV4+BA3, AV4)</f>
        <v>0</v>
      </c>
      <c r="BB4" s="66">
        <f>IF(AL4=AL3,AW4+BB3, AW4)</f>
        <v>0</v>
      </c>
      <c r="BC4" s="66">
        <f>IF(AL4=AL3,AX4+BC3, AX4)</f>
        <v>0</v>
      </c>
      <c r="BD4" s="74"/>
      <c r="BE4" s="55"/>
      <c r="BF4" s="16">
        <f t="shared" ref="BF4:BF67" si="17">IF(Q4&gt;0.11999,Q4-0.12,0)</f>
        <v>0</v>
      </c>
      <c r="BG4" s="16">
        <f t="shared" ref="BG4:BG67" si="18">IF(T4&gt;0.11999,T4-0.12,0)</f>
        <v>0</v>
      </c>
      <c r="BH4" s="16">
        <f t="shared" ref="BH4:BH67" si="19">IF(W4&gt;0.11999,W4-0.12,0)</f>
        <v>0</v>
      </c>
      <c r="BI4" s="16">
        <f t="shared" ref="BI4:BI67" si="20">IF(Z4&gt;0.11999,Z4-0.12,0)</f>
        <v>0</v>
      </c>
    </row>
    <row r="5" spans="1:61" ht="30" x14ac:dyDescent="0.25">
      <c r="A5" s="4" t="s">
        <v>20</v>
      </c>
      <c r="B5" s="7" t="s">
        <v>57</v>
      </c>
      <c r="C5" s="7">
        <v>544</v>
      </c>
      <c r="D5" s="8">
        <v>41.208300000000001</v>
      </c>
      <c r="E5" s="8">
        <v>-73.109200000000001</v>
      </c>
      <c r="F5" s="4" t="s">
        <v>24</v>
      </c>
      <c r="G5" s="4" t="s">
        <v>25</v>
      </c>
      <c r="H5" s="4" t="s">
        <v>26</v>
      </c>
      <c r="I5" s="4" t="s">
        <v>58</v>
      </c>
      <c r="J5" s="4" t="s">
        <v>59</v>
      </c>
      <c r="K5" s="14">
        <f t="shared" si="0"/>
        <v>3.5509803921568626E-2</v>
      </c>
      <c r="L5" s="15">
        <v>5.4329999999999998</v>
      </c>
      <c r="M5" s="15">
        <v>22417.008999999998</v>
      </c>
      <c r="N5" s="15">
        <v>1842.17</v>
      </c>
      <c r="O5" s="15"/>
      <c r="P5" s="15"/>
      <c r="Q5" s="16">
        <f t="shared" si="5"/>
        <v>0</v>
      </c>
      <c r="R5" s="34"/>
      <c r="S5" s="34"/>
      <c r="T5" s="35">
        <f t="shared" si="6"/>
        <v>0</v>
      </c>
      <c r="U5" s="34"/>
      <c r="V5" s="34"/>
      <c r="W5" s="35">
        <f t="shared" si="7"/>
        <v>0</v>
      </c>
      <c r="X5" s="15">
        <v>0.496</v>
      </c>
      <c r="Y5" s="15">
        <v>1416</v>
      </c>
      <c r="Z5" s="16">
        <f t="shared" si="8"/>
        <v>0.70056497175141241</v>
      </c>
      <c r="AA5" s="15"/>
      <c r="AB5" s="16">
        <f t="shared" si="1"/>
        <v>-3.5509803921568626E-2</v>
      </c>
      <c r="AC5" s="16">
        <f t="shared" si="2"/>
        <v>-3.5509803921568626E-2</v>
      </c>
      <c r="AD5" s="16">
        <f t="shared" si="3"/>
        <v>-3.5509803921568626E-2</v>
      </c>
      <c r="AE5" s="16">
        <f t="shared" si="4"/>
        <v>0.46049019607843139</v>
      </c>
      <c r="AG5" s="45">
        <f t="shared" si="9"/>
        <v>0</v>
      </c>
      <c r="AH5" s="45">
        <f t="shared" si="10"/>
        <v>0</v>
      </c>
      <c r="AI5" s="45">
        <f t="shared" si="11"/>
        <v>0</v>
      </c>
      <c r="AJ5" s="46">
        <f t="shared" si="12"/>
        <v>0.41103999999999996</v>
      </c>
      <c r="AL5" s="4" t="s">
        <v>20</v>
      </c>
      <c r="AM5" s="7" t="s">
        <v>57</v>
      </c>
      <c r="AO5" s="16">
        <f t="shared" ref="AO5:AO68" si="21">IF(AL4=AL5,AO4+AG5,AG5)</f>
        <v>0</v>
      </c>
      <c r="AP5" s="16">
        <f t="shared" ref="AP5:AP68" si="22">IF(AL4=AL5,AP4+AH5,AH5)</f>
        <v>0</v>
      </c>
      <c r="AQ5" s="16">
        <f t="shared" ref="AQ5:AQ68" si="23">IF(AL4=AL5,AQ4+AI5,AI5)</f>
        <v>0</v>
      </c>
      <c r="AR5" s="16">
        <f t="shared" ref="AR5:AR68" si="24">IF(AL4=AL5,AR4+AJ5,AJ5)</f>
        <v>0.41103999999999996</v>
      </c>
      <c r="AU5" s="16">
        <f t="shared" si="13"/>
        <v>0</v>
      </c>
      <c r="AV5" s="16">
        <f t="shared" si="14"/>
        <v>0</v>
      </c>
      <c r="AW5" s="16">
        <f t="shared" si="15"/>
        <v>0</v>
      </c>
      <c r="AX5" s="16">
        <f t="shared" si="16"/>
        <v>0.41103999999999996</v>
      </c>
      <c r="AY5" s="62"/>
      <c r="AZ5" s="65">
        <f t="shared" ref="AZ5:AZ11" si="25">IF(AL5=AL4,AU5+AZ4, AU5)</f>
        <v>0</v>
      </c>
      <c r="BA5" s="66">
        <f t="shared" ref="BA5:BA11" si="26">IF(AL5=AL4,AV5+BA4, AV5)</f>
        <v>0</v>
      </c>
      <c r="BB5" s="66">
        <f t="shared" ref="BB5:BB11" si="27">IF(AL5=AL4,AW5+BB4, AW5)</f>
        <v>0</v>
      </c>
      <c r="BC5" s="66">
        <f t="shared" ref="BC5:BC11" si="28">IF(AL5=AL4,AX5+BC4, AX5)</f>
        <v>0.41103999999999996</v>
      </c>
      <c r="BD5" s="74"/>
      <c r="BE5" s="55"/>
      <c r="BF5" s="16">
        <f t="shared" si="17"/>
        <v>0</v>
      </c>
      <c r="BG5" s="16">
        <f t="shared" si="18"/>
        <v>0</v>
      </c>
      <c r="BH5" s="16">
        <f t="shared" si="19"/>
        <v>0</v>
      </c>
      <c r="BI5" s="16">
        <f t="shared" si="20"/>
        <v>0.58056497175141242</v>
      </c>
    </row>
    <row r="6" spans="1:61" ht="30" x14ac:dyDescent="0.25">
      <c r="A6" s="4" t="s">
        <v>20</v>
      </c>
      <c r="B6" s="7" t="s">
        <v>88</v>
      </c>
      <c r="C6" s="7">
        <v>546</v>
      </c>
      <c r="D6" s="8">
        <v>41.428100000000001</v>
      </c>
      <c r="E6" s="8">
        <v>-72.101900000000001</v>
      </c>
      <c r="F6" s="4" t="s">
        <v>89</v>
      </c>
      <c r="G6" s="4" t="s">
        <v>25</v>
      </c>
      <c r="H6" s="4" t="s">
        <v>47</v>
      </c>
      <c r="I6" s="4" t="s">
        <v>84</v>
      </c>
      <c r="J6" s="4"/>
      <c r="K6" s="14">
        <f t="shared" si="0"/>
        <v>3.7437908496732022E-2</v>
      </c>
      <c r="L6" s="15">
        <v>5.7279999999999998</v>
      </c>
      <c r="M6" s="15">
        <v>125677.46799999999</v>
      </c>
      <c r="N6" s="15">
        <v>10106.92</v>
      </c>
      <c r="O6" s="15">
        <v>4.3999999999999997E-2</v>
      </c>
      <c r="P6" s="15">
        <v>493.38099999999997</v>
      </c>
      <c r="Q6" s="16">
        <f t="shared" si="5"/>
        <v>0.17836114483533011</v>
      </c>
      <c r="R6" s="34">
        <v>0</v>
      </c>
      <c r="S6" s="34">
        <v>4.7300000000000004</v>
      </c>
      <c r="T6" s="35">
        <f t="shared" si="6"/>
        <v>0</v>
      </c>
      <c r="U6" s="36">
        <v>3.8</v>
      </c>
      <c r="V6" s="34">
        <v>38682.629999999997</v>
      </c>
      <c r="W6" s="35">
        <f t="shared" si="7"/>
        <v>0.19647061226188603</v>
      </c>
      <c r="X6" s="15"/>
      <c r="Y6" s="15"/>
      <c r="Z6" s="16">
        <f t="shared" si="8"/>
        <v>0</v>
      </c>
      <c r="AA6" s="15"/>
      <c r="AB6" s="16">
        <f t="shared" si="1"/>
        <v>6.562091503267975E-3</v>
      </c>
      <c r="AC6" s="16">
        <f t="shared" si="2"/>
        <v>-3.7437908496732022E-2</v>
      </c>
      <c r="AD6" s="18">
        <f t="shared" si="3"/>
        <v>3.7625620915032676</v>
      </c>
      <c r="AE6" s="16">
        <f t="shared" si="4"/>
        <v>-3.7437908496732022E-2</v>
      </c>
      <c r="AG6" s="45">
        <f t="shared" si="9"/>
        <v>1.4397140000000003E-2</v>
      </c>
      <c r="AH6" s="45">
        <f t="shared" si="10"/>
        <v>-2.8380000000000001E-4</v>
      </c>
      <c r="AI6" s="46">
        <f t="shared" si="11"/>
        <v>1.4790422000000001</v>
      </c>
      <c r="AJ6" s="45">
        <f t="shared" si="12"/>
        <v>0</v>
      </c>
      <c r="AL6" s="4" t="s">
        <v>20</v>
      </c>
      <c r="AM6" s="7" t="s">
        <v>88</v>
      </c>
      <c r="AO6" s="16">
        <f t="shared" si="21"/>
        <v>1.4397140000000003E-2</v>
      </c>
      <c r="AP6" s="16">
        <f t="shared" si="22"/>
        <v>-2.8380000000000001E-4</v>
      </c>
      <c r="AQ6" s="16">
        <f t="shared" si="23"/>
        <v>1.4790422000000001</v>
      </c>
      <c r="AR6" s="16">
        <f t="shared" si="24"/>
        <v>0.41103999999999996</v>
      </c>
      <c r="AU6" s="16">
        <f t="shared" si="13"/>
        <v>1.4397140000000003E-2</v>
      </c>
      <c r="AV6" s="16">
        <f t="shared" si="14"/>
        <v>0</v>
      </c>
      <c r="AW6" s="16">
        <f t="shared" si="15"/>
        <v>1.4790422000000001</v>
      </c>
      <c r="AX6" s="16">
        <f t="shared" si="16"/>
        <v>0</v>
      </c>
      <c r="AY6" s="62"/>
      <c r="AZ6" s="65">
        <f t="shared" si="25"/>
        <v>1.4397140000000003E-2</v>
      </c>
      <c r="BA6" s="66">
        <f t="shared" si="26"/>
        <v>0</v>
      </c>
      <c r="BB6" s="66">
        <f t="shared" si="27"/>
        <v>1.4790422000000001</v>
      </c>
      <c r="BC6" s="66">
        <f t="shared" si="28"/>
        <v>0.41103999999999996</v>
      </c>
      <c r="BD6" s="74"/>
      <c r="BE6" s="55"/>
      <c r="BF6" s="16">
        <f t="shared" si="17"/>
        <v>5.8361144835330114E-2</v>
      </c>
      <c r="BG6" s="16">
        <f t="shared" si="18"/>
        <v>0</v>
      </c>
      <c r="BH6" s="16">
        <f t="shared" si="19"/>
        <v>7.6470612261886034E-2</v>
      </c>
      <c r="BI6" s="16">
        <f t="shared" si="20"/>
        <v>0</v>
      </c>
    </row>
    <row r="7" spans="1:61" ht="30" x14ac:dyDescent="0.25">
      <c r="A7" s="4" t="s">
        <v>20</v>
      </c>
      <c r="B7" s="7" t="s">
        <v>108</v>
      </c>
      <c r="C7" s="7">
        <v>557</v>
      </c>
      <c r="D7" s="8">
        <v>41.555300000000003</v>
      </c>
      <c r="E7" s="8">
        <v>-72.041899999999998</v>
      </c>
      <c r="F7" s="4" t="s">
        <v>89</v>
      </c>
      <c r="G7" s="4" t="s">
        <v>25</v>
      </c>
      <c r="H7" s="4" t="s">
        <v>26</v>
      </c>
      <c r="I7" s="4" t="s">
        <v>58</v>
      </c>
      <c r="J7" s="4"/>
      <c r="K7" s="14">
        <f t="shared" si="0"/>
        <v>5.9607843137254903E-3</v>
      </c>
      <c r="L7" s="15">
        <v>0.91200000000000003</v>
      </c>
      <c r="M7" s="15">
        <v>1520.1</v>
      </c>
      <c r="N7" s="15">
        <v>76.56</v>
      </c>
      <c r="O7" s="15"/>
      <c r="P7" s="15"/>
      <c r="Q7" s="16">
        <f t="shared" si="5"/>
        <v>0</v>
      </c>
      <c r="R7" s="34"/>
      <c r="S7" s="34"/>
      <c r="T7" s="35">
        <f t="shared" si="6"/>
        <v>0</v>
      </c>
      <c r="U7" s="34"/>
      <c r="V7" s="34"/>
      <c r="W7" s="35">
        <f t="shared" si="7"/>
        <v>0</v>
      </c>
      <c r="X7" s="15"/>
      <c r="Y7" s="15"/>
      <c r="Z7" s="16">
        <f t="shared" si="8"/>
        <v>0</v>
      </c>
      <c r="AA7" s="15"/>
      <c r="AB7" s="16">
        <f t="shared" si="1"/>
        <v>-5.9607843137254903E-3</v>
      </c>
      <c r="AC7" s="16">
        <f t="shared" si="2"/>
        <v>-5.9607843137254903E-3</v>
      </c>
      <c r="AD7" s="16">
        <f t="shared" si="3"/>
        <v>-5.9607843137254903E-3</v>
      </c>
      <c r="AE7" s="16">
        <f t="shared" si="4"/>
        <v>-5.9607843137254903E-3</v>
      </c>
      <c r="AG7" s="45">
        <f t="shared" si="9"/>
        <v>0</v>
      </c>
      <c r="AH7" s="45">
        <f t="shared" si="10"/>
        <v>0</v>
      </c>
      <c r="AI7" s="45">
        <f t="shared" si="11"/>
        <v>0</v>
      </c>
      <c r="AJ7" s="45">
        <f t="shared" si="12"/>
        <v>0</v>
      </c>
      <c r="AL7" s="4" t="s">
        <v>20</v>
      </c>
      <c r="AM7" s="7" t="s">
        <v>108</v>
      </c>
      <c r="AO7" s="16">
        <f t="shared" si="21"/>
        <v>1.4397140000000003E-2</v>
      </c>
      <c r="AP7" s="16">
        <f t="shared" si="22"/>
        <v>-2.8380000000000001E-4</v>
      </c>
      <c r="AQ7" s="16">
        <f t="shared" si="23"/>
        <v>1.4790422000000001</v>
      </c>
      <c r="AR7" s="16">
        <f t="shared" si="24"/>
        <v>0.41103999999999996</v>
      </c>
      <c r="AU7" s="16">
        <f t="shared" si="13"/>
        <v>0</v>
      </c>
      <c r="AV7" s="16">
        <f t="shared" si="14"/>
        <v>0</v>
      </c>
      <c r="AW7" s="16">
        <f t="shared" si="15"/>
        <v>0</v>
      </c>
      <c r="AX7" s="16">
        <f t="shared" si="16"/>
        <v>0</v>
      </c>
      <c r="AY7" s="62"/>
      <c r="AZ7" s="65">
        <f t="shared" si="25"/>
        <v>1.4397140000000003E-2</v>
      </c>
      <c r="BA7" s="66">
        <f t="shared" si="26"/>
        <v>0</v>
      </c>
      <c r="BB7" s="66">
        <f t="shared" si="27"/>
        <v>1.4790422000000001</v>
      </c>
      <c r="BC7" s="66">
        <f t="shared" si="28"/>
        <v>0.41103999999999996</v>
      </c>
      <c r="BD7" s="74"/>
      <c r="BE7" s="55"/>
      <c r="BF7" s="16">
        <f t="shared" si="17"/>
        <v>0</v>
      </c>
      <c r="BG7" s="16">
        <f t="shared" si="18"/>
        <v>0</v>
      </c>
      <c r="BH7" s="16">
        <f t="shared" si="19"/>
        <v>0</v>
      </c>
      <c r="BI7" s="16">
        <f t="shared" si="20"/>
        <v>0</v>
      </c>
    </row>
    <row r="8" spans="1:61" ht="30" x14ac:dyDescent="0.25">
      <c r="A8" s="4" t="s">
        <v>20</v>
      </c>
      <c r="B8" s="7" t="s">
        <v>68</v>
      </c>
      <c r="C8" s="7">
        <v>561</v>
      </c>
      <c r="D8" s="8">
        <v>41.799399999999999</v>
      </c>
      <c r="E8" s="8">
        <v>-73.115600000000001</v>
      </c>
      <c r="F8" s="4" t="s">
        <v>69</v>
      </c>
      <c r="G8" s="4" t="s">
        <v>25</v>
      </c>
      <c r="H8" s="4" t="s">
        <v>26</v>
      </c>
      <c r="I8" s="4" t="s">
        <v>37</v>
      </c>
      <c r="J8" s="4"/>
      <c r="K8" s="14">
        <f t="shared" si="0"/>
        <v>2.3267973856209148E-3</v>
      </c>
      <c r="L8" s="15">
        <v>0.35599999999999998</v>
      </c>
      <c r="M8" s="15">
        <v>592.5</v>
      </c>
      <c r="N8" s="15">
        <v>36.03</v>
      </c>
      <c r="O8" s="15"/>
      <c r="P8" s="15"/>
      <c r="Q8" s="16">
        <f t="shared" si="5"/>
        <v>0</v>
      </c>
      <c r="R8" s="34"/>
      <c r="S8" s="34"/>
      <c r="T8" s="35">
        <f t="shared" si="6"/>
        <v>0</v>
      </c>
      <c r="U8" s="34"/>
      <c r="V8" s="34"/>
      <c r="W8" s="35">
        <f t="shared" si="7"/>
        <v>0</v>
      </c>
      <c r="X8" s="15"/>
      <c r="Y8" s="15"/>
      <c r="Z8" s="16">
        <f t="shared" si="8"/>
        <v>0</v>
      </c>
      <c r="AA8" s="15"/>
      <c r="AB8" s="16">
        <f t="shared" si="1"/>
        <v>-2.3267973856209148E-3</v>
      </c>
      <c r="AC8" s="16">
        <f t="shared" si="2"/>
        <v>-2.3267973856209148E-3</v>
      </c>
      <c r="AD8" s="16">
        <f t="shared" si="3"/>
        <v>-2.3267973856209148E-3</v>
      </c>
      <c r="AE8" s="16">
        <f t="shared" si="4"/>
        <v>-2.3267973856209148E-3</v>
      </c>
      <c r="AG8" s="45">
        <f t="shared" si="9"/>
        <v>0</v>
      </c>
      <c r="AH8" s="45">
        <f t="shared" si="10"/>
        <v>0</v>
      </c>
      <c r="AI8" s="45">
        <f t="shared" si="11"/>
        <v>0</v>
      </c>
      <c r="AJ8" s="45">
        <f t="shared" si="12"/>
        <v>0</v>
      </c>
      <c r="AL8" s="4" t="s">
        <v>20</v>
      </c>
      <c r="AM8" s="7" t="s">
        <v>68</v>
      </c>
      <c r="AO8" s="16">
        <f t="shared" si="21"/>
        <v>1.4397140000000003E-2</v>
      </c>
      <c r="AP8" s="16">
        <f t="shared" si="22"/>
        <v>-2.8380000000000001E-4</v>
      </c>
      <c r="AQ8" s="16">
        <f t="shared" si="23"/>
        <v>1.4790422000000001</v>
      </c>
      <c r="AR8" s="16">
        <f t="shared" si="24"/>
        <v>0.41103999999999996</v>
      </c>
      <c r="AU8" s="16">
        <f t="shared" si="13"/>
        <v>0</v>
      </c>
      <c r="AV8" s="16">
        <f t="shared" si="14"/>
        <v>0</v>
      </c>
      <c r="AW8" s="16">
        <f t="shared" si="15"/>
        <v>0</v>
      </c>
      <c r="AX8" s="16">
        <f t="shared" si="16"/>
        <v>0</v>
      </c>
      <c r="AY8" s="62"/>
      <c r="AZ8" s="65">
        <f t="shared" si="25"/>
        <v>1.4397140000000003E-2</v>
      </c>
      <c r="BA8" s="66">
        <f t="shared" si="26"/>
        <v>0</v>
      </c>
      <c r="BB8" s="66">
        <f t="shared" si="27"/>
        <v>1.4790422000000001</v>
      </c>
      <c r="BC8" s="66">
        <f t="shared" si="28"/>
        <v>0.41103999999999996</v>
      </c>
      <c r="BD8" s="74"/>
      <c r="BE8" s="55"/>
      <c r="BF8" s="16">
        <f t="shared" si="17"/>
        <v>0</v>
      </c>
      <c r="BG8" s="16">
        <f t="shared" si="18"/>
        <v>0</v>
      </c>
      <c r="BH8" s="16">
        <f t="shared" si="19"/>
        <v>0</v>
      </c>
      <c r="BI8" s="16">
        <f t="shared" si="20"/>
        <v>0</v>
      </c>
    </row>
    <row r="9" spans="1:61" ht="30" x14ac:dyDescent="0.25">
      <c r="A9" s="4" t="s">
        <v>20</v>
      </c>
      <c r="B9" s="7" t="s">
        <v>78</v>
      </c>
      <c r="C9" s="7">
        <v>562</v>
      </c>
      <c r="D9" s="8">
        <v>41.554400000000001</v>
      </c>
      <c r="E9" s="8">
        <v>-72.579300000000003</v>
      </c>
      <c r="F9" s="4" t="s">
        <v>72</v>
      </c>
      <c r="G9" s="4" t="s">
        <v>25</v>
      </c>
      <c r="H9" s="4" t="s">
        <v>26</v>
      </c>
      <c r="I9" s="4" t="s">
        <v>58</v>
      </c>
      <c r="J9" s="4" t="s">
        <v>79</v>
      </c>
      <c r="K9" s="14">
        <f t="shared" si="0"/>
        <v>0.93196078431372553</v>
      </c>
      <c r="L9" s="15">
        <v>142.59</v>
      </c>
      <c r="M9" s="15">
        <v>2127690.537</v>
      </c>
      <c r="N9" s="15">
        <v>205495</v>
      </c>
      <c r="O9" s="15">
        <v>6.0999999999999999E-2</v>
      </c>
      <c r="P9" s="15">
        <v>1899.646</v>
      </c>
      <c r="Q9" s="16">
        <f t="shared" si="5"/>
        <v>6.4222491980084714E-2</v>
      </c>
      <c r="R9" s="36">
        <v>2.3860000000000001</v>
      </c>
      <c r="S9" s="34">
        <v>35277.300000000003</v>
      </c>
      <c r="T9" s="35">
        <f t="shared" si="6"/>
        <v>0.13527112335694624</v>
      </c>
      <c r="U9" s="36">
        <v>2.589</v>
      </c>
      <c r="V9" s="34">
        <v>43314.2</v>
      </c>
      <c r="W9" s="35">
        <f t="shared" si="7"/>
        <v>0.11954509144807016</v>
      </c>
      <c r="X9" s="17">
        <v>3.0609999999999999</v>
      </c>
      <c r="Y9" s="15">
        <v>48892.4</v>
      </c>
      <c r="Z9" s="16">
        <f t="shared" si="8"/>
        <v>0.12521373464996605</v>
      </c>
      <c r="AA9" s="15"/>
      <c r="AB9" s="16">
        <f t="shared" si="1"/>
        <v>-0.87096078431372548</v>
      </c>
      <c r="AC9" s="18">
        <f t="shared" si="2"/>
        <v>1.4540392156862745</v>
      </c>
      <c r="AD9" s="18">
        <f t="shared" si="3"/>
        <v>1.6570392156862743</v>
      </c>
      <c r="AE9" s="18">
        <f t="shared" si="4"/>
        <v>2.1290392156862743</v>
      </c>
      <c r="AG9" s="45">
        <f t="shared" si="9"/>
        <v>-5.2978759999999993E-2</v>
      </c>
      <c r="AH9" s="45">
        <f t="shared" si="10"/>
        <v>0.26936199999999999</v>
      </c>
      <c r="AI9" s="45">
        <f t="shared" si="11"/>
        <v>-9.8519999999997169E-3</v>
      </c>
      <c r="AJ9" s="45">
        <f t="shared" si="12"/>
        <v>0.12745600000000007</v>
      </c>
      <c r="AL9" s="4" t="s">
        <v>20</v>
      </c>
      <c r="AM9" s="7" t="s">
        <v>78</v>
      </c>
      <c r="AO9" s="16">
        <f t="shared" si="21"/>
        <v>-3.858161999999999E-2</v>
      </c>
      <c r="AP9" s="16">
        <f t="shared" si="22"/>
        <v>0.26907819999999999</v>
      </c>
      <c r="AQ9" s="16">
        <f t="shared" si="23"/>
        <v>1.4691902000000003</v>
      </c>
      <c r="AR9" s="16">
        <f t="shared" si="24"/>
        <v>0.53849600000000009</v>
      </c>
      <c r="AU9" s="16">
        <f t="shared" si="13"/>
        <v>0</v>
      </c>
      <c r="AV9" s="16">
        <f t="shared" si="14"/>
        <v>0.26936199999999999</v>
      </c>
      <c r="AW9" s="16">
        <f t="shared" si="15"/>
        <v>0</v>
      </c>
      <c r="AX9" s="16">
        <f t="shared" si="16"/>
        <v>0.12745600000000007</v>
      </c>
      <c r="AY9" s="62"/>
      <c r="AZ9" s="65">
        <f t="shared" si="25"/>
        <v>1.4397140000000003E-2</v>
      </c>
      <c r="BA9" s="66">
        <f t="shared" si="26"/>
        <v>0.26936199999999999</v>
      </c>
      <c r="BB9" s="66">
        <f t="shared" si="27"/>
        <v>1.4790422000000001</v>
      </c>
      <c r="BC9" s="66">
        <f t="shared" si="28"/>
        <v>0.53849600000000009</v>
      </c>
      <c r="BD9" s="74"/>
      <c r="BE9" s="55"/>
      <c r="BF9" s="16">
        <f t="shared" si="17"/>
        <v>0</v>
      </c>
      <c r="BG9" s="16">
        <f t="shared" si="18"/>
        <v>1.5271123356946248E-2</v>
      </c>
      <c r="BH9" s="16">
        <f t="shared" si="19"/>
        <v>0</v>
      </c>
      <c r="BI9" s="16">
        <f t="shared" si="20"/>
        <v>5.2137346499660508E-3</v>
      </c>
    </row>
    <row r="10" spans="1:61" ht="45" x14ac:dyDescent="0.25">
      <c r="A10" s="4" t="s">
        <v>20</v>
      </c>
      <c r="B10" s="7" t="s">
        <v>98</v>
      </c>
      <c r="C10" s="7">
        <v>563</v>
      </c>
      <c r="D10" s="8">
        <v>41.749499999999998</v>
      </c>
      <c r="E10" s="8">
        <v>-72.6524</v>
      </c>
      <c r="F10" s="4" t="s">
        <v>32</v>
      </c>
      <c r="G10" s="4" t="s">
        <v>25</v>
      </c>
      <c r="H10" s="4" t="s">
        <v>26</v>
      </c>
      <c r="I10" s="4" t="s">
        <v>58</v>
      </c>
      <c r="J10" s="4"/>
      <c r="K10" s="14">
        <f t="shared" si="0"/>
        <v>1.8320261437908495E-2</v>
      </c>
      <c r="L10" s="15">
        <v>2.8029999999999999</v>
      </c>
      <c r="M10" s="15">
        <v>6950.4</v>
      </c>
      <c r="N10" s="15">
        <v>378.34</v>
      </c>
      <c r="O10" s="15"/>
      <c r="P10" s="15"/>
      <c r="Q10" s="16">
        <f t="shared" si="5"/>
        <v>0</v>
      </c>
      <c r="R10" s="34"/>
      <c r="S10" s="34"/>
      <c r="T10" s="35">
        <f t="shared" si="6"/>
        <v>0</v>
      </c>
      <c r="U10" s="36">
        <v>0.63100000000000001</v>
      </c>
      <c r="V10" s="34">
        <v>1541</v>
      </c>
      <c r="W10" s="35">
        <f t="shared" si="7"/>
        <v>0.81894873458792994</v>
      </c>
      <c r="X10" s="15"/>
      <c r="Y10" s="15"/>
      <c r="Z10" s="16">
        <f t="shared" si="8"/>
        <v>0</v>
      </c>
      <c r="AA10" s="15"/>
      <c r="AB10" s="16">
        <f t="shared" si="1"/>
        <v>-1.8320261437908495E-2</v>
      </c>
      <c r="AC10" s="16">
        <f t="shared" si="2"/>
        <v>-1.8320261437908495E-2</v>
      </c>
      <c r="AD10" s="18">
        <f t="shared" si="3"/>
        <v>0.61267973856209146</v>
      </c>
      <c r="AE10" s="16">
        <f t="shared" si="4"/>
        <v>-1.8320261437908495E-2</v>
      </c>
      <c r="AG10" s="45">
        <f t="shared" si="9"/>
        <v>0</v>
      </c>
      <c r="AH10" s="45">
        <f t="shared" si="10"/>
        <v>0</v>
      </c>
      <c r="AI10" s="46">
        <f t="shared" si="11"/>
        <v>0.53854000000000013</v>
      </c>
      <c r="AJ10" s="45">
        <f t="shared" si="12"/>
        <v>0</v>
      </c>
      <c r="AL10" s="4" t="s">
        <v>20</v>
      </c>
      <c r="AM10" s="7" t="s">
        <v>98</v>
      </c>
      <c r="AO10" s="16">
        <f t="shared" si="21"/>
        <v>-3.858161999999999E-2</v>
      </c>
      <c r="AP10" s="16">
        <f t="shared" si="22"/>
        <v>0.26907819999999999</v>
      </c>
      <c r="AQ10" s="16">
        <f t="shared" si="23"/>
        <v>2.0077302000000006</v>
      </c>
      <c r="AR10" s="16">
        <f t="shared" si="24"/>
        <v>0.53849600000000009</v>
      </c>
      <c r="AU10" s="16">
        <f t="shared" si="13"/>
        <v>0</v>
      </c>
      <c r="AV10" s="16">
        <f t="shared" si="14"/>
        <v>0</v>
      </c>
      <c r="AW10" s="16">
        <f t="shared" si="15"/>
        <v>0.53854000000000013</v>
      </c>
      <c r="AX10" s="16">
        <f t="shared" si="16"/>
        <v>0</v>
      </c>
      <c r="AY10" s="62"/>
      <c r="AZ10" s="65">
        <f t="shared" si="25"/>
        <v>1.4397140000000003E-2</v>
      </c>
      <c r="BA10" s="66">
        <f t="shared" si="26"/>
        <v>0.26936199999999999</v>
      </c>
      <c r="BB10" s="66">
        <f t="shared" si="27"/>
        <v>2.0175822000000001</v>
      </c>
      <c r="BC10" s="66">
        <f t="shared" si="28"/>
        <v>0.53849600000000009</v>
      </c>
      <c r="BD10" s="74"/>
      <c r="BE10" s="55"/>
      <c r="BF10" s="16">
        <f t="shared" si="17"/>
        <v>0</v>
      </c>
      <c r="BG10" s="16">
        <f t="shared" si="18"/>
        <v>0</v>
      </c>
      <c r="BH10" s="16">
        <f t="shared" si="19"/>
        <v>0.69894873458792994</v>
      </c>
      <c r="BI10" s="16">
        <f t="shared" si="20"/>
        <v>0</v>
      </c>
    </row>
    <row r="11" spans="1:61" ht="30" x14ac:dyDescent="0.25">
      <c r="A11" s="4" t="s">
        <v>20</v>
      </c>
      <c r="B11" s="7" t="s">
        <v>107</v>
      </c>
      <c r="C11" s="7">
        <v>565</v>
      </c>
      <c r="D11" s="8">
        <v>41.7761</v>
      </c>
      <c r="E11" s="8">
        <v>-73.121899999999997</v>
      </c>
      <c r="F11" s="4" t="s">
        <v>69</v>
      </c>
      <c r="G11" s="4" t="s">
        <v>25</v>
      </c>
      <c r="H11" s="4" t="s">
        <v>26</v>
      </c>
      <c r="I11" s="4" t="s">
        <v>37</v>
      </c>
      <c r="J11" s="4"/>
      <c r="K11" s="14">
        <f t="shared" si="0"/>
        <v>2.6666666666666666E-3</v>
      </c>
      <c r="L11" s="15">
        <v>0.40799999999999997</v>
      </c>
      <c r="M11" s="15">
        <v>680</v>
      </c>
      <c r="N11" s="15">
        <v>41.48</v>
      </c>
      <c r="O11" s="15"/>
      <c r="P11" s="15"/>
      <c r="Q11" s="16">
        <f t="shared" si="5"/>
        <v>0</v>
      </c>
      <c r="R11" s="34"/>
      <c r="S11" s="34"/>
      <c r="T11" s="35">
        <f t="shared" si="6"/>
        <v>0</v>
      </c>
      <c r="U11" s="34"/>
      <c r="V11" s="34"/>
      <c r="W11" s="35">
        <f t="shared" si="7"/>
        <v>0</v>
      </c>
      <c r="X11" s="15"/>
      <c r="Y11" s="15"/>
      <c r="Z11" s="16">
        <f t="shared" si="8"/>
        <v>0</v>
      </c>
      <c r="AA11" s="15"/>
      <c r="AB11" s="16">
        <f t="shared" si="1"/>
        <v>-2.6666666666666666E-3</v>
      </c>
      <c r="AC11" s="16">
        <f t="shared" si="2"/>
        <v>-2.6666666666666666E-3</v>
      </c>
      <c r="AD11" s="16">
        <f t="shared" si="3"/>
        <v>-2.6666666666666666E-3</v>
      </c>
      <c r="AE11" s="16">
        <f t="shared" si="4"/>
        <v>-2.6666666666666666E-3</v>
      </c>
      <c r="AG11" s="45">
        <f t="shared" si="9"/>
        <v>0</v>
      </c>
      <c r="AH11" s="45">
        <f t="shared" si="10"/>
        <v>0</v>
      </c>
      <c r="AI11" s="45">
        <f t="shared" si="11"/>
        <v>0</v>
      </c>
      <c r="AJ11" s="45">
        <f t="shared" si="12"/>
        <v>0</v>
      </c>
      <c r="AL11" s="4" t="s">
        <v>20</v>
      </c>
      <c r="AM11" s="7" t="s">
        <v>107</v>
      </c>
      <c r="AO11" s="16">
        <f t="shared" si="21"/>
        <v>-3.858161999999999E-2</v>
      </c>
      <c r="AP11" s="16">
        <f t="shared" si="22"/>
        <v>0.26907819999999999</v>
      </c>
      <c r="AQ11" s="16">
        <f t="shared" si="23"/>
        <v>2.0077302000000006</v>
      </c>
      <c r="AR11" s="16">
        <f t="shared" si="24"/>
        <v>0.53849600000000009</v>
      </c>
      <c r="AU11" s="16">
        <f t="shared" si="13"/>
        <v>0</v>
      </c>
      <c r="AV11" s="16">
        <f t="shared" si="14"/>
        <v>0</v>
      </c>
      <c r="AW11" s="16">
        <f t="shared" si="15"/>
        <v>0</v>
      </c>
      <c r="AX11" s="16">
        <f t="shared" si="16"/>
        <v>0</v>
      </c>
      <c r="AY11" s="62"/>
      <c r="AZ11" s="65">
        <f t="shared" si="25"/>
        <v>1.4397140000000003E-2</v>
      </c>
      <c r="BA11" s="66">
        <f t="shared" si="26"/>
        <v>0.26936199999999999</v>
      </c>
      <c r="BB11" s="66">
        <f t="shared" si="27"/>
        <v>2.0175822000000001</v>
      </c>
      <c r="BC11" s="66">
        <f t="shared" si="28"/>
        <v>0.53849600000000009</v>
      </c>
      <c r="BD11" s="74"/>
      <c r="BE11" s="55"/>
      <c r="BF11" s="16">
        <f t="shared" si="17"/>
        <v>0</v>
      </c>
      <c r="BG11" s="16">
        <f t="shared" si="18"/>
        <v>0</v>
      </c>
      <c r="BH11" s="16">
        <f t="shared" si="19"/>
        <v>0</v>
      </c>
      <c r="BI11" s="16">
        <f t="shared" si="20"/>
        <v>0</v>
      </c>
    </row>
    <row r="12" spans="1:61" ht="45" x14ac:dyDescent="0.25">
      <c r="A12" s="4" t="s">
        <v>20</v>
      </c>
      <c r="B12" s="7" t="s">
        <v>44</v>
      </c>
      <c r="C12" s="7">
        <v>568</v>
      </c>
      <c r="D12" s="8">
        <v>41.1706</v>
      </c>
      <c r="E12" s="8">
        <v>-73.184299999999993</v>
      </c>
      <c r="F12" s="4" t="s">
        <v>41</v>
      </c>
      <c r="G12" s="4" t="s">
        <v>25</v>
      </c>
      <c r="H12" s="4" t="s">
        <v>47</v>
      </c>
      <c r="I12" s="4" t="s">
        <v>48</v>
      </c>
      <c r="J12" s="4" t="s">
        <v>49</v>
      </c>
      <c r="K12" s="14">
        <f t="shared" si="0"/>
        <v>2.2901960784313724E-2</v>
      </c>
      <c r="L12" s="15">
        <v>3.504</v>
      </c>
      <c r="M12" s="15">
        <v>33354.044000000002</v>
      </c>
      <c r="N12" s="15">
        <v>2807.19</v>
      </c>
      <c r="O12" s="15"/>
      <c r="P12" s="15"/>
      <c r="Q12" s="16">
        <f t="shared" si="5"/>
        <v>0</v>
      </c>
      <c r="R12" s="34"/>
      <c r="S12" s="34"/>
      <c r="T12" s="35">
        <f t="shared" si="6"/>
        <v>0</v>
      </c>
      <c r="U12" s="34"/>
      <c r="V12" s="34"/>
      <c r="W12" s="35">
        <f t="shared" si="7"/>
        <v>0</v>
      </c>
      <c r="X12" s="15"/>
      <c r="Y12" s="15"/>
      <c r="Z12" s="16">
        <f t="shared" si="8"/>
        <v>0</v>
      </c>
      <c r="AA12" s="15"/>
      <c r="AB12" s="16">
        <f t="shared" si="1"/>
        <v>-2.2901960784313724E-2</v>
      </c>
      <c r="AC12" s="16">
        <f t="shared" si="2"/>
        <v>-2.2901960784313724E-2</v>
      </c>
      <c r="AD12" s="16">
        <f t="shared" si="3"/>
        <v>-2.2901960784313724E-2</v>
      </c>
      <c r="AE12" s="16">
        <f t="shared" si="4"/>
        <v>-2.2901960784313724E-2</v>
      </c>
      <c r="AG12" s="45">
        <f t="shared" ref="AG12:AG75" si="29">((Q12-0.12)*P12)/2000</f>
        <v>0</v>
      </c>
      <c r="AH12" s="45">
        <f t="shared" ref="AH12:AH75" si="30">((T12-0.12)*S12)/2000</f>
        <v>0</v>
      </c>
      <c r="AI12" s="45">
        <f t="shared" ref="AI12:AI75" si="31">((W12-0.12)*V12)/2000</f>
        <v>0</v>
      </c>
      <c r="AJ12" s="45">
        <f t="shared" ref="AJ12:AJ75" si="32">((Z12 -0.12)*Y12)/2000</f>
        <v>0</v>
      </c>
      <c r="AL12" s="4" t="s">
        <v>20</v>
      </c>
      <c r="AM12" s="7" t="s">
        <v>44</v>
      </c>
      <c r="AO12" s="16">
        <f t="shared" si="21"/>
        <v>-3.858161999999999E-2</v>
      </c>
      <c r="AP12" s="16">
        <f t="shared" si="22"/>
        <v>0.26907819999999999</v>
      </c>
      <c r="AQ12" s="16">
        <f t="shared" si="23"/>
        <v>2.0077302000000006</v>
      </c>
      <c r="AR12" s="16">
        <f t="shared" si="24"/>
        <v>0.53849600000000009</v>
      </c>
      <c r="AU12" s="16">
        <f t="shared" si="13"/>
        <v>0</v>
      </c>
      <c r="AV12" s="16">
        <f t="shared" si="14"/>
        <v>0</v>
      </c>
      <c r="AW12" s="16">
        <f t="shared" si="15"/>
        <v>0</v>
      </c>
      <c r="AX12" s="16">
        <f t="shared" si="16"/>
        <v>0</v>
      </c>
      <c r="AY12" s="62"/>
      <c r="AZ12" s="65">
        <f t="shared" ref="AZ12:AZ75" si="33">IF(AL12=AL11,AU12+AZ11, AU12)</f>
        <v>1.4397140000000003E-2</v>
      </c>
      <c r="BA12" s="66">
        <f t="shared" ref="BA12:BA75" si="34">IF(AL12=AL11,AV12+BA11, AV12)</f>
        <v>0.26936199999999999</v>
      </c>
      <c r="BB12" s="66">
        <f t="shared" ref="BB12:BB75" si="35">IF(AL12=AL11,AW12+BB11, AW12)</f>
        <v>2.0175822000000001</v>
      </c>
      <c r="BC12" s="66">
        <f t="shared" ref="BC12:BC75" si="36">IF(AL12=AL11,AX12+BC11, AX12)</f>
        <v>0.53849600000000009</v>
      </c>
      <c r="BD12" s="74"/>
      <c r="BE12" s="55"/>
      <c r="BF12" s="16">
        <f t="shared" si="17"/>
        <v>0</v>
      </c>
      <c r="BG12" s="16">
        <f t="shared" si="18"/>
        <v>0</v>
      </c>
      <c r="BH12" s="16">
        <f t="shared" si="19"/>
        <v>0</v>
      </c>
      <c r="BI12" s="16">
        <f t="shared" si="20"/>
        <v>0</v>
      </c>
    </row>
    <row r="13" spans="1:61" ht="30" x14ac:dyDescent="0.25">
      <c r="A13" s="4" t="s">
        <v>20</v>
      </c>
      <c r="B13" s="7" t="s">
        <v>95</v>
      </c>
      <c r="C13" s="7">
        <v>581</v>
      </c>
      <c r="D13" s="8">
        <v>41.526899999999998</v>
      </c>
      <c r="E13" s="8">
        <v>-72.063100000000006</v>
      </c>
      <c r="F13" s="4" t="s">
        <v>89</v>
      </c>
      <c r="G13" s="4" t="s">
        <v>25</v>
      </c>
      <c r="H13" s="4" t="s">
        <v>26</v>
      </c>
      <c r="I13" s="4" t="s">
        <v>58</v>
      </c>
      <c r="J13" s="4"/>
      <c r="K13" s="14">
        <f t="shared" si="0"/>
        <v>1.0163398692810457E-2</v>
      </c>
      <c r="L13" s="15">
        <v>1.5549999999999999</v>
      </c>
      <c r="M13" s="15">
        <v>2592.1999999999998</v>
      </c>
      <c r="N13" s="15">
        <v>157.78</v>
      </c>
      <c r="O13" s="15"/>
      <c r="P13" s="15"/>
      <c r="Q13" s="16">
        <f t="shared" si="5"/>
        <v>0</v>
      </c>
      <c r="R13" s="34"/>
      <c r="S13" s="34"/>
      <c r="T13" s="35">
        <f t="shared" si="6"/>
        <v>0</v>
      </c>
      <c r="U13" s="34"/>
      <c r="V13" s="34"/>
      <c r="W13" s="35">
        <f t="shared" si="7"/>
        <v>0</v>
      </c>
      <c r="X13" s="15"/>
      <c r="Y13" s="15"/>
      <c r="Z13" s="16">
        <f t="shared" si="8"/>
        <v>0</v>
      </c>
      <c r="AA13" s="15"/>
      <c r="AB13" s="16">
        <f t="shared" si="1"/>
        <v>-1.0163398692810457E-2</v>
      </c>
      <c r="AC13" s="16">
        <f t="shared" si="2"/>
        <v>-1.0163398692810457E-2</v>
      </c>
      <c r="AD13" s="16">
        <f t="shared" si="3"/>
        <v>-1.0163398692810457E-2</v>
      </c>
      <c r="AE13" s="16">
        <f t="shared" si="4"/>
        <v>-1.0163398692810457E-2</v>
      </c>
      <c r="AG13" s="45">
        <f t="shared" si="29"/>
        <v>0</v>
      </c>
      <c r="AH13" s="45">
        <f t="shared" si="30"/>
        <v>0</v>
      </c>
      <c r="AI13" s="45">
        <f t="shared" si="31"/>
        <v>0</v>
      </c>
      <c r="AJ13" s="45">
        <f t="shared" si="32"/>
        <v>0</v>
      </c>
      <c r="AL13" s="4" t="s">
        <v>20</v>
      </c>
      <c r="AM13" s="7" t="s">
        <v>95</v>
      </c>
      <c r="AO13" s="16">
        <f t="shared" si="21"/>
        <v>-3.858161999999999E-2</v>
      </c>
      <c r="AP13" s="16">
        <f t="shared" si="22"/>
        <v>0.26907819999999999</v>
      </c>
      <c r="AQ13" s="16">
        <f t="shared" si="23"/>
        <v>2.0077302000000006</v>
      </c>
      <c r="AR13" s="16">
        <f t="shared" si="24"/>
        <v>0.53849600000000009</v>
      </c>
      <c r="AU13" s="16">
        <f t="shared" si="13"/>
        <v>0</v>
      </c>
      <c r="AV13" s="16">
        <f t="shared" si="14"/>
        <v>0</v>
      </c>
      <c r="AW13" s="16">
        <f t="shared" si="15"/>
        <v>0</v>
      </c>
      <c r="AX13" s="16">
        <f t="shared" si="16"/>
        <v>0</v>
      </c>
      <c r="AY13" s="62"/>
      <c r="AZ13" s="65">
        <f t="shared" si="33"/>
        <v>1.4397140000000003E-2</v>
      </c>
      <c r="BA13" s="66">
        <f t="shared" si="34"/>
        <v>0.26936199999999999</v>
      </c>
      <c r="BB13" s="66">
        <f t="shared" si="35"/>
        <v>2.0175822000000001</v>
      </c>
      <c r="BC13" s="66">
        <f t="shared" si="36"/>
        <v>0.53849600000000009</v>
      </c>
      <c r="BD13" s="74"/>
      <c r="BE13" s="55"/>
      <c r="BF13" s="16">
        <f t="shared" si="17"/>
        <v>0</v>
      </c>
      <c r="BG13" s="16">
        <f t="shared" si="18"/>
        <v>0</v>
      </c>
      <c r="BH13" s="16">
        <f t="shared" si="19"/>
        <v>0</v>
      </c>
      <c r="BI13" s="16">
        <f t="shared" si="20"/>
        <v>0</v>
      </c>
    </row>
    <row r="14" spans="1:61" ht="30" x14ac:dyDescent="0.25">
      <c r="A14" s="4" t="s">
        <v>20</v>
      </c>
      <c r="B14" s="7" t="s">
        <v>90</v>
      </c>
      <c r="C14" s="7">
        <v>6156</v>
      </c>
      <c r="D14" s="8">
        <v>41.2836</v>
      </c>
      <c r="E14" s="8">
        <v>-72.904200000000003</v>
      </c>
      <c r="F14" s="4" t="s">
        <v>24</v>
      </c>
      <c r="G14" s="4" t="s">
        <v>25</v>
      </c>
      <c r="H14" s="4" t="s">
        <v>26</v>
      </c>
      <c r="I14" s="4" t="s">
        <v>58</v>
      </c>
      <c r="J14" s="4" t="s">
        <v>59</v>
      </c>
      <c r="K14" s="14">
        <f t="shared" si="0"/>
        <v>3.1202614379084968E-2</v>
      </c>
      <c r="L14" s="15">
        <v>4.774</v>
      </c>
      <c r="M14" s="15">
        <v>194913.57699999999</v>
      </c>
      <c r="N14" s="15">
        <v>16075.28</v>
      </c>
      <c r="O14" s="15"/>
      <c r="P14" s="15"/>
      <c r="Q14" s="16">
        <f t="shared" si="5"/>
        <v>0</v>
      </c>
      <c r="R14" s="34"/>
      <c r="S14" s="34"/>
      <c r="T14" s="35">
        <f t="shared" si="6"/>
        <v>0</v>
      </c>
      <c r="U14" s="34"/>
      <c r="V14" s="34"/>
      <c r="W14" s="35">
        <f t="shared" si="7"/>
        <v>0</v>
      </c>
      <c r="X14" s="15"/>
      <c r="Y14" s="15"/>
      <c r="Z14" s="16">
        <f t="shared" si="8"/>
        <v>0</v>
      </c>
      <c r="AA14" s="15"/>
      <c r="AB14" s="16">
        <f t="shared" si="1"/>
        <v>-3.1202614379084968E-2</v>
      </c>
      <c r="AC14" s="16">
        <f t="shared" si="2"/>
        <v>-3.1202614379084968E-2</v>
      </c>
      <c r="AD14" s="16">
        <f t="shared" si="3"/>
        <v>-3.1202614379084968E-2</v>
      </c>
      <c r="AE14" s="16">
        <f t="shared" si="4"/>
        <v>-3.1202614379084968E-2</v>
      </c>
      <c r="AG14" s="45">
        <f t="shared" si="29"/>
        <v>0</v>
      </c>
      <c r="AH14" s="45">
        <f t="shared" si="30"/>
        <v>0</v>
      </c>
      <c r="AI14" s="45">
        <f t="shared" si="31"/>
        <v>0</v>
      </c>
      <c r="AJ14" s="45">
        <f t="shared" si="32"/>
        <v>0</v>
      </c>
      <c r="AL14" s="4" t="s">
        <v>20</v>
      </c>
      <c r="AM14" s="7" t="s">
        <v>90</v>
      </c>
      <c r="AO14" s="16">
        <f t="shared" si="21"/>
        <v>-3.858161999999999E-2</v>
      </c>
      <c r="AP14" s="16">
        <f t="shared" si="22"/>
        <v>0.26907819999999999</v>
      </c>
      <c r="AQ14" s="16">
        <f t="shared" si="23"/>
        <v>2.0077302000000006</v>
      </c>
      <c r="AR14" s="16">
        <f t="shared" si="24"/>
        <v>0.53849600000000009</v>
      </c>
      <c r="AU14" s="16">
        <f t="shared" si="13"/>
        <v>0</v>
      </c>
      <c r="AV14" s="16">
        <f t="shared" si="14"/>
        <v>0</v>
      </c>
      <c r="AW14" s="16">
        <f t="shared" si="15"/>
        <v>0</v>
      </c>
      <c r="AX14" s="16">
        <f t="shared" si="16"/>
        <v>0</v>
      </c>
      <c r="AY14" s="62"/>
      <c r="AZ14" s="65">
        <f t="shared" si="33"/>
        <v>1.4397140000000003E-2</v>
      </c>
      <c r="BA14" s="66">
        <f t="shared" si="34"/>
        <v>0.26936199999999999</v>
      </c>
      <c r="BB14" s="66">
        <f t="shared" si="35"/>
        <v>2.0175822000000001</v>
      </c>
      <c r="BC14" s="66">
        <f t="shared" si="36"/>
        <v>0.53849600000000009</v>
      </c>
      <c r="BD14" s="74"/>
      <c r="BE14" s="55"/>
      <c r="BF14" s="16">
        <f t="shared" si="17"/>
        <v>0</v>
      </c>
      <c r="BG14" s="16">
        <f t="shared" si="18"/>
        <v>0</v>
      </c>
      <c r="BH14" s="16">
        <f t="shared" si="19"/>
        <v>0</v>
      </c>
      <c r="BI14" s="16">
        <f t="shared" si="20"/>
        <v>0</v>
      </c>
    </row>
    <row r="15" spans="1:61" ht="60" x14ac:dyDescent="0.25">
      <c r="A15" s="4" t="s">
        <v>20</v>
      </c>
      <c r="B15" s="7" t="s">
        <v>21</v>
      </c>
      <c r="C15" s="7">
        <v>6635</v>
      </c>
      <c r="D15" s="8">
        <v>41.448500000000003</v>
      </c>
      <c r="E15" s="8">
        <v>-72.834000000000003</v>
      </c>
      <c r="F15" s="4" t="s">
        <v>24</v>
      </c>
      <c r="G15" s="4" t="s">
        <v>25</v>
      </c>
      <c r="H15" s="4" t="s">
        <v>26</v>
      </c>
      <c r="I15" s="4" t="s">
        <v>27</v>
      </c>
      <c r="J15" s="4" t="s">
        <v>28</v>
      </c>
      <c r="K15" s="14">
        <f t="shared" si="0"/>
        <v>5.4901960784313724E-4</v>
      </c>
      <c r="L15" s="15">
        <v>8.4000000000000005E-2</v>
      </c>
      <c r="M15" s="15">
        <v>4746.8950000000004</v>
      </c>
      <c r="N15" s="15">
        <v>388.65</v>
      </c>
      <c r="O15" s="15"/>
      <c r="P15" s="15"/>
      <c r="Q15" s="16">
        <f t="shared" si="5"/>
        <v>0</v>
      </c>
      <c r="R15" s="34"/>
      <c r="S15" s="34"/>
      <c r="T15" s="35">
        <f t="shared" si="6"/>
        <v>0</v>
      </c>
      <c r="U15" s="34"/>
      <c r="V15" s="34"/>
      <c r="W15" s="35">
        <f t="shared" si="7"/>
        <v>0</v>
      </c>
      <c r="X15" s="15"/>
      <c r="Y15" s="15"/>
      <c r="Z15" s="16">
        <f t="shared" si="8"/>
        <v>0</v>
      </c>
      <c r="AA15" s="15"/>
      <c r="AB15" s="16">
        <f t="shared" si="1"/>
        <v>-5.4901960784313724E-4</v>
      </c>
      <c r="AC15" s="16">
        <f t="shared" si="2"/>
        <v>-5.4901960784313724E-4</v>
      </c>
      <c r="AD15" s="16">
        <f t="shared" si="3"/>
        <v>-5.4901960784313724E-4</v>
      </c>
      <c r="AE15" s="16">
        <f t="shared" si="4"/>
        <v>-5.4901960784313724E-4</v>
      </c>
      <c r="AG15" s="45">
        <f t="shared" si="29"/>
        <v>0</v>
      </c>
      <c r="AH15" s="45">
        <f t="shared" si="30"/>
        <v>0</v>
      </c>
      <c r="AI15" s="45">
        <f t="shared" si="31"/>
        <v>0</v>
      </c>
      <c r="AJ15" s="45">
        <f t="shared" si="32"/>
        <v>0</v>
      </c>
      <c r="AL15" s="4" t="s">
        <v>20</v>
      </c>
      <c r="AM15" s="7" t="s">
        <v>21</v>
      </c>
      <c r="AO15" s="16">
        <f t="shared" si="21"/>
        <v>-3.858161999999999E-2</v>
      </c>
      <c r="AP15" s="16">
        <f t="shared" si="22"/>
        <v>0.26907819999999999</v>
      </c>
      <c r="AQ15" s="16">
        <f t="shared" si="23"/>
        <v>2.0077302000000006</v>
      </c>
      <c r="AR15" s="16">
        <f t="shared" si="24"/>
        <v>0.53849600000000009</v>
      </c>
      <c r="AU15" s="16">
        <f t="shared" si="13"/>
        <v>0</v>
      </c>
      <c r="AV15" s="16">
        <f t="shared" si="14"/>
        <v>0</v>
      </c>
      <c r="AW15" s="16">
        <f t="shared" si="15"/>
        <v>0</v>
      </c>
      <c r="AX15" s="16">
        <f t="shared" si="16"/>
        <v>0</v>
      </c>
      <c r="AY15" s="62"/>
      <c r="AZ15" s="65">
        <f t="shared" si="33"/>
        <v>1.4397140000000003E-2</v>
      </c>
      <c r="BA15" s="66">
        <f t="shared" si="34"/>
        <v>0.26936199999999999</v>
      </c>
      <c r="BB15" s="66">
        <f t="shared" si="35"/>
        <v>2.0175822000000001</v>
      </c>
      <c r="BC15" s="66">
        <f t="shared" si="36"/>
        <v>0.53849600000000009</v>
      </c>
      <c r="BD15" s="74"/>
      <c r="BE15" s="55"/>
      <c r="BF15" s="16">
        <f t="shared" si="17"/>
        <v>0</v>
      </c>
      <c r="BG15" s="16">
        <f t="shared" si="18"/>
        <v>0</v>
      </c>
      <c r="BH15" s="16">
        <f t="shared" si="19"/>
        <v>0</v>
      </c>
      <c r="BI15" s="16">
        <f t="shared" si="20"/>
        <v>0</v>
      </c>
    </row>
    <row r="16" spans="1:61" ht="60" x14ac:dyDescent="0.25">
      <c r="A16" s="4" t="s">
        <v>20</v>
      </c>
      <c r="B16" s="7" t="s">
        <v>29</v>
      </c>
      <c r="C16" s="7">
        <v>10567</v>
      </c>
      <c r="D16" s="8">
        <v>41.922699999999999</v>
      </c>
      <c r="E16" s="8">
        <v>-72.625500000000002</v>
      </c>
      <c r="F16" s="4" t="s">
        <v>32</v>
      </c>
      <c r="G16" s="4" t="s">
        <v>25</v>
      </c>
      <c r="H16" s="4" t="s">
        <v>33</v>
      </c>
      <c r="I16" s="4" t="s">
        <v>27</v>
      </c>
      <c r="J16" s="4" t="s">
        <v>34</v>
      </c>
      <c r="K16" s="14">
        <f t="shared" si="0"/>
        <v>1.2091503267973857E-2</v>
      </c>
      <c r="L16" s="15">
        <v>1.85</v>
      </c>
      <c r="M16" s="15">
        <v>26072.448</v>
      </c>
      <c r="N16" s="15">
        <v>2005.01</v>
      </c>
      <c r="O16" s="15"/>
      <c r="P16" s="15"/>
      <c r="Q16" s="16">
        <f t="shared" si="5"/>
        <v>0</v>
      </c>
      <c r="R16" s="34"/>
      <c r="S16" s="34"/>
      <c r="T16" s="35">
        <f t="shared" si="6"/>
        <v>0</v>
      </c>
      <c r="U16" s="34"/>
      <c r="V16" s="34"/>
      <c r="W16" s="35">
        <f t="shared" si="7"/>
        <v>0</v>
      </c>
      <c r="X16" s="15"/>
      <c r="Y16" s="15"/>
      <c r="Z16" s="16">
        <f t="shared" si="8"/>
        <v>0</v>
      </c>
      <c r="AA16" s="15"/>
      <c r="AB16" s="16">
        <f t="shared" si="1"/>
        <v>-1.2091503267973857E-2</v>
      </c>
      <c r="AC16" s="16">
        <f t="shared" si="2"/>
        <v>-1.2091503267973857E-2</v>
      </c>
      <c r="AD16" s="16">
        <f t="shared" si="3"/>
        <v>-1.2091503267973857E-2</v>
      </c>
      <c r="AE16" s="16">
        <f t="shared" si="4"/>
        <v>-1.2091503267973857E-2</v>
      </c>
      <c r="AG16" s="45">
        <f t="shared" si="29"/>
        <v>0</v>
      </c>
      <c r="AH16" s="45">
        <f t="shared" si="30"/>
        <v>0</v>
      </c>
      <c r="AI16" s="45">
        <f t="shared" si="31"/>
        <v>0</v>
      </c>
      <c r="AJ16" s="45">
        <f t="shared" si="32"/>
        <v>0</v>
      </c>
      <c r="AL16" s="4" t="s">
        <v>20</v>
      </c>
      <c r="AM16" s="7" t="s">
        <v>29</v>
      </c>
      <c r="AO16" s="16">
        <f t="shared" si="21"/>
        <v>-3.858161999999999E-2</v>
      </c>
      <c r="AP16" s="16">
        <f t="shared" si="22"/>
        <v>0.26907819999999999</v>
      </c>
      <c r="AQ16" s="16">
        <f t="shared" si="23"/>
        <v>2.0077302000000006</v>
      </c>
      <c r="AR16" s="16">
        <f t="shared" si="24"/>
        <v>0.53849600000000009</v>
      </c>
      <c r="AU16" s="16">
        <f t="shared" si="13"/>
        <v>0</v>
      </c>
      <c r="AV16" s="16">
        <f t="shared" si="14"/>
        <v>0</v>
      </c>
      <c r="AW16" s="16">
        <f t="shared" si="15"/>
        <v>0</v>
      </c>
      <c r="AX16" s="16">
        <f t="shared" si="16"/>
        <v>0</v>
      </c>
      <c r="AY16" s="62"/>
      <c r="AZ16" s="65">
        <f t="shared" si="33"/>
        <v>1.4397140000000003E-2</v>
      </c>
      <c r="BA16" s="66">
        <f t="shared" si="34"/>
        <v>0.26936199999999999</v>
      </c>
      <c r="BB16" s="66">
        <f t="shared" si="35"/>
        <v>2.0175822000000001</v>
      </c>
      <c r="BC16" s="66">
        <f t="shared" si="36"/>
        <v>0.53849600000000009</v>
      </c>
      <c r="BD16" s="74"/>
      <c r="BE16" s="55"/>
      <c r="BF16" s="16">
        <f t="shared" si="17"/>
        <v>0</v>
      </c>
      <c r="BG16" s="16">
        <f t="shared" si="18"/>
        <v>0</v>
      </c>
      <c r="BH16" s="16">
        <f t="shared" si="19"/>
        <v>0</v>
      </c>
      <c r="BI16" s="16">
        <f t="shared" si="20"/>
        <v>0</v>
      </c>
    </row>
    <row r="17" spans="1:61" ht="60" x14ac:dyDescent="0.25">
      <c r="A17" s="4" t="s">
        <v>20</v>
      </c>
      <c r="B17" s="7" t="s">
        <v>54</v>
      </c>
      <c r="C17" s="7">
        <v>50498</v>
      </c>
      <c r="D17" s="8">
        <v>41.7639</v>
      </c>
      <c r="E17" s="8">
        <v>-72.692499999999995</v>
      </c>
      <c r="F17" s="4" t="s">
        <v>32</v>
      </c>
      <c r="G17" s="4" t="s">
        <v>25</v>
      </c>
      <c r="H17" s="4" t="s">
        <v>33</v>
      </c>
      <c r="I17" s="4" t="s">
        <v>27</v>
      </c>
      <c r="J17" s="4" t="s">
        <v>34</v>
      </c>
      <c r="K17" s="14">
        <f t="shared" si="0"/>
        <v>1.4758169934640523E-2</v>
      </c>
      <c r="L17" s="15">
        <v>2.258</v>
      </c>
      <c r="M17" s="15">
        <v>46594.559000000001</v>
      </c>
      <c r="N17" s="15">
        <v>5480.9</v>
      </c>
      <c r="O17" s="15"/>
      <c r="P17" s="15"/>
      <c r="Q17" s="16">
        <f t="shared" si="5"/>
        <v>0</v>
      </c>
      <c r="R17" s="34"/>
      <c r="S17" s="34"/>
      <c r="T17" s="35">
        <f t="shared" si="6"/>
        <v>0</v>
      </c>
      <c r="U17" s="34"/>
      <c r="V17" s="34"/>
      <c r="W17" s="35">
        <f t="shared" si="7"/>
        <v>0</v>
      </c>
      <c r="X17" s="15"/>
      <c r="Y17" s="15"/>
      <c r="Z17" s="16">
        <f t="shared" si="8"/>
        <v>0</v>
      </c>
      <c r="AA17" s="15"/>
      <c r="AB17" s="16">
        <f t="shared" si="1"/>
        <v>-1.4758169934640523E-2</v>
      </c>
      <c r="AC17" s="16">
        <f t="shared" si="2"/>
        <v>-1.4758169934640523E-2</v>
      </c>
      <c r="AD17" s="16">
        <f t="shared" si="3"/>
        <v>-1.4758169934640523E-2</v>
      </c>
      <c r="AE17" s="16">
        <f t="shared" si="4"/>
        <v>-1.4758169934640523E-2</v>
      </c>
      <c r="AG17" s="45">
        <f t="shared" si="29"/>
        <v>0</v>
      </c>
      <c r="AH17" s="45">
        <f t="shared" si="30"/>
        <v>0</v>
      </c>
      <c r="AI17" s="45">
        <f t="shared" si="31"/>
        <v>0</v>
      </c>
      <c r="AJ17" s="45">
        <f t="shared" si="32"/>
        <v>0</v>
      </c>
      <c r="AL17" s="4" t="s">
        <v>20</v>
      </c>
      <c r="AM17" s="7" t="s">
        <v>54</v>
      </c>
      <c r="AO17" s="16">
        <f t="shared" si="21"/>
        <v>-3.858161999999999E-2</v>
      </c>
      <c r="AP17" s="16">
        <f t="shared" si="22"/>
        <v>0.26907819999999999</v>
      </c>
      <c r="AQ17" s="16">
        <f t="shared" si="23"/>
        <v>2.0077302000000006</v>
      </c>
      <c r="AR17" s="16">
        <f t="shared" si="24"/>
        <v>0.53849600000000009</v>
      </c>
      <c r="AU17" s="16">
        <f t="shared" si="13"/>
        <v>0</v>
      </c>
      <c r="AV17" s="16">
        <f t="shared" si="14"/>
        <v>0</v>
      </c>
      <c r="AW17" s="16">
        <f t="shared" si="15"/>
        <v>0</v>
      </c>
      <c r="AX17" s="16">
        <f t="shared" si="16"/>
        <v>0</v>
      </c>
      <c r="AY17" s="62"/>
      <c r="AZ17" s="65">
        <f t="shared" si="33"/>
        <v>1.4397140000000003E-2</v>
      </c>
      <c r="BA17" s="66">
        <f t="shared" si="34"/>
        <v>0.26936199999999999</v>
      </c>
      <c r="BB17" s="66">
        <f t="shared" si="35"/>
        <v>2.0175822000000001</v>
      </c>
      <c r="BC17" s="66">
        <f t="shared" si="36"/>
        <v>0.53849600000000009</v>
      </c>
      <c r="BD17" s="74"/>
      <c r="BE17" s="55"/>
      <c r="BF17" s="16">
        <f t="shared" si="17"/>
        <v>0</v>
      </c>
      <c r="BG17" s="16">
        <f t="shared" si="18"/>
        <v>0</v>
      </c>
      <c r="BH17" s="16">
        <f t="shared" si="19"/>
        <v>0</v>
      </c>
      <c r="BI17" s="16">
        <f t="shared" si="20"/>
        <v>0</v>
      </c>
    </row>
    <row r="18" spans="1:61" ht="60" x14ac:dyDescent="0.25">
      <c r="A18" s="4" t="s">
        <v>20</v>
      </c>
      <c r="B18" s="7" t="s">
        <v>60</v>
      </c>
      <c r="C18" s="7">
        <v>50736</v>
      </c>
      <c r="D18" s="8">
        <v>41.713200000000001</v>
      </c>
      <c r="E18" s="8">
        <v>-71.822299999999998</v>
      </c>
      <c r="F18" s="4" t="s">
        <v>63</v>
      </c>
      <c r="G18" s="4" t="s">
        <v>64</v>
      </c>
      <c r="H18" s="4" t="s">
        <v>65</v>
      </c>
      <c r="I18" s="4" t="s">
        <v>66</v>
      </c>
      <c r="J18" s="4"/>
      <c r="K18" s="14">
        <f t="shared" si="0"/>
        <v>0</v>
      </c>
      <c r="L18" s="15"/>
      <c r="M18" s="15"/>
      <c r="N18" s="15"/>
      <c r="O18" s="15"/>
      <c r="P18" s="15"/>
      <c r="Q18" s="16">
        <f t="shared" si="5"/>
        <v>0</v>
      </c>
      <c r="R18" s="34"/>
      <c r="S18" s="34"/>
      <c r="T18" s="35">
        <f t="shared" si="6"/>
        <v>0</v>
      </c>
      <c r="U18" s="34"/>
      <c r="V18" s="34"/>
      <c r="W18" s="35">
        <f t="shared" si="7"/>
        <v>0</v>
      </c>
      <c r="X18" s="15"/>
      <c r="Y18" s="15"/>
      <c r="Z18" s="16">
        <f t="shared" si="8"/>
        <v>0</v>
      </c>
      <c r="AA18" s="15"/>
      <c r="AB18" s="16">
        <f t="shared" si="1"/>
        <v>0</v>
      </c>
      <c r="AC18" s="16">
        <f t="shared" si="2"/>
        <v>0</v>
      </c>
      <c r="AD18" s="16">
        <f t="shared" si="3"/>
        <v>0</v>
      </c>
      <c r="AE18" s="16">
        <f t="shared" si="4"/>
        <v>0</v>
      </c>
      <c r="AG18" s="45">
        <f t="shared" si="29"/>
        <v>0</v>
      </c>
      <c r="AH18" s="45">
        <f t="shared" si="30"/>
        <v>0</v>
      </c>
      <c r="AI18" s="45">
        <f t="shared" si="31"/>
        <v>0</v>
      </c>
      <c r="AJ18" s="45">
        <f t="shared" si="32"/>
        <v>0</v>
      </c>
      <c r="AL18" s="4" t="s">
        <v>20</v>
      </c>
      <c r="AM18" s="7" t="s">
        <v>60</v>
      </c>
      <c r="AO18" s="16">
        <f t="shared" si="21"/>
        <v>-3.858161999999999E-2</v>
      </c>
      <c r="AP18" s="16">
        <f t="shared" si="22"/>
        <v>0.26907819999999999</v>
      </c>
      <c r="AQ18" s="16">
        <f t="shared" si="23"/>
        <v>2.0077302000000006</v>
      </c>
      <c r="AR18" s="16">
        <f t="shared" si="24"/>
        <v>0.53849600000000009</v>
      </c>
      <c r="AU18" s="16">
        <f t="shared" si="13"/>
        <v>0</v>
      </c>
      <c r="AV18" s="16">
        <f t="shared" si="14"/>
        <v>0</v>
      </c>
      <c r="AW18" s="16">
        <f t="shared" si="15"/>
        <v>0</v>
      </c>
      <c r="AX18" s="16">
        <f t="shared" si="16"/>
        <v>0</v>
      </c>
      <c r="AY18" s="62"/>
      <c r="AZ18" s="65">
        <f t="shared" si="33"/>
        <v>1.4397140000000003E-2</v>
      </c>
      <c r="BA18" s="66">
        <f t="shared" si="34"/>
        <v>0.26936199999999999</v>
      </c>
      <c r="BB18" s="66">
        <f t="shared" si="35"/>
        <v>2.0175822000000001</v>
      </c>
      <c r="BC18" s="66">
        <f t="shared" si="36"/>
        <v>0.53849600000000009</v>
      </c>
      <c r="BD18" s="74"/>
      <c r="BE18" s="55"/>
      <c r="BF18" s="16">
        <f t="shared" si="17"/>
        <v>0</v>
      </c>
      <c r="BG18" s="16">
        <f t="shared" si="18"/>
        <v>0</v>
      </c>
      <c r="BH18" s="16">
        <f t="shared" si="19"/>
        <v>0</v>
      </c>
      <c r="BI18" s="16">
        <f t="shared" si="20"/>
        <v>0</v>
      </c>
    </row>
    <row r="19" spans="1:61" ht="45" x14ac:dyDescent="0.25">
      <c r="A19" s="4" t="s">
        <v>20</v>
      </c>
      <c r="B19" s="7" t="s">
        <v>97</v>
      </c>
      <c r="C19" s="7">
        <v>54605</v>
      </c>
      <c r="D19" s="8">
        <v>41.75</v>
      </c>
      <c r="E19" s="8">
        <v>-72.634699999999995</v>
      </c>
      <c r="F19" s="4" t="s">
        <v>32</v>
      </c>
      <c r="G19" s="4" t="s">
        <v>25</v>
      </c>
      <c r="H19" s="4" t="s">
        <v>26</v>
      </c>
      <c r="I19" s="4" t="s">
        <v>27</v>
      </c>
      <c r="J19" s="4" t="s">
        <v>59</v>
      </c>
      <c r="K19" s="14">
        <f t="shared" si="0"/>
        <v>5.1751633986928107E-2</v>
      </c>
      <c r="L19" s="15">
        <v>7.9180000000000001</v>
      </c>
      <c r="M19" s="15">
        <v>706172.47600000002</v>
      </c>
      <c r="N19" s="15">
        <v>61514.15</v>
      </c>
      <c r="O19" s="15">
        <v>4.8000000000000001E-2</v>
      </c>
      <c r="P19" s="15">
        <v>5253.2</v>
      </c>
      <c r="Q19" s="16">
        <f t="shared" si="5"/>
        <v>1.8274575496840022E-2</v>
      </c>
      <c r="R19" s="34">
        <v>6.0999999999999999E-2</v>
      </c>
      <c r="S19" s="34">
        <v>5396.4</v>
      </c>
      <c r="T19" s="35">
        <f t="shared" si="6"/>
        <v>2.2607664368838487E-2</v>
      </c>
      <c r="U19" s="34">
        <v>6.4000000000000001E-2</v>
      </c>
      <c r="V19" s="34">
        <v>5626.2</v>
      </c>
      <c r="W19" s="35">
        <f t="shared" si="7"/>
        <v>2.2750702072446768E-2</v>
      </c>
      <c r="X19" s="15">
        <v>6.3E-2</v>
      </c>
      <c r="Y19" s="15">
        <v>5511.9</v>
      </c>
      <c r="Z19" s="16">
        <f t="shared" si="8"/>
        <v>2.285963098024275E-2</v>
      </c>
      <c r="AA19" s="15"/>
      <c r="AB19" s="16">
        <f t="shared" si="1"/>
        <v>-3.751633986928106E-3</v>
      </c>
      <c r="AC19" s="16">
        <f t="shared" si="2"/>
        <v>9.2483660130718917E-3</v>
      </c>
      <c r="AD19" s="16">
        <f t="shared" si="3"/>
        <v>1.2248366013071894E-2</v>
      </c>
      <c r="AE19" s="16">
        <f t="shared" si="4"/>
        <v>1.1248366013071893E-2</v>
      </c>
      <c r="AG19" s="45">
        <f t="shared" si="29"/>
        <v>-0.26719199999999993</v>
      </c>
      <c r="AH19" s="45">
        <f t="shared" si="30"/>
        <v>-0.26278400000000002</v>
      </c>
      <c r="AI19" s="45">
        <f t="shared" si="31"/>
        <v>-0.27357199999999998</v>
      </c>
      <c r="AJ19" s="45">
        <f t="shared" si="32"/>
        <v>-0.26771399999999995</v>
      </c>
      <c r="AL19" s="4" t="s">
        <v>20</v>
      </c>
      <c r="AM19" s="7" t="s">
        <v>97</v>
      </c>
      <c r="AO19" s="16">
        <f t="shared" si="21"/>
        <v>-0.30577361999999991</v>
      </c>
      <c r="AP19" s="16">
        <f t="shared" si="22"/>
        <v>6.294199999999972E-3</v>
      </c>
      <c r="AQ19" s="16">
        <f t="shared" si="23"/>
        <v>1.7341582000000006</v>
      </c>
      <c r="AR19" s="16">
        <f t="shared" si="24"/>
        <v>0.27078200000000013</v>
      </c>
      <c r="AU19" s="16">
        <f t="shared" si="13"/>
        <v>0</v>
      </c>
      <c r="AV19" s="16">
        <f t="shared" si="14"/>
        <v>0</v>
      </c>
      <c r="AW19" s="16">
        <f t="shared" si="15"/>
        <v>0</v>
      </c>
      <c r="AX19" s="16">
        <f t="shared" si="16"/>
        <v>0</v>
      </c>
      <c r="AY19" s="62"/>
      <c r="AZ19" s="65">
        <f t="shared" si="33"/>
        <v>1.4397140000000003E-2</v>
      </c>
      <c r="BA19" s="66">
        <f t="shared" si="34"/>
        <v>0.26936199999999999</v>
      </c>
      <c r="BB19" s="66">
        <f t="shared" si="35"/>
        <v>2.0175822000000001</v>
      </c>
      <c r="BC19" s="66">
        <f t="shared" si="36"/>
        <v>0.53849600000000009</v>
      </c>
      <c r="BD19" s="74"/>
      <c r="BE19" s="55"/>
      <c r="BF19" s="16">
        <f t="shared" si="17"/>
        <v>0</v>
      </c>
      <c r="BG19" s="16">
        <f t="shared" si="18"/>
        <v>0</v>
      </c>
      <c r="BH19" s="16">
        <f t="shared" si="19"/>
        <v>0</v>
      </c>
      <c r="BI19" s="16">
        <f t="shared" si="20"/>
        <v>0</v>
      </c>
    </row>
    <row r="20" spans="1:61" ht="30" x14ac:dyDescent="0.25">
      <c r="A20" s="4" t="s">
        <v>20</v>
      </c>
      <c r="B20" s="7" t="s">
        <v>39</v>
      </c>
      <c r="C20" s="7">
        <v>55042</v>
      </c>
      <c r="D20" s="8">
        <v>41.169199999999996</v>
      </c>
      <c r="E20" s="8">
        <v>-73.184399999999997</v>
      </c>
      <c r="F20" s="4" t="s">
        <v>41</v>
      </c>
      <c r="G20" s="4" t="s">
        <v>25</v>
      </c>
      <c r="H20" s="4" t="s">
        <v>33</v>
      </c>
      <c r="I20" s="4" t="s">
        <v>27</v>
      </c>
      <c r="J20" s="4" t="s">
        <v>42</v>
      </c>
      <c r="K20" s="14">
        <f t="shared" si="0"/>
        <v>0.48907189542483664</v>
      </c>
      <c r="L20" s="15">
        <v>74.828000000000003</v>
      </c>
      <c r="M20" s="15">
        <v>6971227.4720000001</v>
      </c>
      <c r="N20" s="15">
        <v>1064965.1499999999</v>
      </c>
      <c r="O20" s="17">
        <v>0.82099999999999995</v>
      </c>
      <c r="P20" s="15">
        <v>78906.3</v>
      </c>
      <c r="Q20" s="16">
        <f t="shared" si="5"/>
        <v>2.0809491764282446E-2</v>
      </c>
      <c r="R20" s="36">
        <v>0.72499999999999998</v>
      </c>
      <c r="S20" s="34">
        <v>69963.7</v>
      </c>
      <c r="T20" s="35">
        <f t="shared" si="6"/>
        <v>2.0725033124320183E-2</v>
      </c>
      <c r="U20" s="36">
        <v>0.73499999999999999</v>
      </c>
      <c r="V20" s="34">
        <v>70734.8</v>
      </c>
      <c r="W20" s="35">
        <f t="shared" si="7"/>
        <v>2.0781849952215881E-2</v>
      </c>
      <c r="X20" s="17">
        <v>0.76</v>
      </c>
      <c r="Y20" s="15">
        <v>72768.100000000006</v>
      </c>
      <c r="Z20" s="16">
        <f t="shared" si="8"/>
        <v>2.088827384527011E-2</v>
      </c>
      <c r="AA20" s="15"/>
      <c r="AB20" s="18">
        <f t="shared" si="1"/>
        <v>0.33192810457516331</v>
      </c>
      <c r="AC20" s="18">
        <f t="shared" si="2"/>
        <v>0.23592810457516333</v>
      </c>
      <c r="AD20" s="18">
        <f t="shared" si="3"/>
        <v>0.24592810457516334</v>
      </c>
      <c r="AE20" s="18">
        <f t="shared" si="4"/>
        <v>0.27092810457516336</v>
      </c>
      <c r="AG20" s="45">
        <f t="shared" si="29"/>
        <v>-3.9133780000000002</v>
      </c>
      <c r="AH20" s="45">
        <f t="shared" si="30"/>
        <v>-3.4728219999999999</v>
      </c>
      <c r="AI20" s="45">
        <f t="shared" si="31"/>
        <v>-3.5090880000000002</v>
      </c>
      <c r="AJ20" s="45">
        <f t="shared" si="32"/>
        <v>-3.6060859999999999</v>
      </c>
      <c r="AL20" s="4" t="s">
        <v>20</v>
      </c>
      <c r="AM20" s="7" t="s">
        <v>39</v>
      </c>
      <c r="AO20" s="16">
        <f t="shared" si="21"/>
        <v>-4.2191516199999999</v>
      </c>
      <c r="AP20" s="16">
        <f t="shared" si="22"/>
        <v>-3.4665277999999997</v>
      </c>
      <c r="AQ20" s="16">
        <f t="shared" si="23"/>
        <v>-1.7749297999999996</v>
      </c>
      <c r="AR20" s="16">
        <f t="shared" si="24"/>
        <v>-3.3353039999999998</v>
      </c>
      <c r="AU20" s="16">
        <f t="shared" si="13"/>
        <v>0</v>
      </c>
      <c r="AV20" s="16">
        <f t="shared" si="14"/>
        <v>0</v>
      </c>
      <c r="AW20" s="16">
        <f t="shared" si="15"/>
        <v>0</v>
      </c>
      <c r="AX20" s="16">
        <f t="shared" si="16"/>
        <v>0</v>
      </c>
      <c r="AY20" s="62"/>
      <c r="AZ20" s="65">
        <f t="shared" si="33"/>
        <v>1.4397140000000003E-2</v>
      </c>
      <c r="BA20" s="66">
        <f t="shared" si="34"/>
        <v>0.26936199999999999</v>
      </c>
      <c r="BB20" s="66">
        <f t="shared" si="35"/>
        <v>2.0175822000000001</v>
      </c>
      <c r="BC20" s="66">
        <f t="shared" si="36"/>
        <v>0.53849600000000009</v>
      </c>
      <c r="BD20" s="74"/>
      <c r="BE20" s="55"/>
      <c r="BF20" s="16">
        <f t="shared" si="17"/>
        <v>0</v>
      </c>
      <c r="BG20" s="16">
        <f t="shared" si="18"/>
        <v>0</v>
      </c>
      <c r="BH20" s="16">
        <f t="shared" si="19"/>
        <v>0</v>
      </c>
      <c r="BI20" s="16">
        <f t="shared" si="20"/>
        <v>0</v>
      </c>
    </row>
    <row r="21" spans="1:61" ht="45" x14ac:dyDescent="0.25">
      <c r="A21" s="4" t="s">
        <v>20</v>
      </c>
      <c r="B21" s="7" t="s">
        <v>85</v>
      </c>
      <c r="C21" s="7">
        <v>55126</v>
      </c>
      <c r="D21" s="8">
        <v>41.2239</v>
      </c>
      <c r="E21" s="8">
        <v>-73.099999999999994</v>
      </c>
      <c r="F21" s="4" t="s">
        <v>24</v>
      </c>
      <c r="G21" s="4" t="s">
        <v>25</v>
      </c>
      <c r="H21" s="4" t="s">
        <v>33</v>
      </c>
      <c r="I21" s="4" t="s">
        <v>27</v>
      </c>
      <c r="J21" s="4" t="s">
        <v>59</v>
      </c>
      <c r="K21" s="14">
        <f t="shared" si="0"/>
        <v>0.23412418300653592</v>
      </c>
      <c r="L21" s="15">
        <v>35.820999999999998</v>
      </c>
      <c r="M21" s="15">
        <v>10841722.862</v>
      </c>
      <c r="N21" s="15">
        <v>1540335.86</v>
      </c>
      <c r="O21" s="15">
        <v>0.122</v>
      </c>
      <c r="P21" s="15">
        <v>40574.400000000001</v>
      </c>
      <c r="Q21" s="16">
        <f t="shared" si="5"/>
        <v>6.0136440711384513E-3</v>
      </c>
      <c r="R21" s="34">
        <v>0.11799999999999999</v>
      </c>
      <c r="S21" s="34">
        <v>39299.699999999997</v>
      </c>
      <c r="T21" s="35">
        <f t="shared" si="6"/>
        <v>6.0051348992485954E-3</v>
      </c>
      <c r="U21" s="34">
        <v>0.114</v>
      </c>
      <c r="V21" s="34">
        <v>38223.300000000003</v>
      </c>
      <c r="W21" s="35">
        <f t="shared" si="7"/>
        <v>5.9649480814058433E-3</v>
      </c>
      <c r="X21" s="17">
        <v>0.75600000000000001</v>
      </c>
      <c r="Y21" s="15">
        <v>44986.997000000003</v>
      </c>
      <c r="Z21" s="16">
        <f t="shared" si="8"/>
        <v>3.3609711712920064E-2</v>
      </c>
      <c r="AA21" s="15"/>
      <c r="AB21" s="16">
        <f t="shared" si="1"/>
        <v>-0.11212418300653593</v>
      </c>
      <c r="AC21" s="16">
        <f t="shared" si="2"/>
        <v>-0.11612418300653593</v>
      </c>
      <c r="AD21" s="16">
        <f t="shared" si="3"/>
        <v>-0.12012418300653592</v>
      </c>
      <c r="AE21" s="18">
        <f t="shared" si="4"/>
        <v>0.52187581699346408</v>
      </c>
      <c r="AG21" s="45">
        <f t="shared" si="29"/>
        <v>-2.3124639999999999</v>
      </c>
      <c r="AH21" s="45">
        <f t="shared" si="30"/>
        <v>-2.2399819999999995</v>
      </c>
      <c r="AI21" s="45">
        <f t="shared" si="31"/>
        <v>-2.1793979999999999</v>
      </c>
      <c r="AJ21" s="45">
        <f t="shared" si="32"/>
        <v>-1.9432198199999999</v>
      </c>
      <c r="AL21" s="4" t="s">
        <v>20</v>
      </c>
      <c r="AM21" s="7" t="s">
        <v>85</v>
      </c>
      <c r="AO21" s="16">
        <f t="shared" si="21"/>
        <v>-6.5316156200000002</v>
      </c>
      <c r="AP21" s="16">
        <f t="shared" si="22"/>
        <v>-5.7065097999999992</v>
      </c>
      <c r="AQ21" s="16">
        <f t="shared" si="23"/>
        <v>-3.9543277999999997</v>
      </c>
      <c r="AR21" s="16">
        <f t="shared" si="24"/>
        <v>-5.2785238200000002</v>
      </c>
      <c r="AU21" s="16">
        <f t="shared" si="13"/>
        <v>0</v>
      </c>
      <c r="AV21" s="16">
        <f t="shared" si="14"/>
        <v>0</v>
      </c>
      <c r="AW21" s="16">
        <f t="shared" si="15"/>
        <v>0</v>
      </c>
      <c r="AX21" s="16">
        <f t="shared" si="16"/>
        <v>0</v>
      </c>
      <c r="AY21" s="62"/>
      <c r="AZ21" s="65">
        <f t="shared" si="33"/>
        <v>1.4397140000000003E-2</v>
      </c>
      <c r="BA21" s="66">
        <f t="shared" si="34"/>
        <v>0.26936199999999999</v>
      </c>
      <c r="BB21" s="66">
        <f t="shared" si="35"/>
        <v>2.0175822000000001</v>
      </c>
      <c r="BC21" s="66">
        <f t="shared" si="36"/>
        <v>0.53849600000000009</v>
      </c>
      <c r="BD21" s="74"/>
      <c r="BE21" s="55"/>
      <c r="BF21" s="16">
        <f t="shared" si="17"/>
        <v>0</v>
      </c>
      <c r="BG21" s="16">
        <f t="shared" si="18"/>
        <v>0</v>
      </c>
      <c r="BH21" s="16">
        <f t="shared" si="19"/>
        <v>0</v>
      </c>
      <c r="BI21" s="16">
        <f t="shared" si="20"/>
        <v>0</v>
      </c>
    </row>
    <row r="22" spans="1:61" ht="45" x14ac:dyDescent="0.25">
      <c r="A22" s="4" t="s">
        <v>20</v>
      </c>
      <c r="B22" s="7" t="s">
        <v>74</v>
      </c>
      <c r="C22" s="7">
        <v>55149</v>
      </c>
      <c r="D22" s="8">
        <v>41.873600000000003</v>
      </c>
      <c r="E22" s="8">
        <v>-71.8947</v>
      </c>
      <c r="F22" s="4" t="s">
        <v>63</v>
      </c>
      <c r="G22" s="4" t="s">
        <v>25</v>
      </c>
      <c r="H22" s="4" t="s">
        <v>33</v>
      </c>
      <c r="I22" s="4" t="s">
        <v>27</v>
      </c>
      <c r="J22" s="4" t="s">
        <v>53</v>
      </c>
      <c r="K22" s="14">
        <f t="shared" si="0"/>
        <v>0.30863398692810456</v>
      </c>
      <c r="L22" s="15">
        <v>47.220999999999997</v>
      </c>
      <c r="M22" s="15">
        <v>16879108.236000001</v>
      </c>
      <c r="N22" s="15">
        <v>1459767.36</v>
      </c>
      <c r="O22" s="15">
        <v>0.33900000000000002</v>
      </c>
      <c r="P22" s="15">
        <v>123637</v>
      </c>
      <c r="Q22" s="16">
        <f t="shared" si="5"/>
        <v>5.4837953039947587E-3</v>
      </c>
      <c r="R22" s="34">
        <v>0.309</v>
      </c>
      <c r="S22" s="34">
        <v>113794.2</v>
      </c>
      <c r="T22" s="35">
        <f t="shared" si="6"/>
        <v>5.4308567571985213E-3</v>
      </c>
      <c r="U22" s="34">
        <v>0.29099999999999998</v>
      </c>
      <c r="V22" s="34">
        <v>106735.7</v>
      </c>
      <c r="W22" s="35">
        <f t="shared" si="7"/>
        <v>5.4527210670843968E-3</v>
      </c>
      <c r="X22" s="15">
        <v>0.30599999999999999</v>
      </c>
      <c r="Y22" s="15">
        <v>109723.5</v>
      </c>
      <c r="Z22" s="16">
        <f t="shared" si="8"/>
        <v>5.577656563999508E-3</v>
      </c>
      <c r="AA22" s="15"/>
      <c r="AB22" s="16">
        <f t="shared" si="1"/>
        <v>3.0366013071895459E-2</v>
      </c>
      <c r="AC22" s="16">
        <f t="shared" si="2"/>
        <v>3.6601307189543242E-4</v>
      </c>
      <c r="AD22" s="16">
        <f t="shared" si="3"/>
        <v>-1.7633986928104584E-2</v>
      </c>
      <c r="AE22" s="16">
        <f t="shared" si="4"/>
        <v>-2.6339869281045702E-3</v>
      </c>
      <c r="AG22" s="45">
        <f t="shared" si="29"/>
        <v>-7.0792199999999994</v>
      </c>
      <c r="AH22" s="45">
        <f t="shared" si="30"/>
        <v>-6.5186519999999994</v>
      </c>
      <c r="AI22" s="45">
        <f t="shared" si="31"/>
        <v>-6.113141999999999</v>
      </c>
      <c r="AJ22" s="45">
        <f t="shared" si="32"/>
        <v>-6.2774099999999997</v>
      </c>
      <c r="AL22" s="4" t="s">
        <v>20</v>
      </c>
      <c r="AM22" s="7" t="s">
        <v>74</v>
      </c>
      <c r="AO22" s="16">
        <f t="shared" si="21"/>
        <v>-13.61083562</v>
      </c>
      <c r="AP22" s="16">
        <f t="shared" si="22"/>
        <v>-12.225161799999999</v>
      </c>
      <c r="AQ22" s="16">
        <f t="shared" si="23"/>
        <v>-10.067469799999998</v>
      </c>
      <c r="AR22" s="16">
        <f t="shared" si="24"/>
        <v>-11.55593382</v>
      </c>
      <c r="AU22" s="16">
        <f t="shared" si="13"/>
        <v>0</v>
      </c>
      <c r="AV22" s="16">
        <f t="shared" si="14"/>
        <v>0</v>
      </c>
      <c r="AW22" s="16">
        <f t="shared" si="15"/>
        <v>0</v>
      </c>
      <c r="AX22" s="16">
        <f t="shared" si="16"/>
        <v>0</v>
      </c>
      <c r="AY22" s="62"/>
      <c r="AZ22" s="65">
        <f t="shared" si="33"/>
        <v>1.4397140000000003E-2</v>
      </c>
      <c r="BA22" s="66">
        <f t="shared" si="34"/>
        <v>0.26936199999999999</v>
      </c>
      <c r="BB22" s="66">
        <f t="shared" si="35"/>
        <v>2.0175822000000001</v>
      </c>
      <c r="BC22" s="66">
        <f t="shared" si="36"/>
        <v>0.53849600000000009</v>
      </c>
      <c r="BD22" s="74"/>
      <c r="BE22" s="55"/>
      <c r="BF22" s="16">
        <f t="shared" si="17"/>
        <v>0</v>
      </c>
      <c r="BG22" s="16">
        <f t="shared" si="18"/>
        <v>0</v>
      </c>
      <c r="BH22" s="16">
        <f t="shared" si="19"/>
        <v>0</v>
      </c>
      <c r="BI22" s="16">
        <f t="shared" si="20"/>
        <v>0</v>
      </c>
    </row>
    <row r="23" spans="1:61" ht="30" x14ac:dyDescent="0.25">
      <c r="A23" s="4" t="s">
        <v>20</v>
      </c>
      <c r="B23" s="7" t="s">
        <v>109</v>
      </c>
      <c r="C23" s="7">
        <v>55517</v>
      </c>
      <c r="D23" s="8">
        <v>41.448599999999999</v>
      </c>
      <c r="E23" s="8">
        <v>-72.835800000000006</v>
      </c>
      <c r="F23" s="4" t="s">
        <v>24</v>
      </c>
      <c r="G23" s="4" t="s">
        <v>25</v>
      </c>
      <c r="H23" s="4" t="s">
        <v>26</v>
      </c>
      <c r="I23" s="4" t="s">
        <v>27</v>
      </c>
      <c r="J23" s="4" t="s">
        <v>59</v>
      </c>
      <c r="K23" s="14">
        <f t="shared" si="0"/>
        <v>1.8117647058823527E-2</v>
      </c>
      <c r="L23" s="15">
        <v>2.7719999999999998</v>
      </c>
      <c r="M23" s="15">
        <v>557316.022</v>
      </c>
      <c r="N23" s="15">
        <v>55863.86</v>
      </c>
      <c r="O23" s="15">
        <v>5.0000000000000001E-3</v>
      </c>
      <c r="P23" s="15">
        <v>546.29499999999996</v>
      </c>
      <c r="Q23" s="16">
        <f t="shared" si="5"/>
        <v>1.8305128181660094E-2</v>
      </c>
      <c r="R23" s="34"/>
      <c r="S23" s="34"/>
      <c r="T23" s="35">
        <f t="shared" si="6"/>
        <v>0</v>
      </c>
      <c r="U23" s="34"/>
      <c r="V23" s="34"/>
      <c r="W23" s="35">
        <f t="shared" si="7"/>
        <v>0</v>
      </c>
      <c r="X23" s="15">
        <v>1.9E-2</v>
      </c>
      <c r="Y23" s="15">
        <v>3116.7130000000002</v>
      </c>
      <c r="Z23" s="16">
        <f t="shared" si="8"/>
        <v>1.2192332113993171E-2</v>
      </c>
      <c r="AA23" s="15"/>
      <c r="AB23" s="16">
        <f t="shared" si="1"/>
        <v>-1.3117647058823526E-2</v>
      </c>
      <c r="AC23" s="16">
        <f t="shared" si="2"/>
        <v>-1.8117647058823527E-2</v>
      </c>
      <c r="AD23" s="16">
        <f t="shared" si="3"/>
        <v>-1.8117647058823527E-2</v>
      </c>
      <c r="AE23" s="16">
        <f t="shared" si="4"/>
        <v>8.82352941176473E-4</v>
      </c>
      <c r="AG23" s="45">
        <f t="shared" si="29"/>
        <v>-2.7777699999999995E-2</v>
      </c>
      <c r="AH23" s="45">
        <f t="shared" si="30"/>
        <v>0</v>
      </c>
      <c r="AI23" s="45">
        <f t="shared" si="31"/>
        <v>0</v>
      </c>
      <c r="AJ23" s="45">
        <f t="shared" si="32"/>
        <v>-0.16800277999999999</v>
      </c>
      <c r="AL23" s="4" t="s">
        <v>20</v>
      </c>
      <c r="AM23" s="7" t="s">
        <v>109</v>
      </c>
      <c r="AO23" s="16">
        <f t="shared" si="21"/>
        <v>-13.638613319999999</v>
      </c>
      <c r="AP23" s="16">
        <f t="shared" si="22"/>
        <v>-12.225161799999999</v>
      </c>
      <c r="AQ23" s="16">
        <f t="shared" si="23"/>
        <v>-10.067469799999998</v>
      </c>
      <c r="AR23" s="16">
        <f t="shared" si="24"/>
        <v>-11.7239366</v>
      </c>
      <c r="AU23" s="16">
        <f t="shared" si="13"/>
        <v>0</v>
      </c>
      <c r="AV23" s="16">
        <f t="shared" si="14"/>
        <v>0</v>
      </c>
      <c r="AW23" s="16">
        <f t="shared" si="15"/>
        <v>0</v>
      </c>
      <c r="AX23" s="16">
        <f t="shared" si="16"/>
        <v>0</v>
      </c>
      <c r="AY23" s="62"/>
      <c r="AZ23" s="65">
        <f t="shared" si="33"/>
        <v>1.4397140000000003E-2</v>
      </c>
      <c r="BA23" s="66">
        <f t="shared" si="34"/>
        <v>0.26936199999999999</v>
      </c>
      <c r="BB23" s="66">
        <f t="shared" si="35"/>
        <v>2.0175822000000001</v>
      </c>
      <c r="BC23" s="66">
        <f t="shared" si="36"/>
        <v>0.53849600000000009</v>
      </c>
      <c r="BD23" s="74"/>
      <c r="BE23" s="55"/>
      <c r="BF23" s="16">
        <f t="shared" si="17"/>
        <v>0</v>
      </c>
      <c r="BG23" s="16">
        <f t="shared" si="18"/>
        <v>0</v>
      </c>
      <c r="BH23" s="16">
        <f t="shared" si="19"/>
        <v>0</v>
      </c>
      <c r="BI23" s="16">
        <f t="shared" si="20"/>
        <v>0</v>
      </c>
    </row>
    <row r="24" spans="1:61" ht="45" x14ac:dyDescent="0.25">
      <c r="A24" s="4" t="s">
        <v>20</v>
      </c>
      <c r="B24" s="7" t="s">
        <v>51</v>
      </c>
      <c r="C24" s="7">
        <v>56047</v>
      </c>
      <c r="D24" s="8">
        <v>41.484099999999998</v>
      </c>
      <c r="E24" s="8">
        <v>-73.122900000000001</v>
      </c>
      <c r="F24" s="4" t="s">
        <v>24</v>
      </c>
      <c r="G24" s="4" t="s">
        <v>25</v>
      </c>
      <c r="H24" s="4" t="s">
        <v>33</v>
      </c>
      <c r="I24" s="4" t="s">
        <v>27</v>
      </c>
      <c r="J24" s="4" t="s">
        <v>53</v>
      </c>
      <c r="K24" s="14">
        <f t="shared" si="0"/>
        <v>0.18516993464052287</v>
      </c>
      <c r="L24" s="15">
        <v>28.331</v>
      </c>
      <c r="M24" s="15">
        <v>9777771.7390000001</v>
      </c>
      <c r="N24" s="15">
        <v>1464837.71</v>
      </c>
      <c r="O24" s="15">
        <v>0.17399999999999999</v>
      </c>
      <c r="P24" s="15">
        <v>59813.2</v>
      </c>
      <c r="Q24" s="16">
        <f t="shared" si="5"/>
        <v>5.8181137274046536E-3</v>
      </c>
      <c r="R24" s="34">
        <v>0.17299999999999999</v>
      </c>
      <c r="S24" s="34">
        <v>59020.2</v>
      </c>
      <c r="T24" s="35">
        <f t="shared" si="6"/>
        <v>5.8623996530001599E-3</v>
      </c>
      <c r="U24" s="34">
        <v>0.16600000000000001</v>
      </c>
      <c r="V24" s="34">
        <v>55973.9</v>
      </c>
      <c r="W24" s="35">
        <f t="shared" si="7"/>
        <v>5.9313358547465871E-3</v>
      </c>
      <c r="X24" s="15">
        <v>0.16900000000000001</v>
      </c>
      <c r="Y24" s="15">
        <v>58488.9</v>
      </c>
      <c r="Z24" s="16">
        <f t="shared" si="8"/>
        <v>5.7788742821287455E-3</v>
      </c>
      <c r="AA24" s="15"/>
      <c r="AB24" s="16">
        <f t="shared" si="1"/>
        <v>-1.1169934640522877E-2</v>
      </c>
      <c r="AC24" s="16">
        <f t="shared" si="2"/>
        <v>-1.2169934640522878E-2</v>
      </c>
      <c r="AD24" s="16">
        <f t="shared" si="3"/>
        <v>-1.9169934640522857E-2</v>
      </c>
      <c r="AE24" s="16">
        <f t="shared" si="4"/>
        <v>-1.6169934640522854E-2</v>
      </c>
      <c r="AG24" s="45">
        <f t="shared" si="29"/>
        <v>-3.4147919999999998</v>
      </c>
      <c r="AH24" s="45">
        <f t="shared" si="30"/>
        <v>-3.3682119999999993</v>
      </c>
      <c r="AI24" s="45">
        <f t="shared" si="31"/>
        <v>-3.1924339999999995</v>
      </c>
      <c r="AJ24" s="45">
        <f t="shared" si="32"/>
        <v>-3.3403340000000004</v>
      </c>
      <c r="AL24" s="4" t="s">
        <v>20</v>
      </c>
      <c r="AM24" s="7" t="s">
        <v>51</v>
      </c>
      <c r="AO24" s="16">
        <f t="shared" si="21"/>
        <v>-17.05340532</v>
      </c>
      <c r="AP24" s="16">
        <f t="shared" si="22"/>
        <v>-15.593373799999998</v>
      </c>
      <c r="AQ24" s="16">
        <f t="shared" si="23"/>
        <v>-13.259903799999996</v>
      </c>
      <c r="AR24" s="16">
        <f t="shared" si="24"/>
        <v>-15.0642706</v>
      </c>
      <c r="AU24" s="16">
        <f t="shared" si="13"/>
        <v>0</v>
      </c>
      <c r="AV24" s="16">
        <f t="shared" si="14"/>
        <v>0</v>
      </c>
      <c r="AW24" s="16">
        <f t="shared" si="15"/>
        <v>0</v>
      </c>
      <c r="AX24" s="16">
        <f t="shared" si="16"/>
        <v>0</v>
      </c>
      <c r="AY24" s="62"/>
      <c r="AZ24" s="65">
        <f t="shared" si="33"/>
        <v>1.4397140000000003E-2</v>
      </c>
      <c r="BA24" s="66">
        <f t="shared" si="34"/>
        <v>0.26936199999999999</v>
      </c>
      <c r="BB24" s="66">
        <f t="shared" si="35"/>
        <v>2.0175822000000001</v>
      </c>
      <c r="BC24" s="66">
        <f t="shared" si="36"/>
        <v>0.53849600000000009</v>
      </c>
      <c r="BD24" s="74"/>
      <c r="BE24" s="55"/>
      <c r="BF24" s="16">
        <f t="shared" si="17"/>
        <v>0</v>
      </c>
      <c r="BG24" s="16">
        <f t="shared" si="18"/>
        <v>0</v>
      </c>
      <c r="BH24" s="16">
        <f t="shared" si="19"/>
        <v>0</v>
      </c>
      <c r="BI24" s="16">
        <f t="shared" si="20"/>
        <v>0</v>
      </c>
    </row>
    <row r="25" spans="1:61" ht="30" x14ac:dyDescent="0.25">
      <c r="A25" s="4" t="s">
        <v>20</v>
      </c>
      <c r="B25" s="7" t="s">
        <v>116</v>
      </c>
      <c r="C25" s="7">
        <v>56189</v>
      </c>
      <c r="D25" s="8">
        <v>41.037199999999999</v>
      </c>
      <c r="E25" s="8">
        <v>-73.556399999999996</v>
      </c>
      <c r="F25" s="4" t="s">
        <v>41</v>
      </c>
      <c r="G25" s="4" t="s">
        <v>25</v>
      </c>
      <c r="H25" s="4" t="s">
        <v>26</v>
      </c>
      <c r="I25" s="4" t="s">
        <v>58</v>
      </c>
      <c r="J25" s="4" t="s">
        <v>38</v>
      </c>
      <c r="K25" s="14">
        <f t="shared" si="0"/>
        <v>3.4444444444444444E-3</v>
      </c>
      <c r="L25" s="15">
        <v>0.52700000000000002</v>
      </c>
      <c r="M25" s="15">
        <v>6756.6</v>
      </c>
      <c r="N25" s="15"/>
      <c r="O25" s="15"/>
      <c r="P25" s="15"/>
      <c r="Q25" s="16">
        <f t="shared" si="5"/>
        <v>0</v>
      </c>
      <c r="R25" s="34"/>
      <c r="S25" s="34"/>
      <c r="T25" s="35">
        <f t="shared" si="6"/>
        <v>0</v>
      </c>
      <c r="U25" s="34"/>
      <c r="V25" s="34"/>
      <c r="W25" s="35">
        <f t="shared" si="7"/>
        <v>0</v>
      </c>
      <c r="X25" s="15"/>
      <c r="Y25" s="15"/>
      <c r="Z25" s="16">
        <f t="shared" si="8"/>
        <v>0</v>
      </c>
      <c r="AA25" s="15"/>
      <c r="AB25" s="16">
        <f t="shared" si="1"/>
        <v>-3.4444444444444444E-3</v>
      </c>
      <c r="AC25" s="16">
        <f t="shared" si="2"/>
        <v>-3.4444444444444444E-3</v>
      </c>
      <c r="AD25" s="16">
        <f t="shared" si="3"/>
        <v>-3.4444444444444444E-3</v>
      </c>
      <c r="AE25" s="16">
        <f t="shared" si="4"/>
        <v>-3.4444444444444444E-3</v>
      </c>
      <c r="AG25" s="45">
        <f t="shared" si="29"/>
        <v>0</v>
      </c>
      <c r="AH25" s="45">
        <f t="shared" si="30"/>
        <v>0</v>
      </c>
      <c r="AI25" s="45">
        <f t="shared" si="31"/>
        <v>0</v>
      </c>
      <c r="AJ25" s="45">
        <f t="shared" si="32"/>
        <v>0</v>
      </c>
      <c r="AL25" s="4" t="s">
        <v>20</v>
      </c>
      <c r="AM25" s="7" t="s">
        <v>116</v>
      </c>
      <c r="AO25" s="16">
        <f t="shared" si="21"/>
        <v>-17.05340532</v>
      </c>
      <c r="AP25" s="16">
        <f t="shared" si="22"/>
        <v>-15.593373799999998</v>
      </c>
      <c r="AQ25" s="16">
        <f t="shared" si="23"/>
        <v>-13.259903799999996</v>
      </c>
      <c r="AR25" s="16">
        <f t="shared" si="24"/>
        <v>-15.0642706</v>
      </c>
      <c r="AU25" s="16">
        <f t="shared" si="13"/>
        <v>0</v>
      </c>
      <c r="AV25" s="16">
        <f t="shared" si="14"/>
        <v>0</v>
      </c>
      <c r="AW25" s="16">
        <f t="shared" si="15"/>
        <v>0</v>
      </c>
      <c r="AX25" s="16">
        <f t="shared" si="16"/>
        <v>0</v>
      </c>
      <c r="AY25" s="62"/>
      <c r="AZ25" s="65">
        <f t="shared" si="33"/>
        <v>1.4397140000000003E-2</v>
      </c>
      <c r="BA25" s="66">
        <f t="shared" si="34"/>
        <v>0.26936199999999999</v>
      </c>
      <c r="BB25" s="66">
        <f t="shared" si="35"/>
        <v>2.0175822000000001</v>
      </c>
      <c r="BC25" s="66">
        <f t="shared" si="36"/>
        <v>0.53849600000000009</v>
      </c>
      <c r="BD25" s="74"/>
      <c r="BE25" s="55"/>
      <c r="BF25" s="16">
        <f t="shared" si="17"/>
        <v>0</v>
      </c>
      <c r="BG25" s="16">
        <f t="shared" si="18"/>
        <v>0</v>
      </c>
      <c r="BH25" s="16">
        <f t="shared" si="19"/>
        <v>0</v>
      </c>
      <c r="BI25" s="16">
        <f t="shared" si="20"/>
        <v>0</v>
      </c>
    </row>
    <row r="26" spans="1:61" ht="30" x14ac:dyDescent="0.25">
      <c r="A26" s="4" t="s">
        <v>20</v>
      </c>
      <c r="B26" s="7" t="s">
        <v>115</v>
      </c>
      <c r="C26" s="7">
        <v>56629</v>
      </c>
      <c r="D26" s="8">
        <v>41.544400000000003</v>
      </c>
      <c r="E26" s="8">
        <v>-73.041600000000003</v>
      </c>
      <c r="F26" s="4" t="s">
        <v>24</v>
      </c>
      <c r="G26" s="4" t="s">
        <v>25</v>
      </c>
      <c r="H26" s="4" t="s">
        <v>26</v>
      </c>
      <c r="I26" s="4" t="s">
        <v>27</v>
      </c>
      <c r="J26" s="4" t="s">
        <v>59</v>
      </c>
      <c r="K26" s="14">
        <f t="shared" si="0"/>
        <v>2.3921568627450979E-3</v>
      </c>
      <c r="L26" s="15">
        <v>0.36599999999999999</v>
      </c>
      <c r="M26" s="15">
        <v>39127.915999999997</v>
      </c>
      <c r="N26" s="15">
        <v>4651.53</v>
      </c>
      <c r="O26" s="15"/>
      <c r="P26" s="15"/>
      <c r="Q26" s="16">
        <f t="shared" si="5"/>
        <v>0</v>
      </c>
      <c r="R26" s="34"/>
      <c r="S26" s="34"/>
      <c r="T26" s="35">
        <f t="shared" si="6"/>
        <v>0</v>
      </c>
      <c r="U26" s="34"/>
      <c r="V26" s="34"/>
      <c r="W26" s="35">
        <f t="shared" si="7"/>
        <v>0</v>
      </c>
      <c r="X26" s="15"/>
      <c r="Y26" s="15"/>
      <c r="Z26" s="16">
        <f t="shared" si="8"/>
        <v>0</v>
      </c>
      <c r="AA26" s="15"/>
      <c r="AB26" s="16">
        <f t="shared" si="1"/>
        <v>-2.3921568627450979E-3</v>
      </c>
      <c r="AC26" s="16">
        <f t="shared" si="2"/>
        <v>-2.3921568627450979E-3</v>
      </c>
      <c r="AD26" s="16">
        <f t="shared" si="3"/>
        <v>-2.3921568627450979E-3</v>
      </c>
      <c r="AE26" s="16">
        <f t="shared" si="4"/>
        <v>-2.3921568627450979E-3</v>
      </c>
      <c r="AG26" s="45">
        <f t="shared" si="29"/>
        <v>0</v>
      </c>
      <c r="AH26" s="45">
        <f t="shared" si="30"/>
        <v>0</v>
      </c>
      <c r="AI26" s="45">
        <f t="shared" si="31"/>
        <v>0</v>
      </c>
      <c r="AJ26" s="45">
        <f t="shared" si="32"/>
        <v>0</v>
      </c>
      <c r="AL26" s="4" t="s">
        <v>20</v>
      </c>
      <c r="AM26" s="7" t="s">
        <v>115</v>
      </c>
      <c r="AO26" s="16">
        <f t="shared" si="21"/>
        <v>-17.05340532</v>
      </c>
      <c r="AP26" s="16">
        <f t="shared" si="22"/>
        <v>-15.593373799999998</v>
      </c>
      <c r="AQ26" s="16">
        <f t="shared" si="23"/>
        <v>-13.259903799999996</v>
      </c>
      <c r="AR26" s="16">
        <f t="shared" si="24"/>
        <v>-15.0642706</v>
      </c>
      <c r="AU26" s="16">
        <f t="shared" si="13"/>
        <v>0</v>
      </c>
      <c r="AV26" s="16">
        <f t="shared" si="14"/>
        <v>0</v>
      </c>
      <c r="AW26" s="16">
        <f t="shared" si="15"/>
        <v>0</v>
      </c>
      <c r="AX26" s="16">
        <f t="shared" si="16"/>
        <v>0</v>
      </c>
      <c r="AY26" s="62"/>
      <c r="AZ26" s="65">
        <f t="shared" si="33"/>
        <v>1.4397140000000003E-2</v>
      </c>
      <c r="BA26" s="66">
        <f t="shared" si="34"/>
        <v>0.26936199999999999</v>
      </c>
      <c r="BB26" s="66">
        <f t="shared" si="35"/>
        <v>2.0175822000000001</v>
      </c>
      <c r="BC26" s="66">
        <f t="shared" si="36"/>
        <v>0.53849600000000009</v>
      </c>
      <c r="BD26" s="74"/>
      <c r="BE26" s="55"/>
      <c r="BF26" s="16">
        <f t="shared" si="17"/>
        <v>0</v>
      </c>
      <c r="BG26" s="16">
        <f t="shared" si="18"/>
        <v>0</v>
      </c>
      <c r="BH26" s="16">
        <f t="shared" si="19"/>
        <v>0</v>
      </c>
      <c r="BI26" s="16">
        <f t="shared" si="20"/>
        <v>0</v>
      </c>
    </row>
    <row r="27" spans="1:61" ht="45" x14ac:dyDescent="0.25">
      <c r="A27" s="4" t="s">
        <v>20</v>
      </c>
      <c r="B27" s="7" t="s">
        <v>70</v>
      </c>
      <c r="C27" s="7">
        <v>56798</v>
      </c>
      <c r="D27" s="8">
        <v>41.552599999999998</v>
      </c>
      <c r="E27" s="8">
        <v>-72.596999999999994</v>
      </c>
      <c r="F27" s="4" t="s">
        <v>72</v>
      </c>
      <c r="G27" s="4" t="s">
        <v>25</v>
      </c>
      <c r="H27" s="4" t="s">
        <v>33</v>
      </c>
      <c r="I27" s="4" t="s">
        <v>27</v>
      </c>
      <c r="J27" s="4" t="s">
        <v>53</v>
      </c>
      <c r="K27" s="14">
        <f t="shared" si="0"/>
        <v>0.23516339869281044</v>
      </c>
      <c r="L27" s="15">
        <v>35.979999999999997</v>
      </c>
      <c r="M27" s="15">
        <v>9266092.2530000005</v>
      </c>
      <c r="N27" s="15">
        <v>1314474.3999999999</v>
      </c>
      <c r="O27" s="15">
        <v>0.26300000000000001</v>
      </c>
      <c r="P27" s="15">
        <v>69589.960999999996</v>
      </c>
      <c r="Q27" s="16">
        <f t="shared" si="5"/>
        <v>7.5585614999841722E-3</v>
      </c>
      <c r="R27" s="34">
        <v>0.23599999999999999</v>
      </c>
      <c r="S27" s="34">
        <v>78623</v>
      </c>
      <c r="T27" s="35">
        <f t="shared" si="6"/>
        <v>6.0033323582157896E-3</v>
      </c>
      <c r="U27" s="34">
        <v>0.23599999999999999</v>
      </c>
      <c r="V27" s="34">
        <v>78499.399999999994</v>
      </c>
      <c r="W27" s="35">
        <f t="shared" si="7"/>
        <v>6.0127848110940983E-3</v>
      </c>
      <c r="X27" s="15">
        <v>0.25900000000000001</v>
      </c>
      <c r="Y27" s="15">
        <v>85221</v>
      </c>
      <c r="Z27" s="16">
        <f t="shared" si="8"/>
        <v>6.0783140305793173E-3</v>
      </c>
      <c r="AA27" s="15"/>
      <c r="AB27" s="16">
        <f t="shared" si="1"/>
        <v>2.7836601307189568E-2</v>
      </c>
      <c r="AC27" s="16">
        <f t="shared" si="2"/>
        <v>8.3660130718954395E-4</v>
      </c>
      <c r="AD27" s="16">
        <f t="shared" si="3"/>
        <v>8.3660130718954395E-4</v>
      </c>
      <c r="AE27" s="16">
        <f t="shared" si="4"/>
        <v>2.3836601307189564E-2</v>
      </c>
      <c r="AG27" s="45">
        <f t="shared" si="29"/>
        <v>-3.9123976599999994</v>
      </c>
      <c r="AH27" s="45">
        <f t="shared" si="30"/>
        <v>-4.4813799999999997</v>
      </c>
      <c r="AI27" s="45">
        <f t="shared" si="31"/>
        <v>-4.4739639999999987</v>
      </c>
      <c r="AJ27" s="45">
        <f t="shared" si="32"/>
        <v>-4.85426</v>
      </c>
      <c r="AL27" s="4" t="s">
        <v>20</v>
      </c>
      <c r="AM27" s="7" t="s">
        <v>70</v>
      </c>
      <c r="AO27" s="16">
        <f t="shared" si="21"/>
        <v>-20.965802979999999</v>
      </c>
      <c r="AP27" s="16">
        <f t="shared" si="22"/>
        <v>-20.074753799999996</v>
      </c>
      <c r="AQ27" s="16">
        <f t="shared" si="23"/>
        <v>-17.733867799999995</v>
      </c>
      <c r="AR27" s="16">
        <f t="shared" si="24"/>
        <v>-19.9185306</v>
      </c>
      <c r="AU27" s="16">
        <f t="shared" si="13"/>
        <v>0</v>
      </c>
      <c r="AV27" s="16">
        <f t="shared" si="14"/>
        <v>0</v>
      </c>
      <c r="AW27" s="16">
        <f t="shared" si="15"/>
        <v>0</v>
      </c>
      <c r="AX27" s="16">
        <f t="shared" si="16"/>
        <v>0</v>
      </c>
      <c r="AY27" s="62"/>
      <c r="AZ27" s="69">
        <f t="shared" si="33"/>
        <v>1.4397140000000003E-2</v>
      </c>
      <c r="BA27" s="28">
        <f t="shared" si="34"/>
        <v>0.26936199999999999</v>
      </c>
      <c r="BB27" s="28">
        <f t="shared" si="35"/>
        <v>2.0175822000000001</v>
      </c>
      <c r="BC27" s="28">
        <f t="shared" si="36"/>
        <v>0.53849600000000009</v>
      </c>
      <c r="BD27" s="71" t="s">
        <v>20</v>
      </c>
      <c r="BE27" s="55"/>
      <c r="BF27" s="16">
        <f t="shared" si="17"/>
        <v>0</v>
      </c>
      <c r="BG27" s="16">
        <f t="shared" si="18"/>
        <v>0</v>
      </c>
      <c r="BH27" s="16">
        <f t="shared" si="19"/>
        <v>0</v>
      </c>
      <c r="BI27" s="16">
        <f t="shared" si="20"/>
        <v>0</v>
      </c>
    </row>
    <row r="28" spans="1:61" ht="30" x14ac:dyDescent="0.25">
      <c r="A28" s="4" t="s">
        <v>117</v>
      </c>
      <c r="B28" s="7" t="s">
        <v>118</v>
      </c>
      <c r="C28" s="7">
        <v>591</v>
      </c>
      <c r="D28" s="8">
        <v>39.730200000000004</v>
      </c>
      <c r="E28" s="8">
        <v>-75.537099999999995</v>
      </c>
      <c r="F28" s="4" t="s">
        <v>119</v>
      </c>
      <c r="G28" s="4" t="s">
        <v>25</v>
      </c>
      <c r="H28" s="4" t="s">
        <v>26</v>
      </c>
      <c r="I28" s="4" t="s">
        <v>58</v>
      </c>
      <c r="J28" s="4" t="s">
        <v>38</v>
      </c>
      <c r="K28" s="14">
        <f t="shared" si="0"/>
        <v>5.0000000000000001E-3</v>
      </c>
      <c r="L28" s="15">
        <v>0.76500000000000001</v>
      </c>
      <c r="M28" s="15">
        <v>5174.2</v>
      </c>
      <c r="N28" s="15">
        <v>222.7</v>
      </c>
      <c r="O28" s="15"/>
      <c r="P28" s="15"/>
      <c r="Q28" s="16">
        <f t="shared" si="5"/>
        <v>0</v>
      </c>
      <c r="R28" s="34"/>
      <c r="S28" s="34"/>
      <c r="T28" s="35">
        <f t="shared" si="6"/>
        <v>0</v>
      </c>
      <c r="U28" s="34"/>
      <c r="V28" s="34"/>
      <c r="W28" s="35">
        <f t="shared" si="7"/>
        <v>0</v>
      </c>
      <c r="X28" s="15"/>
      <c r="Y28" s="15"/>
      <c r="Z28" s="16">
        <f t="shared" si="8"/>
        <v>0</v>
      </c>
      <c r="AA28" s="15"/>
      <c r="AB28" s="16">
        <f t="shared" si="1"/>
        <v>-5.0000000000000001E-3</v>
      </c>
      <c r="AC28" s="16">
        <f t="shared" si="2"/>
        <v>-5.0000000000000001E-3</v>
      </c>
      <c r="AD28" s="16">
        <f t="shared" si="3"/>
        <v>-5.0000000000000001E-3</v>
      </c>
      <c r="AE28" s="16">
        <f t="shared" si="4"/>
        <v>-5.0000000000000001E-3</v>
      </c>
      <c r="AG28" s="45">
        <f t="shared" si="29"/>
        <v>0</v>
      </c>
      <c r="AH28" s="45">
        <f t="shared" si="30"/>
        <v>0</v>
      </c>
      <c r="AI28" s="45">
        <f t="shared" si="31"/>
        <v>0</v>
      </c>
      <c r="AJ28" s="45">
        <f t="shared" si="32"/>
        <v>0</v>
      </c>
      <c r="AL28" s="4" t="s">
        <v>117</v>
      </c>
      <c r="AM28" s="7" t="s">
        <v>118</v>
      </c>
      <c r="AO28" s="16">
        <f t="shared" si="21"/>
        <v>0</v>
      </c>
      <c r="AP28" s="16">
        <f t="shared" si="22"/>
        <v>0</v>
      </c>
      <c r="AQ28" s="16">
        <f t="shared" si="23"/>
        <v>0</v>
      </c>
      <c r="AR28" s="16">
        <f t="shared" si="24"/>
        <v>0</v>
      </c>
      <c r="AU28" s="16">
        <f t="shared" si="13"/>
        <v>0</v>
      </c>
      <c r="AV28" s="16">
        <f t="shared" si="14"/>
        <v>0</v>
      </c>
      <c r="AW28" s="16">
        <f t="shared" si="15"/>
        <v>0</v>
      </c>
      <c r="AX28" s="16">
        <f t="shared" si="16"/>
        <v>0</v>
      </c>
      <c r="AY28" s="62"/>
      <c r="AZ28" s="65">
        <f t="shared" si="33"/>
        <v>0</v>
      </c>
      <c r="BA28" s="66">
        <f t="shared" si="34"/>
        <v>0</v>
      </c>
      <c r="BB28" s="66">
        <f t="shared" si="35"/>
        <v>0</v>
      </c>
      <c r="BC28" s="66">
        <f t="shared" si="36"/>
        <v>0</v>
      </c>
      <c r="BD28" s="74"/>
      <c r="BE28" s="55"/>
      <c r="BF28" s="16">
        <f t="shared" si="17"/>
        <v>0</v>
      </c>
      <c r="BG28" s="16">
        <f t="shared" si="18"/>
        <v>0</v>
      </c>
      <c r="BH28" s="16">
        <f t="shared" si="19"/>
        <v>0</v>
      </c>
      <c r="BI28" s="16">
        <f t="shared" si="20"/>
        <v>0</v>
      </c>
    </row>
    <row r="29" spans="1:61" ht="30" x14ac:dyDescent="0.25">
      <c r="A29" s="4" t="s">
        <v>117</v>
      </c>
      <c r="B29" s="7" t="s">
        <v>120</v>
      </c>
      <c r="C29" s="7">
        <v>592</v>
      </c>
      <c r="D29" s="8">
        <v>39.5959</v>
      </c>
      <c r="E29" s="8">
        <v>-75.632400000000004</v>
      </c>
      <c r="F29" s="4" t="s">
        <v>119</v>
      </c>
      <c r="G29" s="4" t="s">
        <v>25</v>
      </c>
      <c r="H29" s="4" t="s">
        <v>26</v>
      </c>
      <c r="I29" s="4" t="s">
        <v>58</v>
      </c>
      <c r="J29" s="4" t="s">
        <v>38</v>
      </c>
      <c r="K29" s="14">
        <f t="shared" si="0"/>
        <v>1.3660130718954248E-3</v>
      </c>
      <c r="L29" s="15">
        <v>0.20899999999999999</v>
      </c>
      <c r="M29" s="15">
        <v>1468</v>
      </c>
      <c r="N29" s="15">
        <v>94.6</v>
      </c>
      <c r="O29" s="15"/>
      <c r="P29" s="15"/>
      <c r="Q29" s="16">
        <f t="shared" si="5"/>
        <v>0</v>
      </c>
      <c r="R29" s="34"/>
      <c r="S29" s="34"/>
      <c r="T29" s="35">
        <f t="shared" si="6"/>
        <v>0</v>
      </c>
      <c r="U29" s="34"/>
      <c r="V29" s="34"/>
      <c r="W29" s="35">
        <f t="shared" si="7"/>
        <v>0</v>
      </c>
      <c r="X29" s="15"/>
      <c r="Y29" s="15"/>
      <c r="Z29" s="16">
        <f t="shared" si="8"/>
        <v>0</v>
      </c>
      <c r="AA29" s="15"/>
      <c r="AB29" s="16">
        <f t="shared" si="1"/>
        <v>-1.3660130718954248E-3</v>
      </c>
      <c r="AC29" s="16">
        <f t="shared" si="2"/>
        <v>-1.3660130718954248E-3</v>
      </c>
      <c r="AD29" s="16">
        <f t="shared" si="3"/>
        <v>-1.3660130718954248E-3</v>
      </c>
      <c r="AE29" s="16">
        <f t="shared" si="4"/>
        <v>-1.3660130718954248E-3</v>
      </c>
      <c r="AG29" s="45">
        <f t="shared" si="29"/>
        <v>0</v>
      </c>
      <c r="AH29" s="45">
        <f t="shared" si="30"/>
        <v>0</v>
      </c>
      <c r="AI29" s="45">
        <f t="shared" si="31"/>
        <v>0</v>
      </c>
      <c r="AJ29" s="45">
        <f t="shared" si="32"/>
        <v>0</v>
      </c>
      <c r="AL29" s="4" t="s">
        <v>117</v>
      </c>
      <c r="AM29" s="7" t="s">
        <v>120</v>
      </c>
      <c r="AO29" s="16">
        <f t="shared" si="21"/>
        <v>0</v>
      </c>
      <c r="AP29" s="16">
        <f t="shared" si="22"/>
        <v>0</v>
      </c>
      <c r="AQ29" s="16">
        <f t="shared" si="23"/>
        <v>0</v>
      </c>
      <c r="AR29" s="16">
        <f t="shared" si="24"/>
        <v>0</v>
      </c>
      <c r="AU29" s="16">
        <f t="shared" si="13"/>
        <v>0</v>
      </c>
      <c r="AV29" s="16">
        <f t="shared" si="14"/>
        <v>0</v>
      </c>
      <c r="AW29" s="16">
        <f t="shared" si="15"/>
        <v>0</v>
      </c>
      <c r="AX29" s="16">
        <f t="shared" si="16"/>
        <v>0</v>
      </c>
      <c r="AY29" s="62"/>
      <c r="AZ29" s="65">
        <f t="shared" si="33"/>
        <v>0</v>
      </c>
      <c r="BA29" s="66">
        <f t="shared" si="34"/>
        <v>0</v>
      </c>
      <c r="BB29" s="66">
        <f t="shared" si="35"/>
        <v>0</v>
      </c>
      <c r="BC29" s="66">
        <f t="shared" si="36"/>
        <v>0</v>
      </c>
      <c r="BD29" s="74"/>
      <c r="BE29" s="55"/>
      <c r="BF29" s="16">
        <f t="shared" si="17"/>
        <v>0</v>
      </c>
      <c r="BG29" s="16">
        <f t="shared" si="18"/>
        <v>0</v>
      </c>
      <c r="BH29" s="16">
        <f t="shared" si="19"/>
        <v>0</v>
      </c>
      <c r="BI29" s="16">
        <f t="shared" si="20"/>
        <v>0</v>
      </c>
    </row>
    <row r="30" spans="1:61" ht="30" x14ac:dyDescent="0.25">
      <c r="A30" s="4" t="s">
        <v>117</v>
      </c>
      <c r="B30" s="7" t="s">
        <v>125</v>
      </c>
      <c r="C30" s="7">
        <v>593</v>
      </c>
      <c r="D30" s="8">
        <v>39.737200000000001</v>
      </c>
      <c r="E30" s="8">
        <v>-75.503299999999996</v>
      </c>
      <c r="F30" s="4" t="s">
        <v>119</v>
      </c>
      <c r="G30" s="4" t="s">
        <v>25</v>
      </c>
      <c r="H30" s="4" t="s">
        <v>26</v>
      </c>
      <c r="I30" s="4" t="s">
        <v>58</v>
      </c>
      <c r="J30" s="4" t="s">
        <v>38</v>
      </c>
      <c r="K30" s="14">
        <f t="shared" si="0"/>
        <v>0.29992810457516339</v>
      </c>
      <c r="L30" s="15">
        <v>45.889000000000003</v>
      </c>
      <c r="M30" s="15">
        <v>1495801.656</v>
      </c>
      <c r="N30" s="15">
        <v>138206.18</v>
      </c>
      <c r="O30" s="15"/>
      <c r="P30" s="15"/>
      <c r="Q30" s="16">
        <f t="shared" si="5"/>
        <v>0</v>
      </c>
      <c r="R30" s="34"/>
      <c r="S30" s="34"/>
      <c r="T30" s="35">
        <f t="shared" si="6"/>
        <v>0</v>
      </c>
      <c r="U30" s="34"/>
      <c r="V30" s="34"/>
      <c r="W30" s="35">
        <f t="shared" si="7"/>
        <v>0</v>
      </c>
      <c r="X30" s="15"/>
      <c r="Y30" s="15"/>
      <c r="Z30" s="16">
        <f t="shared" si="8"/>
        <v>0</v>
      </c>
      <c r="AA30" s="15"/>
      <c r="AB30" s="16">
        <f t="shared" si="1"/>
        <v>-0.29992810457516339</v>
      </c>
      <c r="AC30" s="16">
        <f t="shared" si="2"/>
        <v>-0.29992810457516339</v>
      </c>
      <c r="AD30" s="16">
        <f t="shared" si="3"/>
        <v>-0.29992810457516339</v>
      </c>
      <c r="AE30" s="16">
        <f t="shared" si="4"/>
        <v>-0.29992810457516339</v>
      </c>
      <c r="AG30" s="45">
        <f t="shared" si="29"/>
        <v>0</v>
      </c>
      <c r="AH30" s="45">
        <f t="shared" si="30"/>
        <v>0</v>
      </c>
      <c r="AI30" s="45">
        <f t="shared" si="31"/>
        <v>0</v>
      </c>
      <c r="AJ30" s="45">
        <f t="shared" si="32"/>
        <v>0</v>
      </c>
      <c r="AL30" s="4" t="s">
        <v>117</v>
      </c>
      <c r="AM30" s="7" t="s">
        <v>125</v>
      </c>
      <c r="AO30" s="16">
        <f t="shared" si="21"/>
        <v>0</v>
      </c>
      <c r="AP30" s="16">
        <f t="shared" si="22"/>
        <v>0</v>
      </c>
      <c r="AQ30" s="16">
        <f t="shared" si="23"/>
        <v>0</v>
      </c>
      <c r="AR30" s="16">
        <f t="shared" si="24"/>
        <v>0</v>
      </c>
      <c r="AU30" s="16">
        <f t="shared" si="13"/>
        <v>0</v>
      </c>
      <c r="AV30" s="16">
        <f t="shared" si="14"/>
        <v>0</v>
      </c>
      <c r="AW30" s="16">
        <f t="shared" si="15"/>
        <v>0</v>
      </c>
      <c r="AX30" s="16">
        <f t="shared" si="16"/>
        <v>0</v>
      </c>
      <c r="AY30" s="62"/>
      <c r="AZ30" s="65">
        <f t="shared" si="33"/>
        <v>0</v>
      </c>
      <c r="BA30" s="66">
        <f t="shared" si="34"/>
        <v>0</v>
      </c>
      <c r="BB30" s="66">
        <f t="shared" si="35"/>
        <v>0</v>
      </c>
      <c r="BC30" s="66">
        <f t="shared" si="36"/>
        <v>0</v>
      </c>
      <c r="BD30" s="74"/>
      <c r="BE30" s="55"/>
      <c r="BF30" s="16">
        <f t="shared" si="17"/>
        <v>0</v>
      </c>
      <c r="BG30" s="16">
        <f t="shared" si="18"/>
        <v>0</v>
      </c>
      <c r="BH30" s="16">
        <f t="shared" si="19"/>
        <v>0</v>
      </c>
      <c r="BI30" s="16">
        <f t="shared" si="20"/>
        <v>0</v>
      </c>
    </row>
    <row r="31" spans="1:61" ht="45" x14ac:dyDescent="0.25">
      <c r="A31" s="4" t="s">
        <v>117</v>
      </c>
      <c r="B31" s="7" t="s">
        <v>136</v>
      </c>
      <c r="C31" s="7">
        <v>594</v>
      </c>
      <c r="D31" s="8">
        <v>38.585700000000003</v>
      </c>
      <c r="E31" s="8">
        <v>-75.234099999999998</v>
      </c>
      <c r="F31" s="4" t="s">
        <v>137</v>
      </c>
      <c r="G31" s="4" t="s">
        <v>25</v>
      </c>
      <c r="H31" s="4" t="s">
        <v>138</v>
      </c>
      <c r="I31" s="4" t="s">
        <v>48</v>
      </c>
      <c r="J31" s="4" t="s">
        <v>139</v>
      </c>
      <c r="K31" s="14">
        <f t="shared" si="0"/>
        <v>0.31669281045751635</v>
      </c>
      <c r="L31" s="15">
        <v>48.454000000000001</v>
      </c>
      <c r="M31" s="15">
        <v>1185197.892</v>
      </c>
      <c r="N31" s="15">
        <v>118090.24000000001</v>
      </c>
      <c r="O31" s="15"/>
      <c r="P31" s="15"/>
      <c r="Q31" s="16">
        <f t="shared" si="5"/>
        <v>0</v>
      </c>
      <c r="R31" s="34">
        <v>1.9E-2</v>
      </c>
      <c r="S31" s="34">
        <v>1578.675</v>
      </c>
      <c r="T31" s="35">
        <f t="shared" si="6"/>
        <v>2.4070818882923971E-2</v>
      </c>
      <c r="U31" s="36">
        <v>2.649</v>
      </c>
      <c r="V31" s="34">
        <v>45290.6</v>
      </c>
      <c r="W31" s="35">
        <f t="shared" si="7"/>
        <v>0.1169779159472385</v>
      </c>
      <c r="X31" s="15">
        <v>0.124</v>
      </c>
      <c r="Y31" s="15">
        <v>1238.931</v>
      </c>
      <c r="Z31" s="16">
        <f t="shared" si="8"/>
        <v>0.20017256812526282</v>
      </c>
      <c r="AA31" s="15"/>
      <c r="AB31" s="16">
        <f t="shared" si="1"/>
        <v>-0.31669281045751635</v>
      </c>
      <c r="AC31" s="16">
        <f t="shared" si="2"/>
        <v>-0.29769281045751633</v>
      </c>
      <c r="AD31" s="18">
        <f t="shared" si="3"/>
        <v>2.3323071895424836</v>
      </c>
      <c r="AE31" s="16">
        <f t="shared" si="4"/>
        <v>-0.19269281045751635</v>
      </c>
      <c r="AG31" s="45">
        <f t="shared" si="29"/>
        <v>0</v>
      </c>
      <c r="AH31" s="45">
        <f t="shared" si="30"/>
        <v>-7.5720499999999982E-2</v>
      </c>
      <c r="AI31" s="45">
        <f t="shared" si="31"/>
        <v>-6.8435999999999955E-2</v>
      </c>
      <c r="AJ31" s="45">
        <f t="shared" si="32"/>
        <v>4.9664140000000002E-2</v>
      </c>
      <c r="AL31" s="4" t="s">
        <v>117</v>
      </c>
      <c r="AM31" s="7" t="s">
        <v>136</v>
      </c>
      <c r="AO31" s="16">
        <f t="shared" si="21"/>
        <v>0</v>
      </c>
      <c r="AP31" s="16">
        <f t="shared" si="22"/>
        <v>-7.5720499999999982E-2</v>
      </c>
      <c r="AQ31" s="16">
        <f t="shared" si="23"/>
        <v>-6.8435999999999955E-2</v>
      </c>
      <c r="AR31" s="16">
        <f t="shared" si="24"/>
        <v>4.9664140000000002E-2</v>
      </c>
      <c r="AU31" s="16">
        <f t="shared" si="13"/>
        <v>0</v>
      </c>
      <c r="AV31" s="16">
        <f t="shared" si="14"/>
        <v>0</v>
      </c>
      <c r="AW31" s="16">
        <f t="shared" si="15"/>
        <v>0</v>
      </c>
      <c r="AX31" s="16">
        <f t="shared" si="16"/>
        <v>4.9664140000000002E-2</v>
      </c>
      <c r="AY31" s="62"/>
      <c r="AZ31" s="65">
        <f t="shared" si="33"/>
        <v>0</v>
      </c>
      <c r="BA31" s="66">
        <f t="shared" si="34"/>
        <v>0</v>
      </c>
      <c r="BB31" s="66">
        <f t="shared" si="35"/>
        <v>0</v>
      </c>
      <c r="BC31" s="66">
        <f t="shared" si="36"/>
        <v>4.9664140000000002E-2</v>
      </c>
      <c r="BD31" s="74"/>
      <c r="BE31" s="55"/>
      <c r="BF31" s="16">
        <f t="shared" si="17"/>
        <v>0</v>
      </c>
      <c r="BG31" s="16">
        <f t="shared" si="18"/>
        <v>0</v>
      </c>
      <c r="BH31" s="16">
        <f t="shared" si="19"/>
        <v>0</v>
      </c>
      <c r="BI31" s="16">
        <f t="shared" si="20"/>
        <v>8.0172568125262827E-2</v>
      </c>
    </row>
    <row r="32" spans="1:61" ht="30" x14ac:dyDescent="0.25">
      <c r="A32" s="4" t="s">
        <v>117</v>
      </c>
      <c r="B32" s="7" t="s">
        <v>144</v>
      </c>
      <c r="C32" s="7">
        <v>597</v>
      </c>
      <c r="D32" s="8">
        <v>39.728299999999997</v>
      </c>
      <c r="E32" s="8">
        <v>-75.628900000000002</v>
      </c>
      <c r="F32" s="4" t="s">
        <v>119</v>
      </c>
      <c r="G32" s="4" t="s">
        <v>25</v>
      </c>
      <c r="H32" s="4" t="s">
        <v>26</v>
      </c>
      <c r="I32" s="4" t="s">
        <v>58</v>
      </c>
      <c r="J32" s="4" t="s">
        <v>38</v>
      </c>
      <c r="K32" s="14">
        <f t="shared" si="0"/>
        <v>1.8692810457516338E-3</v>
      </c>
      <c r="L32" s="15">
        <v>0.28599999999999998</v>
      </c>
      <c r="M32" s="15">
        <v>2405.8000000000002</v>
      </c>
      <c r="N32" s="15">
        <v>99.3</v>
      </c>
      <c r="O32" s="15"/>
      <c r="P32" s="15"/>
      <c r="Q32" s="16">
        <f t="shared" si="5"/>
        <v>0</v>
      </c>
      <c r="R32" s="34"/>
      <c r="S32" s="34"/>
      <c r="T32" s="35">
        <f t="shared" si="6"/>
        <v>0</v>
      </c>
      <c r="U32" s="34"/>
      <c r="V32" s="34"/>
      <c r="W32" s="35">
        <f t="shared" si="7"/>
        <v>0</v>
      </c>
      <c r="X32" s="15"/>
      <c r="Y32" s="15"/>
      <c r="Z32" s="16">
        <f t="shared" si="8"/>
        <v>0</v>
      </c>
      <c r="AA32" s="15"/>
      <c r="AB32" s="16">
        <f t="shared" si="1"/>
        <v>-1.8692810457516338E-3</v>
      </c>
      <c r="AC32" s="16">
        <f t="shared" si="2"/>
        <v>-1.8692810457516338E-3</v>
      </c>
      <c r="AD32" s="16">
        <f t="shared" si="3"/>
        <v>-1.8692810457516338E-3</v>
      </c>
      <c r="AE32" s="16">
        <f t="shared" si="4"/>
        <v>-1.8692810457516338E-3</v>
      </c>
      <c r="AG32" s="45">
        <f t="shared" si="29"/>
        <v>0</v>
      </c>
      <c r="AH32" s="45">
        <f t="shared" si="30"/>
        <v>0</v>
      </c>
      <c r="AI32" s="45">
        <f t="shared" si="31"/>
        <v>0</v>
      </c>
      <c r="AJ32" s="45">
        <f t="shared" si="32"/>
        <v>0</v>
      </c>
      <c r="AL32" s="4" t="s">
        <v>117</v>
      </c>
      <c r="AM32" s="7" t="s">
        <v>144</v>
      </c>
      <c r="AO32" s="16">
        <f t="shared" si="21"/>
        <v>0</v>
      </c>
      <c r="AP32" s="16">
        <f t="shared" si="22"/>
        <v>-7.5720499999999982E-2</v>
      </c>
      <c r="AQ32" s="16">
        <f t="shared" si="23"/>
        <v>-6.8435999999999955E-2</v>
      </c>
      <c r="AR32" s="16">
        <f t="shared" si="24"/>
        <v>4.9664140000000002E-2</v>
      </c>
      <c r="AU32" s="16">
        <f t="shared" si="13"/>
        <v>0</v>
      </c>
      <c r="AV32" s="16">
        <f t="shared" si="14"/>
        <v>0</v>
      </c>
      <c r="AW32" s="16">
        <f t="shared" si="15"/>
        <v>0</v>
      </c>
      <c r="AX32" s="16">
        <f t="shared" si="16"/>
        <v>0</v>
      </c>
      <c r="AY32" s="62"/>
      <c r="AZ32" s="65">
        <f t="shared" si="33"/>
        <v>0</v>
      </c>
      <c r="BA32" s="66">
        <f t="shared" si="34"/>
        <v>0</v>
      </c>
      <c r="BB32" s="66">
        <f t="shared" si="35"/>
        <v>0</v>
      </c>
      <c r="BC32" s="66">
        <f t="shared" si="36"/>
        <v>4.9664140000000002E-2</v>
      </c>
      <c r="BD32" s="74"/>
      <c r="BE32" s="55"/>
      <c r="BF32" s="16">
        <f t="shared" si="17"/>
        <v>0</v>
      </c>
      <c r="BG32" s="16">
        <f t="shared" si="18"/>
        <v>0</v>
      </c>
      <c r="BH32" s="16">
        <f t="shared" si="19"/>
        <v>0</v>
      </c>
      <c r="BI32" s="16">
        <f t="shared" si="20"/>
        <v>0</v>
      </c>
    </row>
    <row r="33" spans="1:61" ht="30" x14ac:dyDescent="0.25">
      <c r="A33" s="4" t="s">
        <v>117</v>
      </c>
      <c r="B33" s="7" t="s">
        <v>140</v>
      </c>
      <c r="C33" s="7">
        <v>599</v>
      </c>
      <c r="D33" s="8">
        <v>39.174799999999998</v>
      </c>
      <c r="E33" s="8">
        <v>-75.545500000000004</v>
      </c>
      <c r="F33" s="4" t="s">
        <v>129</v>
      </c>
      <c r="G33" s="4" t="s">
        <v>25</v>
      </c>
      <c r="H33" s="4" t="s">
        <v>80</v>
      </c>
      <c r="I33" s="4" t="s">
        <v>27</v>
      </c>
      <c r="J33" s="4" t="s">
        <v>127</v>
      </c>
      <c r="K33" s="14">
        <f t="shared" si="0"/>
        <v>1.7803921568627451E-2</v>
      </c>
      <c r="L33" s="15">
        <v>2.7240000000000002</v>
      </c>
      <c r="M33" s="15">
        <v>19432.348999999998</v>
      </c>
      <c r="N33" s="15">
        <v>1514.76</v>
      </c>
      <c r="O33" s="15"/>
      <c r="P33" s="15"/>
      <c r="Q33" s="16">
        <f t="shared" si="5"/>
        <v>0</v>
      </c>
      <c r="R33" s="34"/>
      <c r="S33" s="34"/>
      <c r="T33" s="35">
        <f t="shared" si="6"/>
        <v>0</v>
      </c>
      <c r="U33" s="34"/>
      <c r="V33" s="34"/>
      <c r="W33" s="35">
        <f t="shared" si="7"/>
        <v>0</v>
      </c>
      <c r="X33" s="15"/>
      <c r="Y33" s="15"/>
      <c r="Z33" s="16">
        <f t="shared" si="8"/>
        <v>0</v>
      </c>
      <c r="AA33" s="15"/>
      <c r="AB33" s="16">
        <f t="shared" si="1"/>
        <v>-1.7803921568627451E-2</v>
      </c>
      <c r="AC33" s="16">
        <f t="shared" si="2"/>
        <v>-1.7803921568627451E-2</v>
      </c>
      <c r="AD33" s="16">
        <f t="shared" si="3"/>
        <v>-1.7803921568627451E-2</v>
      </c>
      <c r="AE33" s="16">
        <f t="shared" si="4"/>
        <v>-1.7803921568627451E-2</v>
      </c>
      <c r="AG33" s="45">
        <f t="shared" si="29"/>
        <v>0</v>
      </c>
      <c r="AH33" s="45">
        <f t="shared" si="30"/>
        <v>0</v>
      </c>
      <c r="AI33" s="45">
        <f t="shared" si="31"/>
        <v>0</v>
      </c>
      <c r="AJ33" s="45">
        <f t="shared" si="32"/>
        <v>0</v>
      </c>
      <c r="AL33" s="4" t="s">
        <v>117</v>
      </c>
      <c r="AM33" s="7" t="s">
        <v>140</v>
      </c>
      <c r="AO33" s="16">
        <f t="shared" si="21"/>
        <v>0</v>
      </c>
      <c r="AP33" s="16">
        <f t="shared" si="22"/>
        <v>-7.5720499999999982E-2</v>
      </c>
      <c r="AQ33" s="16">
        <f t="shared" si="23"/>
        <v>-6.8435999999999955E-2</v>
      </c>
      <c r="AR33" s="16">
        <f t="shared" si="24"/>
        <v>4.9664140000000002E-2</v>
      </c>
      <c r="AU33" s="16">
        <f t="shared" si="13"/>
        <v>0</v>
      </c>
      <c r="AV33" s="16">
        <f t="shared" si="14"/>
        <v>0</v>
      </c>
      <c r="AW33" s="16">
        <f t="shared" si="15"/>
        <v>0</v>
      </c>
      <c r="AX33" s="16">
        <f t="shared" si="16"/>
        <v>0</v>
      </c>
      <c r="AY33" s="62"/>
      <c r="AZ33" s="65">
        <f t="shared" si="33"/>
        <v>0</v>
      </c>
      <c r="BA33" s="66">
        <f t="shared" si="34"/>
        <v>0</v>
      </c>
      <c r="BB33" s="66">
        <f t="shared" si="35"/>
        <v>0</v>
      </c>
      <c r="BC33" s="66">
        <f t="shared" si="36"/>
        <v>4.9664140000000002E-2</v>
      </c>
      <c r="BD33" s="74"/>
      <c r="BE33" s="55"/>
      <c r="BF33" s="16">
        <f t="shared" si="17"/>
        <v>0</v>
      </c>
      <c r="BG33" s="16">
        <f t="shared" si="18"/>
        <v>0</v>
      </c>
      <c r="BH33" s="16">
        <f t="shared" si="19"/>
        <v>0</v>
      </c>
      <c r="BI33" s="16">
        <f t="shared" si="20"/>
        <v>0</v>
      </c>
    </row>
    <row r="34" spans="1:61" ht="30" x14ac:dyDescent="0.25">
      <c r="A34" s="4" t="s">
        <v>117</v>
      </c>
      <c r="B34" s="7" t="s">
        <v>132</v>
      </c>
      <c r="C34" s="7">
        <v>7153</v>
      </c>
      <c r="D34" s="8">
        <v>39.743600000000001</v>
      </c>
      <c r="E34" s="8">
        <v>-75.507199999999997</v>
      </c>
      <c r="F34" s="4" t="s">
        <v>119</v>
      </c>
      <c r="G34" s="4" t="s">
        <v>25</v>
      </c>
      <c r="H34" s="4" t="s">
        <v>33</v>
      </c>
      <c r="I34" s="4" t="s">
        <v>58</v>
      </c>
      <c r="J34" s="4" t="s">
        <v>135</v>
      </c>
      <c r="K34" s="14">
        <f t="shared" si="0"/>
        <v>0.97505228758169926</v>
      </c>
      <c r="L34" s="15">
        <v>149.18299999999999</v>
      </c>
      <c r="M34" s="15">
        <v>8601259.0439999998</v>
      </c>
      <c r="N34" s="15">
        <v>685803.71</v>
      </c>
      <c r="O34" s="17">
        <v>1.2669999999999999</v>
      </c>
      <c r="P34" s="15">
        <v>77108.547000000006</v>
      </c>
      <c r="Q34" s="16">
        <f t="shared" si="5"/>
        <v>3.2862764227680231E-2</v>
      </c>
      <c r="R34" s="36">
        <v>1.335</v>
      </c>
      <c r="S34" s="34">
        <v>84658.214999999997</v>
      </c>
      <c r="T34" s="35">
        <f t="shared" si="6"/>
        <v>3.1538581341456352E-2</v>
      </c>
      <c r="U34" s="36">
        <v>1.53</v>
      </c>
      <c r="V34" s="34">
        <v>90443.375</v>
      </c>
      <c r="W34" s="35">
        <f t="shared" si="7"/>
        <v>3.3833323889118465E-2</v>
      </c>
      <c r="X34" s="17">
        <v>1.994</v>
      </c>
      <c r="Y34" s="15">
        <v>85429.78</v>
      </c>
      <c r="Z34" s="16">
        <f t="shared" si="8"/>
        <v>4.6681613835362797E-2</v>
      </c>
      <c r="AA34" s="15"/>
      <c r="AB34" s="18">
        <f t="shared" si="1"/>
        <v>0.29194771241830064</v>
      </c>
      <c r="AC34" s="18">
        <f t="shared" si="2"/>
        <v>0.3599477124183007</v>
      </c>
      <c r="AD34" s="18">
        <f t="shared" si="3"/>
        <v>0.55494771241830076</v>
      </c>
      <c r="AE34" s="18">
        <f t="shared" si="4"/>
        <v>1.0189477124183006</v>
      </c>
      <c r="AG34" s="45">
        <f t="shared" si="29"/>
        <v>-3.3595128200000004</v>
      </c>
      <c r="AH34" s="45">
        <f t="shared" si="30"/>
        <v>-3.7444928999999996</v>
      </c>
      <c r="AI34" s="45">
        <f t="shared" si="31"/>
        <v>-3.8966024999999993</v>
      </c>
      <c r="AJ34" s="45">
        <f t="shared" si="32"/>
        <v>-3.1317868000000004</v>
      </c>
      <c r="AL34" s="4" t="s">
        <v>117</v>
      </c>
      <c r="AM34" s="7" t="s">
        <v>132</v>
      </c>
      <c r="AO34" s="16">
        <f t="shared" si="21"/>
        <v>-3.3595128200000004</v>
      </c>
      <c r="AP34" s="16">
        <f t="shared" si="22"/>
        <v>-3.8202133999999996</v>
      </c>
      <c r="AQ34" s="16">
        <f t="shared" si="23"/>
        <v>-3.9650384999999995</v>
      </c>
      <c r="AR34" s="16">
        <f t="shared" si="24"/>
        <v>-3.0821226600000005</v>
      </c>
      <c r="AU34" s="16">
        <f t="shared" si="13"/>
        <v>0</v>
      </c>
      <c r="AV34" s="16">
        <f t="shared" si="14"/>
        <v>0</v>
      </c>
      <c r="AW34" s="16">
        <f t="shared" si="15"/>
        <v>0</v>
      </c>
      <c r="AX34" s="16">
        <f t="shared" si="16"/>
        <v>0</v>
      </c>
      <c r="AY34" s="62"/>
      <c r="AZ34" s="65">
        <f t="shared" si="33"/>
        <v>0</v>
      </c>
      <c r="BA34" s="66">
        <f t="shared" si="34"/>
        <v>0</v>
      </c>
      <c r="BB34" s="66">
        <f t="shared" si="35"/>
        <v>0</v>
      </c>
      <c r="BC34" s="66">
        <f t="shared" si="36"/>
        <v>4.9664140000000002E-2</v>
      </c>
      <c r="BD34" s="74"/>
      <c r="BE34" s="55"/>
      <c r="BF34" s="16">
        <f t="shared" si="17"/>
        <v>0</v>
      </c>
      <c r="BG34" s="16">
        <f t="shared" si="18"/>
        <v>0</v>
      </c>
      <c r="BH34" s="16">
        <f t="shared" si="19"/>
        <v>0</v>
      </c>
      <c r="BI34" s="16">
        <f t="shared" si="20"/>
        <v>0</v>
      </c>
    </row>
    <row r="35" spans="1:61" ht="30" x14ac:dyDescent="0.25">
      <c r="A35" s="4" t="s">
        <v>117</v>
      </c>
      <c r="B35" s="7" t="s">
        <v>141</v>
      </c>
      <c r="C35" s="7">
        <v>7318</v>
      </c>
      <c r="D35" s="8">
        <v>39.15</v>
      </c>
      <c r="E35" s="8">
        <v>-75.546599999999998</v>
      </c>
      <c r="F35" s="4" t="s">
        <v>129</v>
      </c>
      <c r="G35" s="4" t="s">
        <v>25</v>
      </c>
      <c r="H35" s="4" t="s">
        <v>26</v>
      </c>
      <c r="I35" s="4" t="s">
        <v>27</v>
      </c>
      <c r="J35" s="4" t="s">
        <v>38</v>
      </c>
      <c r="K35" s="14">
        <f t="shared" si="0"/>
        <v>1.8071895424836601E-2</v>
      </c>
      <c r="L35" s="15">
        <v>2.7650000000000001</v>
      </c>
      <c r="M35" s="15">
        <v>36383.089</v>
      </c>
      <c r="N35" s="15">
        <v>2712.91</v>
      </c>
      <c r="O35" s="15"/>
      <c r="P35" s="15"/>
      <c r="Q35" s="16">
        <f t="shared" si="5"/>
        <v>0</v>
      </c>
      <c r="R35" s="34">
        <v>0.14499999999999999</v>
      </c>
      <c r="S35" s="34">
        <v>1903.7349999999999</v>
      </c>
      <c r="T35" s="35">
        <f t="shared" si="6"/>
        <v>0.15233212605746074</v>
      </c>
      <c r="U35" s="34">
        <v>9.7000000000000003E-2</v>
      </c>
      <c r="V35" s="34">
        <v>1270.2049999999999</v>
      </c>
      <c r="W35" s="35">
        <f t="shared" si="7"/>
        <v>0.15273125204199323</v>
      </c>
      <c r="X35" s="15"/>
      <c r="Y35" s="15"/>
      <c r="Z35" s="16">
        <f t="shared" si="8"/>
        <v>0</v>
      </c>
      <c r="AA35" s="15"/>
      <c r="AB35" s="16">
        <f t="shared" si="1"/>
        <v>-1.8071895424836601E-2</v>
      </c>
      <c r="AC35" s="16">
        <f t="shared" si="2"/>
        <v>0.1269281045751634</v>
      </c>
      <c r="AD35" s="16">
        <f t="shared" si="3"/>
        <v>7.8928104575163402E-2</v>
      </c>
      <c r="AE35" s="16">
        <f t="shared" si="4"/>
        <v>-1.8071895424836601E-2</v>
      </c>
      <c r="AG35" s="45">
        <f t="shared" si="29"/>
        <v>0</v>
      </c>
      <c r="AH35" s="45">
        <f t="shared" si="30"/>
        <v>3.0775900000000019E-2</v>
      </c>
      <c r="AI35" s="45">
        <f t="shared" si="31"/>
        <v>2.0787700000000006E-2</v>
      </c>
      <c r="AJ35" s="45">
        <f t="shared" si="32"/>
        <v>0</v>
      </c>
      <c r="AL35" s="4" t="s">
        <v>117</v>
      </c>
      <c r="AM35" s="7" t="s">
        <v>141</v>
      </c>
      <c r="AO35" s="16">
        <f t="shared" si="21"/>
        <v>-3.3595128200000004</v>
      </c>
      <c r="AP35" s="16">
        <f t="shared" si="22"/>
        <v>-3.7894374999999996</v>
      </c>
      <c r="AQ35" s="16">
        <f t="shared" si="23"/>
        <v>-3.9442507999999994</v>
      </c>
      <c r="AR35" s="16">
        <f t="shared" si="24"/>
        <v>-3.0821226600000005</v>
      </c>
      <c r="AU35" s="16">
        <f t="shared" si="13"/>
        <v>0</v>
      </c>
      <c r="AV35" s="16">
        <f t="shared" si="14"/>
        <v>3.0775900000000019E-2</v>
      </c>
      <c r="AW35" s="16">
        <f t="shared" si="15"/>
        <v>2.0787700000000006E-2</v>
      </c>
      <c r="AX35" s="16">
        <f t="shared" si="16"/>
        <v>0</v>
      </c>
      <c r="AY35" s="62"/>
      <c r="AZ35" s="65">
        <f t="shared" si="33"/>
        <v>0</v>
      </c>
      <c r="BA35" s="66">
        <f t="shared" si="34"/>
        <v>3.0775900000000019E-2</v>
      </c>
      <c r="BB35" s="66">
        <f t="shared" si="35"/>
        <v>2.0787700000000006E-2</v>
      </c>
      <c r="BC35" s="66">
        <f t="shared" si="36"/>
        <v>4.9664140000000002E-2</v>
      </c>
      <c r="BD35" s="74"/>
      <c r="BE35" s="55"/>
      <c r="BF35" s="16">
        <f t="shared" si="17"/>
        <v>0</v>
      </c>
      <c r="BG35" s="16">
        <f t="shared" si="18"/>
        <v>3.2332126057460747E-2</v>
      </c>
      <c r="BH35" s="16">
        <f t="shared" si="19"/>
        <v>3.2731252041993231E-2</v>
      </c>
      <c r="BI35" s="16">
        <f t="shared" si="20"/>
        <v>0</v>
      </c>
    </row>
    <row r="36" spans="1:61" ht="45" x14ac:dyDescent="0.25">
      <c r="A36" s="4" t="s">
        <v>117</v>
      </c>
      <c r="B36" s="7" t="s">
        <v>143</v>
      </c>
      <c r="C36" s="7">
        <v>7962</v>
      </c>
      <c r="D36" s="8">
        <v>39.279800000000002</v>
      </c>
      <c r="E36" s="8">
        <v>-75.624600000000001</v>
      </c>
      <c r="F36" s="4" t="s">
        <v>129</v>
      </c>
      <c r="G36" s="4" t="s">
        <v>25</v>
      </c>
      <c r="H36" s="4" t="s">
        <v>26</v>
      </c>
      <c r="I36" s="4" t="s">
        <v>27</v>
      </c>
      <c r="J36" s="4" t="s">
        <v>59</v>
      </c>
      <c r="K36" s="14">
        <f t="shared" si="0"/>
        <v>1.3313725490196078E-2</v>
      </c>
      <c r="L36" s="15">
        <v>2.0369999999999999</v>
      </c>
      <c r="M36" s="15">
        <v>271844.56400000001</v>
      </c>
      <c r="N36" s="15">
        <v>28005.52</v>
      </c>
      <c r="O36" s="15">
        <v>1.2999999999999999E-2</v>
      </c>
      <c r="P36" s="15">
        <v>1252.972</v>
      </c>
      <c r="Q36" s="16">
        <f t="shared" si="5"/>
        <v>2.0750663223120708E-2</v>
      </c>
      <c r="R36" s="34">
        <v>4.8000000000000001E-2</v>
      </c>
      <c r="S36" s="34">
        <v>6848.9669999999996</v>
      </c>
      <c r="T36" s="35">
        <f t="shared" si="6"/>
        <v>1.4016712301285728E-2</v>
      </c>
      <c r="U36" s="34">
        <v>5.6000000000000001E-2</v>
      </c>
      <c r="V36" s="34">
        <v>8292.64</v>
      </c>
      <c r="W36" s="35">
        <f t="shared" si="7"/>
        <v>1.3505952266105849E-2</v>
      </c>
      <c r="X36" s="15">
        <v>5.2999999999999999E-2</v>
      </c>
      <c r="Y36" s="15">
        <v>8317.4380000000001</v>
      </c>
      <c r="Z36" s="16">
        <f t="shared" si="8"/>
        <v>1.2744309004768055E-2</v>
      </c>
      <c r="AA36" s="15"/>
      <c r="AB36" s="16">
        <f t="shared" si="1"/>
        <v>-3.1372549019607898E-4</v>
      </c>
      <c r="AC36" s="16">
        <f t="shared" si="2"/>
        <v>3.4686274509803924E-2</v>
      </c>
      <c r="AD36" s="16">
        <f t="shared" si="3"/>
        <v>4.2686274509803925E-2</v>
      </c>
      <c r="AE36" s="16">
        <f t="shared" si="4"/>
        <v>3.9686274509803922E-2</v>
      </c>
      <c r="AG36" s="45">
        <f t="shared" si="29"/>
        <v>-6.2178320000000002E-2</v>
      </c>
      <c r="AH36" s="45">
        <f t="shared" si="30"/>
        <v>-0.36293801999999992</v>
      </c>
      <c r="AI36" s="45">
        <f t="shared" si="31"/>
        <v>-0.44155839999999996</v>
      </c>
      <c r="AJ36" s="45">
        <f t="shared" si="32"/>
        <v>-0.44604627999999996</v>
      </c>
      <c r="AL36" s="4" t="s">
        <v>117</v>
      </c>
      <c r="AM36" s="7" t="s">
        <v>143</v>
      </c>
      <c r="AO36" s="16">
        <f t="shared" si="21"/>
        <v>-3.4216911400000005</v>
      </c>
      <c r="AP36" s="16">
        <f t="shared" si="22"/>
        <v>-4.1523755199999997</v>
      </c>
      <c r="AQ36" s="16">
        <f t="shared" si="23"/>
        <v>-4.3858091999999997</v>
      </c>
      <c r="AR36" s="16">
        <f t="shared" si="24"/>
        <v>-3.5281689400000005</v>
      </c>
      <c r="AU36" s="16">
        <f t="shared" si="13"/>
        <v>0</v>
      </c>
      <c r="AV36" s="16">
        <f t="shared" si="14"/>
        <v>0</v>
      </c>
      <c r="AW36" s="16">
        <f t="shared" si="15"/>
        <v>0</v>
      </c>
      <c r="AX36" s="16">
        <f t="shared" si="16"/>
        <v>0</v>
      </c>
      <c r="AY36" s="62"/>
      <c r="AZ36" s="65">
        <f t="shared" si="33"/>
        <v>0</v>
      </c>
      <c r="BA36" s="66">
        <f t="shared" si="34"/>
        <v>3.0775900000000019E-2</v>
      </c>
      <c r="BB36" s="66">
        <f t="shared" si="35"/>
        <v>2.0787700000000006E-2</v>
      </c>
      <c r="BC36" s="66">
        <f t="shared" si="36"/>
        <v>4.9664140000000002E-2</v>
      </c>
      <c r="BD36" s="74"/>
      <c r="BE36" s="55"/>
      <c r="BF36" s="16">
        <f t="shared" si="17"/>
        <v>0</v>
      </c>
      <c r="BG36" s="16">
        <f t="shared" si="18"/>
        <v>0</v>
      </c>
      <c r="BH36" s="16">
        <f t="shared" si="19"/>
        <v>0</v>
      </c>
      <c r="BI36" s="16">
        <f t="shared" si="20"/>
        <v>0</v>
      </c>
    </row>
    <row r="37" spans="1:61" ht="45" x14ac:dyDescent="0.25">
      <c r="A37" s="4" t="s">
        <v>117</v>
      </c>
      <c r="B37" s="7" t="s">
        <v>128</v>
      </c>
      <c r="C37" s="7">
        <v>10030</v>
      </c>
      <c r="D37" s="8">
        <v>39.146700000000003</v>
      </c>
      <c r="E37" s="8">
        <v>-75.546099999999996</v>
      </c>
      <c r="F37" s="4" t="s">
        <v>129</v>
      </c>
      <c r="G37" s="4" t="s">
        <v>25</v>
      </c>
      <c r="H37" s="4" t="s">
        <v>33</v>
      </c>
      <c r="I37" s="4" t="s">
        <v>27</v>
      </c>
      <c r="J37" s="4" t="s">
        <v>79</v>
      </c>
      <c r="K37" s="14">
        <f t="shared" si="0"/>
        <v>5.2784313725490202E-2</v>
      </c>
      <c r="L37" s="15">
        <v>8.0760000000000005</v>
      </c>
      <c r="M37" s="15">
        <v>666797.64099999995</v>
      </c>
      <c r="N37" s="15">
        <v>73804.87</v>
      </c>
      <c r="O37" s="15">
        <v>0.03</v>
      </c>
      <c r="P37" s="15">
        <v>8786.5280000000002</v>
      </c>
      <c r="Q37" s="16">
        <f t="shared" si="5"/>
        <v>6.8286358388660456E-3</v>
      </c>
      <c r="R37" s="34">
        <v>0.127</v>
      </c>
      <c r="S37" s="34">
        <v>10334.681</v>
      </c>
      <c r="T37" s="35">
        <f t="shared" si="6"/>
        <v>2.4577439787449654E-2</v>
      </c>
      <c r="U37" s="34">
        <v>9.2999999999999999E-2</v>
      </c>
      <c r="V37" s="34">
        <v>6337.348</v>
      </c>
      <c r="W37" s="35">
        <f t="shared" si="7"/>
        <v>2.9349816358514635E-2</v>
      </c>
      <c r="X37" s="15">
        <v>0.107</v>
      </c>
      <c r="Y37" s="15">
        <v>6683.7610000000004</v>
      </c>
      <c r="Z37" s="16">
        <f t="shared" si="8"/>
        <v>3.2017901298385741E-2</v>
      </c>
      <c r="AA37" s="15"/>
      <c r="AB37" s="16">
        <f t="shared" si="1"/>
        <v>-2.2784313725490203E-2</v>
      </c>
      <c r="AC37" s="16">
        <f t="shared" si="2"/>
        <v>7.4215686274509807E-2</v>
      </c>
      <c r="AD37" s="16">
        <f t="shared" si="3"/>
        <v>4.0215686274509797E-2</v>
      </c>
      <c r="AE37" s="16">
        <f t="shared" si="4"/>
        <v>5.4215686274509796E-2</v>
      </c>
      <c r="AG37" s="45">
        <f t="shared" si="29"/>
        <v>-0.49719168000000002</v>
      </c>
      <c r="AH37" s="45">
        <f t="shared" si="30"/>
        <v>-0.49308086000000001</v>
      </c>
      <c r="AI37" s="45">
        <f t="shared" si="31"/>
        <v>-0.28724088000000003</v>
      </c>
      <c r="AJ37" s="45">
        <f t="shared" si="32"/>
        <v>-0.29402566000000002</v>
      </c>
      <c r="AL37" s="4" t="s">
        <v>117</v>
      </c>
      <c r="AM37" s="7" t="s">
        <v>128</v>
      </c>
      <c r="AO37" s="16">
        <f t="shared" si="21"/>
        <v>-3.9188828200000003</v>
      </c>
      <c r="AP37" s="16">
        <f t="shared" si="22"/>
        <v>-4.6454563799999997</v>
      </c>
      <c r="AQ37" s="16">
        <f t="shared" si="23"/>
        <v>-4.6730500799999994</v>
      </c>
      <c r="AR37" s="16">
        <f t="shared" si="24"/>
        <v>-3.8221946000000004</v>
      </c>
      <c r="AU37" s="16">
        <f t="shared" si="13"/>
        <v>0</v>
      </c>
      <c r="AV37" s="16">
        <f t="shared" si="14"/>
        <v>0</v>
      </c>
      <c r="AW37" s="16">
        <f t="shared" si="15"/>
        <v>0</v>
      </c>
      <c r="AX37" s="16">
        <f t="shared" si="16"/>
        <v>0</v>
      </c>
      <c r="AY37" s="62"/>
      <c r="AZ37" s="65">
        <f t="shared" si="33"/>
        <v>0</v>
      </c>
      <c r="BA37" s="66">
        <f t="shared" si="34"/>
        <v>3.0775900000000019E-2</v>
      </c>
      <c r="BB37" s="66">
        <f t="shared" si="35"/>
        <v>2.0787700000000006E-2</v>
      </c>
      <c r="BC37" s="66">
        <f t="shared" si="36"/>
        <v>4.9664140000000002E-2</v>
      </c>
      <c r="BD37" s="74"/>
      <c r="BE37" s="55"/>
      <c r="BF37" s="16">
        <f t="shared" si="17"/>
        <v>0</v>
      </c>
      <c r="BG37" s="16">
        <f t="shared" si="18"/>
        <v>0</v>
      </c>
      <c r="BH37" s="16">
        <f t="shared" si="19"/>
        <v>0</v>
      </c>
      <c r="BI37" s="16">
        <f t="shared" si="20"/>
        <v>0</v>
      </c>
    </row>
    <row r="38" spans="1:61" ht="30" x14ac:dyDescent="0.25">
      <c r="A38" s="4" t="s">
        <v>117</v>
      </c>
      <c r="B38" s="7" t="s">
        <v>121</v>
      </c>
      <c r="C38" s="7">
        <v>52193</v>
      </c>
      <c r="D38" s="8">
        <v>39.593600000000002</v>
      </c>
      <c r="E38" s="8">
        <v>-75.633700000000005</v>
      </c>
      <c r="F38" s="4" t="s">
        <v>119</v>
      </c>
      <c r="G38" s="4" t="s">
        <v>25</v>
      </c>
      <c r="H38" s="4" t="s">
        <v>80</v>
      </c>
      <c r="I38" s="4" t="s">
        <v>124</v>
      </c>
      <c r="J38" s="4"/>
      <c r="K38" s="14">
        <f t="shared" si="0"/>
        <v>0.17254248366013072</v>
      </c>
      <c r="L38" s="15">
        <v>26.399000000000001</v>
      </c>
      <c r="M38" s="15">
        <v>1361325.5</v>
      </c>
      <c r="N38" s="15"/>
      <c r="O38" s="15">
        <v>0.13700000000000001</v>
      </c>
      <c r="P38" s="15">
        <v>7772.6</v>
      </c>
      <c r="Q38" s="16">
        <f t="shared" si="5"/>
        <v>3.5252039214677199E-2</v>
      </c>
      <c r="R38" s="34">
        <v>0.13</v>
      </c>
      <c r="S38" s="34">
        <v>7521.5</v>
      </c>
      <c r="T38" s="35">
        <f t="shared" si="6"/>
        <v>3.4567572957521768E-2</v>
      </c>
      <c r="U38" s="34">
        <v>0.14399999999999999</v>
      </c>
      <c r="V38" s="34">
        <v>7925.7</v>
      </c>
      <c r="W38" s="35">
        <f t="shared" si="7"/>
        <v>3.6337484386237177E-2</v>
      </c>
      <c r="X38" s="15">
        <v>0.155</v>
      </c>
      <c r="Y38" s="15">
        <v>8427.7999999999993</v>
      </c>
      <c r="Z38" s="16">
        <f t="shared" si="8"/>
        <v>3.6783027599136195E-2</v>
      </c>
      <c r="AA38" s="15"/>
      <c r="AB38" s="16">
        <f t="shared" si="1"/>
        <v>-3.5542483660130714E-2</v>
      </c>
      <c r="AC38" s="16">
        <f t="shared" si="2"/>
        <v>-4.254248366013072E-2</v>
      </c>
      <c r="AD38" s="16">
        <f t="shared" si="3"/>
        <v>-2.8542483660130735E-2</v>
      </c>
      <c r="AE38" s="16">
        <f t="shared" si="4"/>
        <v>-1.7542483660130725E-2</v>
      </c>
      <c r="AG38" s="45">
        <f t="shared" si="29"/>
        <v>-0.32935599999999998</v>
      </c>
      <c r="AH38" s="45">
        <f t="shared" si="30"/>
        <v>-0.32128999999999996</v>
      </c>
      <c r="AI38" s="45">
        <f t="shared" si="31"/>
        <v>-0.33154199999999995</v>
      </c>
      <c r="AJ38" s="45">
        <f t="shared" si="32"/>
        <v>-0.35066799999999992</v>
      </c>
      <c r="AL38" s="4" t="s">
        <v>117</v>
      </c>
      <c r="AM38" s="7" t="s">
        <v>121</v>
      </c>
      <c r="AO38" s="16">
        <f t="shared" si="21"/>
        <v>-4.2482388200000001</v>
      </c>
      <c r="AP38" s="16">
        <f t="shared" si="22"/>
        <v>-4.96674638</v>
      </c>
      <c r="AQ38" s="16">
        <f t="shared" si="23"/>
        <v>-5.0045920799999992</v>
      </c>
      <c r="AR38" s="16">
        <f t="shared" si="24"/>
        <v>-4.1728626000000002</v>
      </c>
      <c r="AU38" s="16">
        <f t="shared" si="13"/>
        <v>0</v>
      </c>
      <c r="AV38" s="16">
        <f t="shared" si="14"/>
        <v>0</v>
      </c>
      <c r="AW38" s="16">
        <f t="shared" si="15"/>
        <v>0</v>
      </c>
      <c r="AX38" s="16">
        <f t="shared" si="16"/>
        <v>0</v>
      </c>
      <c r="AY38" s="62"/>
      <c r="AZ38" s="65">
        <f t="shared" si="33"/>
        <v>0</v>
      </c>
      <c r="BA38" s="66">
        <f t="shared" si="34"/>
        <v>3.0775900000000019E-2</v>
      </c>
      <c r="BB38" s="66">
        <f t="shared" si="35"/>
        <v>2.0787700000000006E-2</v>
      </c>
      <c r="BC38" s="66">
        <f t="shared" si="36"/>
        <v>4.9664140000000002E-2</v>
      </c>
      <c r="BD38" s="74"/>
      <c r="BE38" s="55"/>
      <c r="BF38" s="16">
        <f t="shared" si="17"/>
        <v>0</v>
      </c>
      <c r="BG38" s="16">
        <f t="shared" si="18"/>
        <v>0</v>
      </c>
      <c r="BH38" s="16">
        <f t="shared" si="19"/>
        <v>0</v>
      </c>
      <c r="BI38" s="16">
        <f t="shared" si="20"/>
        <v>0</v>
      </c>
    </row>
    <row r="39" spans="1:61" ht="45" x14ac:dyDescent="0.25">
      <c r="A39" s="4" t="s">
        <v>117</v>
      </c>
      <c r="B39" s="7" t="s">
        <v>130</v>
      </c>
      <c r="C39" s="7">
        <v>57349</v>
      </c>
      <c r="D39" s="8">
        <v>39.188200000000002</v>
      </c>
      <c r="E39" s="8">
        <v>-75.499899999999997</v>
      </c>
      <c r="F39" s="4" t="s">
        <v>129</v>
      </c>
      <c r="G39" s="4" t="s">
        <v>25</v>
      </c>
      <c r="H39" s="4" t="s">
        <v>33</v>
      </c>
      <c r="I39" s="4" t="s">
        <v>27</v>
      </c>
      <c r="J39" s="4" t="s">
        <v>131</v>
      </c>
      <c r="K39" s="14">
        <f t="shared" si="0"/>
        <v>0.10811764705882354</v>
      </c>
      <c r="L39" s="15">
        <v>16.542000000000002</v>
      </c>
      <c r="M39" s="15">
        <v>5952070.4019999998</v>
      </c>
      <c r="N39" s="15">
        <v>866757.74</v>
      </c>
      <c r="O39" s="15">
        <v>0.106</v>
      </c>
      <c r="P39" s="15">
        <v>40046.400000000001</v>
      </c>
      <c r="Q39" s="16">
        <f t="shared" si="5"/>
        <v>5.2938591234168364E-3</v>
      </c>
      <c r="R39" s="34">
        <v>0.123</v>
      </c>
      <c r="S39" s="34">
        <v>44746.3</v>
      </c>
      <c r="T39" s="35">
        <f t="shared" si="6"/>
        <v>5.4976612591432139E-3</v>
      </c>
      <c r="U39" s="34">
        <v>0.126</v>
      </c>
      <c r="V39" s="34">
        <v>43298.8</v>
      </c>
      <c r="W39" s="35">
        <f t="shared" si="7"/>
        <v>5.8200227258030238E-3</v>
      </c>
      <c r="X39" s="15">
        <v>0.11600000000000001</v>
      </c>
      <c r="Y39" s="15">
        <v>40875.5</v>
      </c>
      <c r="Z39" s="16">
        <f t="shared" si="8"/>
        <v>5.6757715501951043E-3</v>
      </c>
      <c r="AA39" s="15"/>
      <c r="AB39" s="16">
        <f t="shared" si="1"/>
        <v>-2.1176470588235435E-3</v>
      </c>
      <c r="AC39" s="16">
        <f t="shared" si="2"/>
        <v>1.4882352941176458E-2</v>
      </c>
      <c r="AD39" s="16">
        <f t="shared" si="3"/>
        <v>1.788235294117646E-2</v>
      </c>
      <c r="AE39" s="16">
        <f t="shared" si="4"/>
        <v>7.8823529411764653E-3</v>
      </c>
      <c r="AG39" s="45">
        <f t="shared" si="29"/>
        <v>-2.2967840000000002</v>
      </c>
      <c r="AH39" s="45">
        <f t="shared" si="30"/>
        <v>-2.5617780000000003</v>
      </c>
      <c r="AI39" s="45">
        <f t="shared" si="31"/>
        <v>-2.4719279999999997</v>
      </c>
      <c r="AJ39" s="45">
        <f t="shared" si="32"/>
        <v>-2.3365299999999998</v>
      </c>
      <c r="AL39" s="4" t="s">
        <v>117</v>
      </c>
      <c r="AM39" s="7" t="s">
        <v>130</v>
      </c>
      <c r="AO39" s="16">
        <f t="shared" si="21"/>
        <v>-6.5450228199999998</v>
      </c>
      <c r="AP39" s="16">
        <f t="shared" si="22"/>
        <v>-7.5285243800000003</v>
      </c>
      <c r="AQ39" s="16">
        <f t="shared" si="23"/>
        <v>-7.4765200799999985</v>
      </c>
      <c r="AR39" s="16">
        <f t="shared" si="24"/>
        <v>-6.5093926</v>
      </c>
      <c r="AU39" s="16">
        <f t="shared" si="13"/>
        <v>0</v>
      </c>
      <c r="AV39" s="16">
        <f t="shared" si="14"/>
        <v>0</v>
      </c>
      <c r="AW39" s="16">
        <f t="shared" si="15"/>
        <v>0</v>
      </c>
      <c r="AX39" s="16">
        <f t="shared" si="16"/>
        <v>0</v>
      </c>
      <c r="AY39" s="62"/>
      <c r="AZ39" s="69">
        <f t="shared" si="33"/>
        <v>0</v>
      </c>
      <c r="BA39" s="28">
        <f t="shared" si="34"/>
        <v>3.0775900000000019E-2</v>
      </c>
      <c r="BB39" s="28">
        <f t="shared" si="35"/>
        <v>2.0787700000000006E-2</v>
      </c>
      <c r="BC39" s="28">
        <f t="shared" si="36"/>
        <v>4.9664140000000002E-2</v>
      </c>
      <c r="BD39" s="71" t="s">
        <v>117</v>
      </c>
      <c r="BE39" s="55"/>
      <c r="BF39" s="16">
        <f t="shared" si="17"/>
        <v>0</v>
      </c>
      <c r="BG39" s="16">
        <f t="shared" si="18"/>
        <v>0</v>
      </c>
      <c r="BH39" s="16">
        <f t="shared" si="19"/>
        <v>0</v>
      </c>
      <c r="BI39" s="16">
        <f t="shared" si="20"/>
        <v>0</v>
      </c>
    </row>
    <row r="40" spans="1:61" ht="30" x14ac:dyDescent="0.25">
      <c r="A40" s="4" t="s">
        <v>145</v>
      </c>
      <c r="B40" s="7" t="s">
        <v>183</v>
      </c>
      <c r="C40" s="7">
        <v>1586</v>
      </c>
      <c r="D40" s="8">
        <v>42.267200000000003</v>
      </c>
      <c r="E40" s="8">
        <v>-71.398300000000006</v>
      </c>
      <c r="F40" s="4" t="s">
        <v>72</v>
      </c>
      <c r="G40" s="4" t="s">
        <v>25</v>
      </c>
      <c r="H40" s="4" t="s">
        <v>26</v>
      </c>
      <c r="I40" s="4" t="s">
        <v>58</v>
      </c>
      <c r="J40" s="4"/>
      <c r="K40" s="14">
        <f t="shared" si="0"/>
        <v>4.0849673202614381E-3</v>
      </c>
      <c r="L40" s="15">
        <v>0.625</v>
      </c>
      <c r="M40" s="15">
        <v>2248.3000000000002</v>
      </c>
      <c r="N40" s="15">
        <v>100.86</v>
      </c>
      <c r="O40" s="15"/>
      <c r="P40" s="15"/>
      <c r="Q40" s="16">
        <f t="shared" si="5"/>
        <v>0</v>
      </c>
      <c r="R40" s="34"/>
      <c r="S40" s="34"/>
      <c r="T40" s="35">
        <f t="shared" si="6"/>
        <v>0</v>
      </c>
      <c r="U40" s="34"/>
      <c r="V40" s="34"/>
      <c r="W40" s="35">
        <f t="shared" si="7"/>
        <v>0</v>
      </c>
      <c r="X40" s="15"/>
      <c r="Y40" s="15"/>
      <c r="Z40" s="16">
        <f t="shared" si="8"/>
        <v>0</v>
      </c>
      <c r="AA40" s="15"/>
      <c r="AB40" s="16">
        <f t="shared" si="1"/>
        <v>-4.0849673202614381E-3</v>
      </c>
      <c r="AC40" s="16">
        <f t="shared" si="2"/>
        <v>-4.0849673202614381E-3</v>
      </c>
      <c r="AD40" s="16">
        <f t="shared" si="3"/>
        <v>-4.0849673202614381E-3</v>
      </c>
      <c r="AE40" s="16">
        <f t="shared" si="4"/>
        <v>-4.0849673202614381E-3</v>
      </c>
      <c r="AG40" s="45">
        <f t="shared" si="29"/>
        <v>0</v>
      </c>
      <c r="AH40" s="45">
        <f t="shared" si="30"/>
        <v>0</v>
      </c>
      <c r="AI40" s="45">
        <f t="shared" si="31"/>
        <v>0</v>
      </c>
      <c r="AJ40" s="45">
        <f t="shared" si="32"/>
        <v>0</v>
      </c>
      <c r="AL40" s="4" t="s">
        <v>145</v>
      </c>
      <c r="AM40" s="7" t="s">
        <v>183</v>
      </c>
      <c r="AO40" s="16">
        <f t="shared" si="21"/>
        <v>0</v>
      </c>
      <c r="AP40" s="16">
        <f t="shared" si="22"/>
        <v>0</v>
      </c>
      <c r="AQ40" s="16">
        <f t="shared" si="23"/>
        <v>0</v>
      </c>
      <c r="AR40" s="16">
        <f t="shared" si="24"/>
        <v>0</v>
      </c>
      <c r="AU40" s="16">
        <f t="shared" si="13"/>
        <v>0</v>
      </c>
      <c r="AV40" s="16">
        <f t="shared" si="14"/>
        <v>0</v>
      </c>
      <c r="AW40" s="16">
        <f t="shared" si="15"/>
        <v>0</v>
      </c>
      <c r="AX40" s="16">
        <f t="shared" si="16"/>
        <v>0</v>
      </c>
      <c r="AY40" s="62"/>
      <c r="AZ40" s="65">
        <f t="shared" si="33"/>
        <v>0</v>
      </c>
      <c r="BA40" s="66">
        <f t="shared" si="34"/>
        <v>0</v>
      </c>
      <c r="BB40" s="66">
        <f t="shared" si="35"/>
        <v>0</v>
      </c>
      <c r="BC40" s="66">
        <f t="shared" si="36"/>
        <v>0</v>
      </c>
      <c r="BD40" s="74"/>
      <c r="BE40" s="55"/>
      <c r="BF40" s="16">
        <f t="shared" si="17"/>
        <v>0</v>
      </c>
      <c r="BG40" s="16">
        <f t="shared" si="18"/>
        <v>0</v>
      </c>
      <c r="BH40" s="16">
        <f t="shared" si="19"/>
        <v>0</v>
      </c>
      <c r="BI40" s="16">
        <f t="shared" si="20"/>
        <v>0</v>
      </c>
    </row>
    <row r="41" spans="1:61" ht="30" x14ac:dyDescent="0.25">
      <c r="A41" s="4" t="s">
        <v>145</v>
      </c>
      <c r="B41" s="7" t="s">
        <v>215</v>
      </c>
      <c r="C41" s="7">
        <v>1588</v>
      </c>
      <c r="D41" s="8">
        <v>42.3917</v>
      </c>
      <c r="E41" s="8">
        <v>-71.066699999999997</v>
      </c>
      <c r="F41" s="4" t="s">
        <v>72</v>
      </c>
      <c r="G41" s="4" t="s">
        <v>25</v>
      </c>
      <c r="H41" s="4" t="s">
        <v>26</v>
      </c>
      <c r="I41" s="4" t="s">
        <v>58</v>
      </c>
      <c r="J41" s="4"/>
      <c r="K41" s="14">
        <f t="shared" si="0"/>
        <v>0.23916993464052289</v>
      </c>
      <c r="L41" s="15">
        <v>36.593000000000004</v>
      </c>
      <c r="M41" s="15">
        <v>4952931.87</v>
      </c>
      <c r="N41" s="15">
        <v>658492.74</v>
      </c>
      <c r="O41" s="15">
        <v>0.20699999999999999</v>
      </c>
      <c r="P41" s="15">
        <v>7565.4369999999999</v>
      </c>
      <c r="Q41" s="16">
        <f t="shared" si="5"/>
        <v>5.4722549404614698E-2</v>
      </c>
      <c r="R41" s="36">
        <v>0.79200000000000004</v>
      </c>
      <c r="S41" s="34">
        <v>174865.99</v>
      </c>
      <c r="T41" s="35">
        <f t="shared" si="6"/>
        <v>9.0583652086949559E-3</v>
      </c>
      <c r="U41" s="34">
        <v>0.60499999999999998</v>
      </c>
      <c r="V41" s="34">
        <v>171756.31400000001</v>
      </c>
      <c r="W41" s="35">
        <f t="shared" si="7"/>
        <v>7.0448647378401463E-3</v>
      </c>
      <c r="X41" s="17">
        <v>0.34100000000000003</v>
      </c>
      <c r="Y41" s="15">
        <v>93673.91</v>
      </c>
      <c r="Z41" s="16">
        <f t="shared" si="8"/>
        <v>7.2805757761152485E-3</v>
      </c>
      <c r="AA41" s="15"/>
      <c r="AB41" s="16">
        <f t="shared" si="1"/>
        <v>-3.2169934640522896E-2</v>
      </c>
      <c r="AC41" s="18">
        <f t="shared" si="2"/>
        <v>0.5528300653594771</v>
      </c>
      <c r="AD41" s="18">
        <f t="shared" si="3"/>
        <v>0.3658300653594771</v>
      </c>
      <c r="AE41" s="16">
        <f t="shared" si="4"/>
        <v>0.10183006535947714</v>
      </c>
      <c r="AG41" s="45">
        <f t="shared" si="29"/>
        <v>-0.24692621999999997</v>
      </c>
      <c r="AH41" s="45">
        <f t="shared" si="30"/>
        <v>-9.6999593999999973</v>
      </c>
      <c r="AI41" s="45">
        <f t="shared" si="31"/>
        <v>-9.7003788399999991</v>
      </c>
      <c r="AJ41" s="45">
        <f t="shared" si="32"/>
        <v>-5.2794345999999992</v>
      </c>
      <c r="AL41" s="4" t="s">
        <v>145</v>
      </c>
      <c r="AM41" s="7" t="s">
        <v>215</v>
      </c>
      <c r="AO41" s="16">
        <f t="shared" si="21"/>
        <v>-0.24692621999999997</v>
      </c>
      <c r="AP41" s="16">
        <f t="shared" si="22"/>
        <v>-9.6999593999999973</v>
      </c>
      <c r="AQ41" s="16">
        <f t="shared" si="23"/>
        <v>-9.7003788399999991</v>
      </c>
      <c r="AR41" s="16">
        <f t="shared" si="24"/>
        <v>-5.2794345999999992</v>
      </c>
      <c r="AU41" s="16">
        <f t="shared" si="13"/>
        <v>0</v>
      </c>
      <c r="AV41" s="16">
        <f t="shared" si="14"/>
        <v>0</v>
      </c>
      <c r="AW41" s="16">
        <f t="shared" si="15"/>
        <v>0</v>
      </c>
      <c r="AX41" s="16">
        <f t="shared" si="16"/>
        <v>0</v>
      </c>
      <c r="AY41" s="62"/>
      <c r="AZ41" s="65">
        <f t="shared" si="33"/>
        <v>0</v>
      </c>
      <c r="BA41" s="66">
        <f t="shared" si="34"/>
        <v>0</v>
      </c>
      <c r="BB41" s="66">
        <f t="shared" si="35"/>
        <v>0</v>
      </c>
      <c r="BC41" s="66">
        <f t="shared" si="36"/>
        <v>0</v>
      </c>
      <c r="BD41" s="74"/>
      <c r="BE41" s="55"/>
      <c r="BF41" s="16">
        <f t="shared" si="17"/>
        <v>0</v>
      </c>
      <c r="BG41" s="16">
        <f t="shared" si="18"/>
        <v>0</v>
      </c>
      <c r="BH41" s="16">
        <f t="shared" si="19"/>
        <v>0</v>
      </c>
      <c r="BI41" s="16">
        <f t="shared" si="20"/>
        <v>0</v>
      </c>
    </row>
    <row r="42" spans="1:61" ht="30" x14ac:dyDescent="0.25">
      <c r="A42" s="4" t="s">
        <v>145</v>
      </c>
      <c r="B42" s="7" t="s">
        <v>206</v>
      </c>
      <c r="C42" s="7">
        <v>1592</v>
      </c>
      <c r="D42" s="8">
        <v>42.136400000000002</v>
      </c>
      <c r="E42" s="8">
        <v>-71.447800000000001</v>
      </c>
      <c r="F42" s="4" t="s">
        <v>147</v>
      </c>
      <c r="G42" s="4" t="s">
        <v>25</v>
      </c>
      <c r="H42" s="4" t="s">
        <v>26</v>
      </c>
      <c r="I42" s="4" t="s">
        <v>58</v>
      </c>
      <c r="J42" s="4"/>
      <c r="K42" s="14">
        <f t="shared" si="0"/>
        <v>3.0764705882352941E-2</v>
      </c>
      <c r="L42" s="15">
        <v>4.7069999999999999</v>
      </c>
      <c r="M42" s="15">
        <v>18058.3</v>
      </c>
      <c r="N42" s="15">
        <v>705.55</v>
      </c>
      <c r="O42" s="15"/>
      <c r="P42" s="15"/>
      <c r="Q42" s="16">
        <f t="shared" si="5"/>
        <v>0</v>
      </c>
      <c r="R42" s="34"/>
      <c r="S42" s="34"/>
      <c r="T42" s="35">
        <f t="shared" si="6"/>
        <v>0</v>
      </c>
      <c r="U42" s="34"/>
      <c r="V42" s="34"/>
      <c r="W42" s="35">
        <f t="shared" si="7"/>
        <v>0</v>
      </c>
      <c r="X42" s="15"/>
      <c r="Y42" s="15"/>
      <c r="Z42" s="16">
        <f t="shared" si="8"/>
        <v>0</v>
      </c>
      <c r="AA42" s="15"/>
      <c r="AB42" s="16">
        <f t="shared" si="1"/>
        <v>-3.0764705882352941E-2</v>
      </c>
      <c r="AC42" s="16">
        <f t="shared" si="2"/>
        <v>-3.0764705882352941E-2</v>
      </c>
      <c r="AD42" s="16">
        <f t="shared" si="3"/>
        <v>-3.0764705882352941E-2</v>
      </c>
      <c r="AE42" s="16">
        <f t="shared" si="4"/>
        <v>-3.0764705882352941E-2</v>
      </c>
      <c r="AG42" s="45">
        <f t="shared" si="29"/>
        <v>0</v>
      </c>
      <c r="AH42" s="45">
        <f t="shared" si="30"/>
        <v>0</v>
      </c>
      <c r="AI42" s="45">
        <f t="shared" si="31"/>
        <v>0</v>
      </c>
      <c r="AJ42" s="45">
        <f t="shared" si="32"/>
        <v>0</v>
      </c>
      <c r="AL42" s="4" t="s">
        <v>145</v>
      </c>
      <c r="AM42" s="7" t="s">
        <v>206</v>
      </c>
      <c r="AO42" s="16">
        <f t="shared" si="21"/>
        <v>-0.24692621999999997</v>
      </c>
      <c r="AP42" s="16">
        <f t="shared" si="22"/>
        <v>-9.6999593999999973</v>
      </c>
      <c r="AQ42" s="16">
        <f t="shared" si="23"/>
        <v>-9.7003788399999991</v>
      </c>
      <c r="AR42" s="16">
        <f t="shared" si="24"/>
        <v>-5.2794345999999992</v>
      </c>
      <c r="AU42" s="16">
        <f t="shared" si="13"/>
        <v>0</v>
      </c>
      <c r="AV42" s="16">
        <f t="shared" si="14"/>
        <v>0</v>
      </c>
      <c r="AW42" s="16">
        <f t="shared" si="15"/>
        <v>0</v>
      </c>
      <c r="AX42" s="16">
        <f t="shared" si="16"/>
        <v>0</v>
      </c>
      <c r="AY42" s="62"/>
      <c r="AZ42" s="65">
        <f t="shared" si="33"/>
        <v>0</v>
      </c>
      <c r="BA42" s="66">
        <f t="shared" si="34"/>
        <v>0</v>
      </c>
      <c r="BB42" s="66">
        <f t="shared" si="35"/>
        <v>0</v>
      </c>
      <c r="BC42" s="66">
        <f t="shared" si="36"/>
        <v>0</v>
      </c>
      <c r="BD42" s="74"/>
      <c r="BE42" s="55"/>
      <c r="BF42" s="16">
        <f t="shared" si="17"/>
        <v>0</v>
      </c>
      <c r="BG42" s="16">
        <f t="shared" si="18"/>
        <v>0</v>
      </c>
      <c r="BH42" s="16">
        <f t="shared" si="19"/>
        <v>0</v>
      </c>
      <c r="BI42" s="16">
        <f t="shared" si="20"/>
        <v>0</v>
      </c>
    </row>
    <row r="43" spans="1:61" ht="30" x14ac:dyDescent="0.25">
      <c r="A43" s="4" t="s">
        <v>145</v>
      </c>
      <c r="B43" s="7" t="s">
        <v>154</v>
      </c>
      <c r="C43" s="7">
        <v>1594</v>
      </c>
      <c r="D43" s="8">
        <v>42.363599999999998</v>
      </c>
      <c r="E43" s="8">
        <v>-71.116100000000003</v>
      </c>
      <c r="F43" s="4" t="s">
        <v>72</v>
      </c>
      <c r="G43" s="4" t="s">
        <v>25</v>
      </c>
      <c r="H43" s="4" t="s">
        <v>80</v>
      </c>
      <c r="I43" s="4" t="s">
        <v>27</v>
      </c>
      <c r="J43" s="4" t="s">
        <v>156</v>
      </c>
      <c r="K43" s="14">
        <f t="shared" si="0"/>
        <v>4.1830065359477127E-4</v>
      </c>
      <c r="L43" s="15">
        <v>6.4000000000000001E-2</v>
      </c>
      <c r="M43" s="15">
        <v>1474.7170000000001</v>
      </c>
      <c r="N43" s="15"/>
      <c r="O43" s="15"/>
      <c r="P43" s="15"/>
      <c r="Q43" s="16">
        <f t="shared" si="5"/>
        <v>0</v>
      </c>
      <c r="R43" s="34"/>
      <c r="S43" s="34"/>
      <c r="T43" s="35">
        <f t="shared" si="6"/>
        <v>0</v>
      </c>
      <c r="U43" s="34"/>
      <c r="V43" s="34"/>
      <c r="W43" s="35">
        <f t="shared" si="7"/>
        <v>0</v>
      </c>
      <c r="X43" s="15"/>
      <c r="Y43" s="15"/>
      <c r="Z43" s="16">
        <f t="shared" si="8"/>
        <v>0</v>
      </c>
      <c r="AA43" s="15"/>
      <c r="AB43" s="16">
        <f t="shared" si="1"/>
        <v>-4.1830065359477127E-4</v>
      </c>
      <c r="AC43" s="16">
        <f t="shared" si="2"/>
        <v>-4.1830065359477127E-4</v>
      </c>
      <c r="AD43" s="16">
        <f t="shared" si="3"/>
        <v>-4.1830065359477127E-4</v>
      </c>
      <c r="AE43" s="16">
        <f t="shared" si="4"/>
        <v>-4.1830065359477127E-4</v>
      </c>
      <c r="AG43" s="45">
        <f t="shared" si="29"/>
        <v>0</v>
      </c>
      <c r="AH43" s="45">
        <f t="shared" si="30"/>
        <v>0</v>
      </c>
      <c r="AI43" s="45">
        <f t="shared" si="31"/>
        <v>0</v>
      </c>
      <c r="AJ43" s="45">
        <f t="shared" si="32"/>
        <v>0</v>
      </c>
      <c r="AL43" s="4" t="s">
        <v>145</v>
      </c>
      <c r="AM43" s="7" t="s">
        <v>154</v>
      </c>
      <c r="AO43" s="16">
        <f t="shared" si="21"/>
        <v>-0.24692621999999997</v>
      </c>
      <c r="AP43" s="16">
        <f t="shared" si="22"/>
        <v>-9.6999593999999973</v>
      </c>
      <c r="AQ43" s="16">
        <f t="shared" si="23"/>
        <v>-9.7003788399999991</v>
      </c>
      <c r="AR43" s="16">
        <f t="shared" si="24"/>
        <v>-5.2794345999999992</v>
      </c>
      <c r="AU43" s="16">
        <f t="shared" si="13"/>
        <v>0</v>
      </c>
      <c r="AV43" s="16">
        <f t="shared" si="14"/>
        <v>0</v>
      </c>
      <c r="AW43" s="16">
        <f t="shared" si="15"/>
        <v>0</v>
      </c>
      <c r="AX43" s="16">
        <f t="shared" si="16"/>
        <v>0</v>
      </c>
      <c r="AY43" s="62"/>
      <c r="AZ43" s="65">
        <f t="shared" si="33"/>
        <v>0</v>
      </c>
      <c r="BA43" s="66">
        <f t="shared" si="34"/>
        <v>0</v>
      </c>
      <c r="BB43" s="66">
        <f t="shared" si="35"/>
        <v>0</v>
      </c>
      <c r="BC43" s="66">
        <f t="shared" si="36"/>
        <v>0</v>
      </c>
      <c r="BD43" s="74"/>
      <c r="BE43" s="55"/>
      <c r="BF43" s="16">
        <f t="shared" si="17"/>
        <v>0</v>
      </c>
      <c r="BG43" s="16">
        <f t="shared" si="18"/>
        <v>0</v>
      </c>
      <c r="BH43" s="16">
        <f t="shared" si="19"/>
        <v>0</v>
      </c>
      <c r="BI43" s="16">
        <f t="shared" si="20"/>
        <v>0</v>
      </c>
    </row>
    <row r="44" spans="1:61" ht="45" x14ac:dyDescent="0.25">
      <c r="A44" s="4" t="s">
        <v>145</v>
      </c>
      <c r="B44" s="7" t="s">
        <v>190</v>
      </c>
      <c r="C44" s="7">
        <v>1595</v>
      </c>
      <c r="D44" s="8">
        <v>42.363300000000002</v>
      </c>
      <c r="E44" s="8">
        <v>-71.0792</v>
      </c>
      <c r="F44" s="4" t="s">
        <v>72</v>
      </c>
      <c r="G44" s="4" t="s">
        <v>25</v>
      </c>
      <c r="H44" s="4" t="s">
        <v>26</v>
      </c>
      <c r="I44" s="4" t="s">
        <v>58</v>
      </c>
      <c r="J44" s="4" t="s">
        <v>38</v>
      </c>
      <c r="K44" s="14">
        <f t="shared" si="0"/>
        <v>0.16071241830065358</v>
      </c>
      <c r="L44" s="15">
        <v>24.588999999999999</v>
      </c>
      <c r="M44" s="15">
        <v>4910305.5209999997</v>
      </c>
      <c r="N44" s="15">
        <v>734868.21</v>
      </c>
      <c r="O44" s="15">
        <v>0.124</v>
      </c>
      <c r="P44" s="15">
        <v>40920.925000000003</v>
      </c>
      <c r="Q44" s="16">
        <f t="shared" si="5"/>
        <v>6.0604690631993283E-3</v>
      </c>
      <c r="R44" s="34">
        <v>0.121</v>
      </c>
      <c r="S44" s="34">
        <v>39814.411</v>
      </c>
      <c r="T44" s="35">
        <f t="shared" si="6"/>
        <v>6.0782011819790578E-3</v>
      </c>
      <c r="U44" s="34">
        <v>0.11600000000000001</v>
      </c>
      <c r="V44" s="34">
        <v>37961.375</v>
      </c>
      <c r="W44" s="35">
        <f t="shared" si="7"/>
        <v>6.1114751507288659E-3</v>
      </c>
      <c r="X44" s="15">
        <v>0.158</v>
      </c>
      <c r="Y44" s="15">
        <v>37426.146000000001</v>
      </c>
      <c r="Z44" s="16">
        <f t="shared" si="8"/>
        <v>8.4432952300244855E-3</v>
      </c>
      <c r="AA44" s="15"/>
      <c r="AB44" s="16">
        <f t="shared" si="1"/>
        <v>-3.6712418300653582E-2</v>
      </c>
      <c r="AC44" s="16">
        <f t="shared" si="2"/>
        <v>-3.9712418300653585E-2</v>
      </c>
      <c r="AD44" s="16">
        <f t="shared" si="3"/>
        <v>-4.4712418300653575E-2</v>
      </c>
      <c r="AE44" s="16">
        <f t="shared" si="4"/>
        <v>-2.7124183006535796E-3</v>
      </c>
      <c r="AG44" s="45">
        <f t="shared" si="29"/>
        <v>-2.3312554999999997</v>
      </c>
      <c r="AH44" s="45">
        <f t="shared" si="30"/>
        <v>-2.2678646599999999</v>
      </c>
      <c r="AI44" s="45">
        <f t="shared" si="31"/>
        <v>-2.1616825</v>
      </c>
      <c r="AJ44" s="45">
        <f t="shared" si="32"/>
        <v>-2.0875687599999999</v>
      </c>
      <c r="AL44" s="4" t="s">
        <v>145</v>
      </c>
      <c r="AM44" s="7" t="s">
        <v>190</v>
      </c>
      <c r="AO44" s="16">
        <f t="shared" si="21"/>
        <v>-2.5781817199999999</v>
      </c>
      <c r="AP44" s="16">
        <f t="shared" si="22"/>
        <v>-11.967824059999998</v>
      </c>
      <c r="AQ44" s="16">
        <f t="shared" si="23"/>
        <v>-11.862061339999999</v>
      </c>
      <c r="AR44" s="16">
        <f t="shared" si="24"/>
        <v>-7.3670033599999991</v>
      </c>
      <c r="AU44" s="16">
        <f t="shared" si="13"/>
        <v>0</v>
      </c>
      <c r="AV44" s="16">
        <f t="shared" si="14"/>
        <v>0</v>
      </c>
      <c r="AW44" s="16">
        <f t="shared" si="15"/>
        <v>0</v>
      </c>
      <c r="AX44" s="16">
        <f t="shared" si="16"/>
        <v>0</v>
      </c>
      <c r="AY44" s="62"/>
      <c r="AZ44" s="65">
        <f t="shared" si="33"/>
        <v>0</v>
      </c>
      <c r="BA44" s="66">
        <f t="shared" si="34"/>
        <v>0</v>
      </c>
      <c r="BB44" s="66">
        <f t="shared" si="35"/>
        <v>0</v>
      </c>
      <c r="BC44" s="66">
        <f t="shared" si="36"/>
        <v>0</v>
      </c>
      <c r="BD44" s="74"/>
      <c r="BE44" s="55"/>
      <c r="BF44" s="16">
        <f t="shared" si="17"/>
        <v>0</v>
      </c>
      <c r="BG44" s="16">
        <f t="shared" si="18"/>
        <v>0</v>
      </c>
      <c r="BH44" s="16">
        <f t="shared" si="19"/>
        <v>0</v>
      </c>
      <c r="BI44" s="16">
        <f t="shared" si="20"/>
        <v>0</v>
      </c>
    </row>
    <row r="45" spans="1:61" ht="30" x14ac:dyDescent="0.25">
      <c r="A45" s="4" t="s">
        <v>145</v>
      </c>
      <c r="B45" s="7" t="s">
        <v>157</v>
      </c>
      <c r="C45" s="7">
        <v>1599</v>
      </c>
      <c r="D45" s="8">
        <v>41.769399999999997</v>
      </c>
      <c r="E45" s="8">
        <v>-70.509699999999995</v>
      </c>
      <c r="F45" s="4" t="s">
        <v>158</v>
      </c>
      <c r="G45" s="4" t="s">
        <v>25</v>
      </c>
      <c r="H45" s="4" t="s">
        <v>80</v>
      </c>
      <c r="I45" s="4" t="s">
        <v>27</v>
      </c>
      <c r="J45" s="4" t="s">
        <v>160</v>
      </c>
      <c r="K45" s="14">
        <f t="shared" si="0"/>
        <v>6.5986928104575168E-2</v>
      </c>
      <c r="L45" s="15">
        <v>10.096</v>
      </c>
      <c r="M45" s="15">
        <v>287234.36499999999</v>
      </c>
      <c r="N45" s="15">
        <v>27000.81</v>
      </c>
      <c r="O45" s="15"/>
      <c r="P45" s="15"/>
      <c r="Q45" s="16">
        <f t="shared" si="5"/>
        <v>0</v>
      </c>
      <c r="R45" s="34"/>
      <c r="S45" s="34"/>
      <c r="T45" s="35">
        <f t="shared" si="6"/>
        <v>0</v>
      </c>
      <c r="U45" s="34"/>
      <c r="V45" s="34"/>
      <c r="W45" s="35">
        <f t="shared" si="7"/>
        <v>0</v>
      </c>
      <c r="X45" s="15">
        <v>0</v>
      </c>
      <c r="Y45" s="15">
        <v>59.176000000000002</v>
      </c>
      <c r="Z45" s="16">
        <f t="shared" si="8"/>
        <v>0</v>
      </c>
      <c r="AA45" s="15"/>
      <c r="AB45" s="16">
        <f t="shared" si="1"/>
        <v>-6.5986928104575168E-2</v>
      </c>
      <c r="AC45" s="16">
        <f t="shared" si="2"/>
        <v>-6.5986928104575168E-2</v>
      </c>
      <c r="AD45" s="16">
        <f t="shared" si="3"/>
        <v>-6.5986928104575168E-2</v>
      </c>
      <c r="AE45" s="16">
        <f t="shared" si="4"/>
        <v>-6.5986928104575168E-2</v>
      </c>
      <c r="AG45" s="45">
        <f t="shared" si="29"/>
        <v>0</v>
      </c>
      <c r="AH45" s="45">
        <f t="shared" si="30"/>
        <v>0</v>
      </c>
      <c r="AI45" s="45">
        <f t="shared" si="31"/>
        <v>0</v>
      </c>
      <c r="AJ45" s="45">
        <f t="shared" si="32"/>
        <v>-3.5505599999999999E-3</v>
      </c>
      <c r="AL45" s="4" t="s">
        <v>145</v>
      </c>
      <c r="AM45" s="7" t="s">
        <v>157</v>
      </c>
      <c r="AO45" s="16">
        <f t="shared" si="21"/>
        <v>-2.5781817199999999</v>
      </c>
      <c r="AP45" s="16">
        <f t="shared" si="22"/>
        <v>-11.967824059999998</v>
      </c>
      <c r="AQ45" s="16">
        <f t="shared" si="23"/>
        <v>-11.862061339999999</v>
      </c>
      <c r="AR45" s="16">
        <f t="shared" si="24"/>
        <v>-7.370553919999999</v>
      </c>
      <c r="AU45" s="16">
        <f t="shared" si="13"/>
        <v>0</v>
      </c>
      <c r="AV45" s="16">
        <f t="shared" si="14"/>
        <v>0</v>
      </c>
      <c r="AW45" s="16">
        <f t="shared" si="15"/>
        <v>0</v>
      </c>
      <c r="AX45" s="16">
        <f t="shared" si="16"/>
        <v>0</v>
      </c>
      <c r="AY45" s="62"/>
      <c r="AZ45" s="65">
        <f t="shared" si="33"/>
        <v>0</v>
      </c>
      <c r="BA45" s="66">
        <f t="shared" si="34"/>
        <v>0</v>
      </c>
      <c r="BB45" s="66">
        <f t="shared" si="35"/>
        <v>0</v>
      </c>
      <c r="BC45" s="66">
        <f t="shared" si="36"/>
        <v>0</v>
      </c>
      <c r="BD45" s="74"/>
      <c r="BE45" s="55"/>
      <c r="BF45" s="16">
        <f t="shared" si="17"/>
        <v>0</v>
      </c>
      <c r="BG45" s="16">
        <f t="shared" si="18"/>
        <v>0</v>
      </c>
      <c r="BH45" s="16">
        <f t="shared" si="19"/>
        <v>0</v>
      </c>
      <c r="BI45" s="16">
        <f t="shared" si="20"/>
        <v>0</v>
      </c>
    </row>
    <row r="46" spans="1:61" ht="30" x14ac:dyDescent="0.25">
      <c r="A46" s="4" t="s">
        <v>145</v>
      </c>
      <c r="B46" s="7" t="s">
        <v>173</v>
      </c>
      <c r="C46" s="7">
        <v>1631</v>
      </c>
      <c r="D46" s="8">
        <v>42.443100000000001</v>
      </c>
      <c r="E46" s="8">
        <v>-73.206100000000006</v>
      </c>
      <c r="F46" s="4" t="s">
        <v>174</v>
      </c>
      <c r="G46" s="4" t="s">
        <v>25</v>
      </c>
      <c r="H46" s="4" t="s">
        <v>26</v>
      </c>
      <c r="I46" s="4" t="s">
        <v>58</v>
      </c>
      <c r="J46" s="4"/>
      <c r="K46" s="14">
        <f t="shared" si="0"/>
        <v>2.4509803921568627E-3</v>
      </c>
      <c r="L46" s="15">
        <v>0.375</v>
      </c>
      <c r="M46" s="15">
        <v>624.6</v>
      </c>
      <c r="N46" s="15">
        <v>32.56</v>
      </c>
      <c r="O46" s="15"/>
      <c r="P46" s="15"/>
      <c r="Q46" s="16">
        <f t="shared" si="5"/>
        <v>0</v>
      </c>
      <c r="R46" s="34"/>
      <c r="S46" s="34"/>
      <c r="T46" s="35">
        <f t="shared" si="6"/>
        <v>0</v>
      </c>
      <c r="U46" s="34"/>
      <c r="V46" s="34"/>
      <c r="W46" s="35">
        <f t="shared" si="7"/>
        <v>0</v>
      </c>
      <c r="X46" s="15"/>
      <c r="Y46" s="15"/>
      <c r="Z46" s="16">
        <f t="shared" si="8"/>
        <v>0</v>
      </c>
      <c r="AA46" s="15"/>
      <c r="AB46" s="16">
        <f t="shared" si="1"/>
        <v>-2.4509803921568627E-3</v>
      </c>
      <c r="AC46" s="16">
        <f t="shared" si="2"/>
        <v>-2.4509803921568627E-3</v>
      </c>
      <c r="AD46" s="16">
        <f t="shared" si="3"/>
        <v>-2.4509803921568627E-3</v>
      </c>
      <c r="AE46" s="16">
        <f t="shared" si="4"/>
        <v>-2.4509803921568627E-3</v>
      </c>
      <c r="AG46" s="45">
        <f t="shared" si="29"/>
        <v>0</v>
      </c>
      <c r="AH46" s="45">
        <f t="shared" si="30"/>
        <v>0</v>
      </c>
      <c r="AI46" s="45">
        <f t="shared" si="31"/>
        <v>0</v>
      </c>
      <c r="AJ46" s="45">
        <f t="shared" si="32"/>
        <v>0</v>
      </c>
      <c r="AL46" s="4" t="s">
        <v>145</v>
      </c>
      <c r="AM46" s="7" t="s">
        <v>173</v>
      </c>
      <c r="AO46" s="16">
        <f t="shared" si="21"/>
        <v>-2.5781817199999999</v>
      </c>
      <c r="AP46" s="16">
        <f t="shared" si="22"/>
        <v>-11.967824059999998</v>
      </c>
      <c r="AQ46" s="16">
        <f t="shared" si="23"/>
        <v>-11.862061339999999</v>
      </c>
      <c r="AR46" s="16">
        <f t="shared" si="24"/>
        <v>-7.370553919999999</v>
      </c>
      <c r="AU46" s="16">
        <f t="shared" si="13"/>
        <v>0</v>
      </c>
      <c r="AV46" s="16">
        <f t="shared" si="14"/>
        <v>0</v>
      </c>
      <c r="AW46" s="16">
        <f t="shared" si="15"/>
        <v>0</v>
      </c>
      <c r="AX46" s="16">
        <f t="shared" si="16"/>
        <v>0</v>
      </c>
      <c r="AY46" s="62"/>
      <c r="AZ46" s="65">
        <f t="shared" si="33"/>
        <v>0</v>
      </c>
      <c r="BA46" s="66">
        <f t="shared" si="34"/>
        <v>0</v>
      </c>
      <c r="BB46" s="66">
        <f t="shared" si="35"/>
        <v>0</v>
      </c>
      <c r="BC46" s="66">
        <f t="shared" si="36"/>
        <v>0</v>
      </c>
      <c r="BD46" s="74"/>
      <c r="BE46" s="55"/>
      <c r="BF46" s="16">
        <f t="shared" si="17"/>
        <v>0</v>
      </c>
      <c r="BG46" s="16">
        <f t="shared" si="18"/>
        <v>0</v>
      </c>
      <c r="BH46" s="16">
        <f t="shared" si="19"/>
        <v>0</v>
      </c>
      <c r="BI46" s="16">
        <f t="shared" si="20"/>
        <v>0</v>
      </c>
    </row>
    <row r="47" spans="1:61" ht="30" x14ac:dyDescent="0.25">
      <c r="A47" s="4" t="s">
        <v>145</v>
      </c>
      <c r="B47" s="7" t="s">
        <v>225</v>
      </c>
      <c r="C47" s="7">
        <v>1642</v>
      </c>
      <c r="D47" s="8">
        <v>42.095599999999997</v>
      </c>
      <c r="E47" s="8">
        <v>-72.595799999999997</v>
      </c>
      <c r="F47" s="4" t="s">
        <v>153</v>
      </c>
      <c r="G47" s="4" t="s">
        <v>25</v>
      </c>
      <c r="H47" s="4" t="s">
        <v>26</v>
      </c>
      <c r="I47" s="4" t="s">
        <v>58</v>
      </c>
      <c r="J47" s="4"/>
      <c r="K47" s="14">
        <f t="shared" si="0"/>
        <v>6.0065359477124184E-3</v>
      </c>
      <c r="L47" s="15">
        <v>0.91900000000000004</v>
      </c>
      <c r="M47" s="15">
        <v>11159.386</v>
      </c>
      <c r="N47" s="15">
        <v>908.97</v>
      </c>
      <c r="O47" s="15"/>
      <c r="P47" s="15"/>
      <c r="Q47" s="16">
        <f t="shared" si="5"/>
        <v>0</v>
      </c>
      <c r="R47" s="34"/>
      <c r="S47" s="34"/>
      <c r="T47" s="35">
        <f t="shared" si="6"/>
        <v>0</v>
      </c>
      <c r="U47" s="34"/>
      <c r="V47" s="34"/>
      <c r="W47" s="35">
        <f t="shared" si="7"/>
        <v>0</v>
      </c>
      <c r="X47" s="15"/>
      <c r="Y47" s="15"/>
      <c r="Z47" s="16">
        <f t="shared" si="8"/>
        <v>0</v>
      </c>
      <c r="AA47" s="15"/>
      <c r="AB47" s="16">
        <f t="shared" si="1"/>
        <v>-6.0065359477124184E-3</v>
      </c>
      <c r="AC47" s="16">
        <f t="shared" si="2"/>
        <v>-6.0065359477124184E-3</v>
      </c>
      <c r="AD47" s="16">
        <f t="shared" si="3"/>
        <v>-6.0065359477124184E-3</v>
      </c>
      <c r="AE47" s="16">
        <f t="shared" si="4"/>
        <v>-6.0065359477124184E-3</v>
      </c>
      <c r="AG47" s="45">
        <f t="shared" si="29"/>
        <v>0</v>
      </c>
      <c r="AH47" s="45">
        <f t="shared" si="30"/>
        <v>0</v>
      </c>
      <c r="AI47" s="45">
        <f t="shared" si="31"/>
        <v>0</v>
      </c>
      <c r="AJ47" s="45">
        <f t="shared" si="32"/>
        <v>0</v>
      </c>
      <c r="AL47" s="4" t="s">
        <v>145</v>
      </c>
      <c r="AM47" s="7" t="s">
        <v>225</v>
      </c>
      <c r="AO47" s="16">
        <f t="shared" si="21"/>
        <v>-2.5781817199999999</v>
      </c>
      <c r="AP47" s="16">
        <f t="shared" si="22"/>
        <v>-11.967824059999998</v>
      </c>
      <c r="AQ47" s="16">
        <f t="shared" si="23"/>
        <v>-11.862061339999999</v>
      </c>
      <c r="AR47" s="16">
        <f t="shared" si="24"/>
        <v>-7.370553919999999</v>
      </c>
      <c r="AU47" s="16">
        <f t="shared" si="13"/>
        <v>0</v>
      </c>
      <c r="AV47" s="16">
        <f t="shared" si="14"/>
        <v>0</v>
      </c>
      <c r="AW47" s="16">
        <f t="shared" si="15"/>
        <v>0</v>
      </c>
      <c r="AX47" s="16">
        <f t="shared" si="16"/>
        <v>0</v>
      </c>
      <c r="AY47" s="62"/>
      <c r="AZ47" s="65">
        <f t="shared" si="33"/>
        <v>0</v>
      </c>
      <c r="BA47" s="66">
        <f t="shared" si="34"/>
        <v>0</v>
      </c>
      <c r="BB47" s="66">
        <f t="shared" si="35"/>
        <v>0</v>
      </c>
      <c r="BC47" s="66">
        <f t="shared" si="36"/>
        <v>0</v>
      </c>
      <c r="BD47" s="74"/>
      <c r="BE47" s="55"/>
      <c r="BF47" s="16">
        <f t="shared" si="17"/>
        <v>0</v>
      </c>
      <c r="BG47" s="16">
        <f t="shared" si="18"/>
        <v>0</v>
      </c>
      <c r="BH47" s="16">
        <f t="shared" si="19"/>
        <v>0</v>
      </c>
      <c r="BI47" s="16">
        <f t="shared" si="20"/>
        <v>0</v>
      </c>
    </row>
    <row r="48" spans="1:61" ht="30" x14ac:dyDescent="0.25">
      <c r="A48" s="4" t="s">
        <v>145</v>
      </c>
      <c r="B48" s="7" t="s">
        <v>228</v>
      </c>
      <c r="C48" s="7">
        <v>1643</v>
      </c>
      <c r="D48" s="8">
        <v>42.336199999999998</v>
      </c>
      <c r="E48" s="8">
        <v>-73.235200000000006</v>
      </c>
      <c r="F48" s="4" t="s">
        <v>174</v>
      </c>
      <c r="G48" s="4" t="s">
        <v>25</v>
      </c>
      <c r="H48" s="4" t="s">
        <v>26</v>
      </c>
      <c r="I48" s="4" t="s">
        <v>58</v>
      </c>
      <c r="J48" s="4"/>
      <c r="K48" s="14">
        <f t="shared" si="0"/>
        <v>3.8758169934640522E-3</v>
      </c>
      <c r="L48" s="15">
        <v>0.59299999999999997</v>
      </c>
      <c r="M48" s="15">
        <v>988.2</v>
      </c>
      <c r="N48" s="15">
        <v>39.270000000000003</v>
      </c>
      <c r="O48" s="15"/>
      <c r="P48" s="15"/>
      <c r="Q48" s="16">
        <f t="shared" si="5"/>
        <v>0</v>
      </c>
      <c r="R48" s="34"/>
      <c r="S48" s="34"/>
      <c r="T48" s="35">
        <f t="shared" si="6"/>
        <v>0</v>
      </c>
      <c r="U48" s="34"/>
      <c r="V48" s="34"/>
      <c r="W48" s="35">
        <f t="shared" si="7"/>
        <v>0</v>
      </c>
      <c r="X48" s="15"/>
      <c r="Y48" s="15"/>
      <c r="Z48" s="16">
        <f t="shared" si="8"/>
        <v>0</v>
      </c>
      <c r="AA48" s="15"/>
      <c r="AB48" s="16">
        <f t="shared" si="1"/>
        <v>-3.8758169934640522E-3</v>
      </c>
      <c r="AC48" s="16">
        <f t="shared" si="2"/>
        <v>-3.8758169934640522E-3</v>
      </c>
      <c r="AD48" s="16">
        <f t="shared" si="3"/>
        <v>-3.8758169934640522E-3</v>
      </c>
      <c r="AE48" s="16">
        <f t="shared" si="4"/>
        <v>-3.8758169934640522E-3</v>
      </c>
      <c r="AG48" s="45">
        <f t="shared" si="29"/>
        <v>0</v>
      </c>
      <c r="AH48" s="45">
        <f t="shared" si="30"/>
        <v>0</v>
      </c>
      <c r="AI48" s="45">
        <f t="shared" si="31"/>
        <v>0</v>
      </c>
      <c r="AJ48" s="45">
        <f t="shared" si="32"/>
        <v>0</v>
      </c>
      <c r="AL48" s="4" t="s">
        <v>145</v>
      </c>
      <c r="AM48" s="7" t="s">
        <v>228</v>
      </c>
      <c r="AO48" s="16">
        <f t="shared" si="21"/>
        <v>-2.5781817199999999</v>
      </c>
      <c r="AP48" s="16">
        <f t="shared" si="22"/>
        <v>-11.967824059999998</v>
      </c>
      <c r="AQ48" s="16">
        <f t="shared" si="23"/>
        <v>-11.862061339999999</v>
      </c>
      <c r="AR48" s="16">
        <f t="shared" si="24"/>
        <v>-7.370553919999999</v>
      </c>
      <c r="AU48" s="16">
        <f t="shared" si="13"/>
        <v>0</v>
      </c>
      <c r="AV48" s="16">
        <f t="shared" si="14"/>
        <v>0</v>
      </c>
      <c r="AW48" s="16">
        <f t="shared" si="15"/>
        <v>0</v>
      </c>
      <c r="AX48" s="16">
        <f t="shared" si="16"/>
        <v>0</v>
      </c>
      <c r="AY48" s="62"/>
      <c r="AZ48" s="65">
        <f t="shared" si="33"/>
        <v>0</v>
      </c>
      <c r="BA48" s="66">
        <f t="shared" si="34"/>
        <v>0</v>
      </c>
      <c r="BB48" s="66">
        <f t="shared" si="35"/>
        <v>0</v>
      </c>
      <c r="BC48" s="66">
        <f t="shared" si="36"/>
        <v>0</v>
      </c>
      <c r="BD48" s="74"/>
      <c r="BE48" s="55"/>
      <c r="BF48" s="16">
        <f t="shared" si="17"/>
        <v>0</v>
      </c>
      <c r="BG48" s="16">
        <f t="shared" si="18"/>
        <v>0</v>
      </c>
      <c r="BH48" s="16">
        <f t="shared" si="19"/>
        <v>0</v>
      </c>
      <c r="BI48" s="16">
        <f t="shared" si="20"/>
        <v>0</v>
      </c>
    </row>
    <row r="49" spans="1:61" ht="30" x14ac:dyDescent="0.25">
      <c r="A49" s="4" t="s">
        <v>145</v>
      </c>
      <c r="B49" s="7" t="s">
        <v>218</v>
      </c>
      <c r="C49" s="7">
        <v>1660</v>
      </c>
      <c r="D49" s="8">
        <v>42.234999999999999</v>
      </c>
      <c r="E49" s="8">
        <v>-70.967200000000005</v>
      </c>
      <c r="F49" s="4" t="s">
        <v>147</v>
      </c>
      <c r="G49" s="4" t="s">
        <v>25</v>
      </c>
      <c r="H49" s="4" t="s">
        <v>26</v>
      </c>
      <c r="I49" s="4" t="s">
        <v>27</v>
      </c>
      <c r="J49" s="4" t="s">
        <v>219</v>
      </c>
      <c r="K49" s="14">
        <f t="shared" si="0"/>
        <v>7.0392156862745092E-3</v>
      </c>
      <c r="L49" s="15">
        <v>1.077</v>
      </c>
      <c r="M49" s="15">
        <v>61219.815000000002</v>
      </c>
      <c r="N49" s="15">
        <v>6137.15</v>
      </c>
      <c r="O49" s="15"/>
      <c r="P49" s="15"/>
      <c r="Q49" s="16">
        <f t="shared" si="5"/>
        <v>0</v>
      </c>
      <c r="R49" s="34"/>
      <c r="S49" s="34"/>
      <c r="T49" s="35">
        <f t="shared" si="6"/>
        <v>0</v>
      </c>
      <c r="U49" s="34"/>
      <c r="V49" s="34"/>
      <c r="W49" s="35">
        <f t="shared" si="7"/>
        <v>0</v>
      </c>
      <c r="X49" s="15">
        <v>4.0000000000000001E-3</v>
      </c>
      <c r="Y49" s="15">
        <v>393</v>
      </c>
      <c r="Z49" s="16">
        <f t="shared" si="8"/>
        <v>2.0356234096692113E-2</v>
      </c>
      <c r="AA49" s="15"/>
      <c r="AB49" s="16">
        <f t="shared" si="1"/>
        <v>-7.0392156862745092E-3</v>
      </c>
      <c r="AC49" s="16">
        <f t="shared" si="2"/>
        <v>-7.0392156862745092E-3</v>
      </c>
      <c r="AD49" s="16">
        <f t="shared" si="3"/>
        <v>-7.0392156862745092E-3</v>
      </c>
      <c r="AE49" s="16">
        <f t="shared" si="4"/>
        <v>-3.0392156862745091E-3</v>
      </c>
      <c r="AG49" s="45">
        <f t="shared" si="29"/>
        <v>0</v>
      </c>
      <c r="AH49" s="45">
        <f t="shared" si="30"/>
        <v>0</v>
      </c>
      <c r="AI49" s="45">
        <f t="shared" si="31"/>
        <v>0</v>
      </c>
      <c r="AJ49" s="45">
        <f t="shared" si="32"/>
        <v>-1.9579999999999997E-2</v>
      </c>
      <c r="AL49" s="4" t="s">
        <v>145</v>
      </c>
      <c r="AM49" s="7" t="s">
        <v>218</v>
      </c>
      <c r="AO49" s="16">
        <f t="shared" si="21"/>
        <v>-2.5781817199999999</v>
      </c>
      <c r="AP49" s="16">
        <f t="shared" si="22"/>
        <v>-11.967824059999998</v>
      </c>
      <c r="AQ49" s="16">
        <f t="shared" si="23"/>
        <v>-11.862061339999999</v>
      </c>
      <c r="AR49" s="16">
        <f t="shared" si="24"/>
        <v>-7.3901339199999994</v>
      </c>
      <c r="AU49" s="16">
        <f t="shared" si="13"/>
        <v>0</v>
      </c>
      <c r="AV49" s="16">
        <f t="shared" si="14"/>
        <v>0</v>
      </c>
      <c r="AW49" s="16">
        <f t="shared" si="15"/>
        <v>0</v>
      </c>
      <c r="AX49" s="16">
        <f t="shared" si="16"/>
        <v>0</v>
      </c>
      <c r="AY49" s="62"/>
      <c r="AZ49" s="65">
        <f t="shared" si="33"/>
        <v>0</v>
      </c>
      <c r="BA49" s="66">
        <f t="shared" si="34"/>
        <v>0</v>
      </c>
      <c r="BB49" s="66">
        <f t="shared" si="35"/>
        <v>0</v>
      </c>
      <c r="BC49" s="66">
        <f t="shared" si="36"/>
        <v>0</v>
      </c>
      <c r="BD49" s="74"/>
      <c r="BE49" s="55"/>
      <c r="BF49" s="16">
        <f t="shared" si="17"/>
        <v>0</v>
      </c>
      <c r="BG49" s="16">
        <f t="shared" si="18"/>
        <v>0</v>
      </c>
      <c r="BH49" s="16">
        <f t="shared" si="19"/>
        <v>0</v>
      </c>
      <c r="BI49" s="16">
        <f t="shared" si="20"/>
        <v>0</v>
      </c>
    </row>
    <row r="50" spans="1:61" ht="30" x14ac:dyDescent="0.25">
      <c r="A50" s="4" t="s">
        <v>145</v>
      </c>
      <c r="B50" s="7" t="s">
        <v>224</v>
      </c>
      <c r="C50" s="7">
        <v>1678</v>
      </c>
      <c r="D50" s="8">
        <v>42.5428</v>
      </c>
      <c r="E50" s="8">
        <v>-70.923599999999993</v>
      </c>
      <c r="F50" s="4" t="s">
        <v>188</v>
      </c>
      <c r="G50" s="4" t="s">
        <v>25</v>
      </c>
      <c r="H50" s="4" t="s">
        <v>26</v>
      </c>
      <c r="I50" s="4" t="s">
        <v>27</v>
      </c>
      <c r="J50" s="4" t="s">
        <v>38</v>
      </c>
      <c r="K50" s="14">
        <f t="shared" si="0"/>
        <v>3.0666666666666668E-2</v>
      </c>
      <c r="L50" s="15">
        <v>4.6920000000000002</v>
      </c>
      <c r="M50" s="15">
        <v>24423.4</v>
      </c>
      <c r="N50" s="15">
        <v>1873</v>
      </c>
      <c r="O50" s="15">
        <v>4.9000000000000002E-2</v>
      </c>
      <c r="P50" s="15">
        <v>141.19999999999999</v>
      </c>
      <c r="Q50" s="16">
        <f t="shared" si="5"/>
        <v>0.69405099150141647</v>
      </c>
      <c r="R50" s="34"/>
      <c r="S50" s="34"/>
      <c r="T50" s="35">
        <f t="shared" si="6"/>
        <v>0</v>
      </c>
      <c r="U50" s="34">
        <v>3.2000000000000001E-2</v>
      </c>
      <c r="V50" s="34">
        <v>90.2</v>
      </c>
      <c r="W50" s="35">
        <f t="shared" si="7"/>
        <v>0.70953436807095338</v>
      </c>
      <c r="X50" s="15"/>
      <c r="Y50" s="15"/>
      <c r="Z50" s="16">
        <f t="shared" si="8"/>
        <v>0</v>
      </c>
      <c r="AA50" s="15"/>
      <c r="AB50" s="16">
        <f t="shared" si="1"/>
        <v>1.8333333333333333E-2</v>
      </c>
      <c r="AC50" s="16">
        <f t="shared" si="2"/>
        <v>-3.0666666666666668E-2</v>
      </c>
      <c r="AD50" s="16">
        <f t="shared" si="3"/>
        <v>1.3333333333333322E-3</v>
      </c>
      <c r="AE50" s="16">
        <f t="shared" si="4"/>
        <v>-3.0666666666666668E-2</v>
      </c>
      <c r="AG50" s="45">
        <f t="shared" si="29"/>
        <v>4.0528000000000002E-2</v>
      </c>
      <c r="AH50" s="45">
        <f t="shared" si="30"/>
        <v>0</v>
      </c>
      <c r="AI50" s="45">
        <f t="shared" si="31"/>
        <v>2.6587999999999997E-2</v>
      </c>
      <c r="AJ50" s="45">
        <f t="shared" si="32"/>
        <v>0</v>
      </c>
      <c r="AL50" s="4" t="s">
        <v>145</v>
      </c>
      <c r="AM50" s="7" t="s">
        <v>224</v>
      </c>
      <c r="AO50" s="16">
        <f t="shared" si="21"/>
        <v>-2.5376537199999998</v>
      </c>
      <c r="AP50" s="16">
        <f t="shared" si="22"/>
        <v>-11.967824059999998</v>
      </c>
      <c r="AQ50" s="16">
        <f t="shared" si="23"/>
        <v>-11.835473339999998</v>
      </c>
      <c r="AR50" s="16">
        <f t="shared" si="24"/>
        <v>-7.3901339199999994</v>
      </c>
      <c r="AU50" s="16">
        <f t="shared" ref="AU50:AU51" si="37">(BF50*P50)/2000</f>
        <v>4.0528000000000002E-2</v>
      </c>
      <c r="AV50" s="16">
        <f t="shared" ref="AV50:AV51" si="38">(BG50*S50)/2000</f>
        <v>0</v>
      </c>
      <c r="AW50" s="16">
        <f t="shared" si="15"/>
        <v>2.6587999999999997E-2</v>
      </c>
      <c r="AX50" s="16">
        <f t="shared" ref="AX50:AX51" si="39">(BI50*Y50)/2000</f>
        <v>0</v>
      </c>
      <c r="AY50" s="62"/>
      <c r="AZ50" s="65">
        <f t="shared" si="33"/>
        <v>4.0528000000000002E-2</v>
      </c>
      <c r="BA50" s="66">
        <f t="shared" si="34"/>
        <v>0</v>
      </c>
      <c r="BB50" s="66">
        <f t="shared" si="35"/>
        <v>2.6587999999999997E-2</v>
      </c>
      <c r="BC50" s="66">
        <f t="shared" si="36"/>
        <v>0</v>
      </c>
      <c r="BD50" s="74"/>
      <c r="BE50" s="55"/>
      <c r="BF50" s="16">
        <f t="shared" si="17"/>
        <v>0.57405099150141647</v>
      </c>
      <c r="BG50" s="16">
        <f t="shared" si="18"/>
        <v>0</v>
      </c>
      <c r="BH50" s="16">
        <f t="shared" si="19"/>
        <v>0.58953436807095339</v>
      </c>
      <c r="BI50" s="16">
        <f t="shared" si="20"/>
        <v>0</v>
      </c>
    </row>
    <row r="51" spans="1:61" ht="30" x14ac:dyDescent="0.25">
      <c r="A51" s="4" t="s">
        <v>145</v>
      </c>
      <c r="B51" s="7" t="s">
        <v>163</v>
      </c>
      <c r="C51" s="7">
        <v>1682</v>
      </c>
      <c r="D51" s="8">
        <v>41.865299999999998</v>
      </c>
      <c r="E51" s="8">
        <v>-71.106099999999998</v>
      </c>
      <c r="F51" s="4" t="s">
        <v>164</v>
      </c>
      <c r="G51" s="4" t="s">
        <v>25</v>
      </c>
      <c r="H51" s="4" t="s">
        <v>166</v>
      </c>
      <c r="I51" s="4" t="s">
        <v>27</v>
      </c>
      <c r="J51" s="4" t="s">
        <v>127</v>
      </c>
      <c r="K51" s="14">
        <f t="shared" si="0"/>
        <v>0.15384967320261439</v>
      </c>
      <c r="L51" s="15">
        <v>23.539000000000001</v>
      </c>
      <c r="M51" s="15">
        <v>292739.022</v>
      </c>
      <c r="N51" s="15">
        <v>27045.33</v>
      </c>
      <c r="O51" s="15"/>
      <c r="P51" s="15"/>
      <c r="Q51" s="16">
        <f t="shared" si="5"/>
        <v>0</v>
      </c>
      <c r="R51" s="34"/>
      <c r="S51" s="34"/>
      <c r="T51" s="35">
        <f t="shared" si="6"/>
        <v>0</v>
      </c>
      <c r="U51" s="34"/>
      <c r="V51" s="34"/>
      <c r="W51" s="35">
        <f t="shared" si="7"/>
        <v>0</v>
      </c>
      <c r="X51" s="15"/>
      <c r="Y51" s="15"/>
      <c r="Z51" s="16">
        <f t="shared" si="8"/>
        <v>0</v>
      </c>
      <c r="AA51" s="15"/>
      <c r="AB51" s="16">
        <f t="shared" si="1"/>
        <v>-0.15384967320261439</v>
      </c>
      <c r="AC51" s="16">
        <f t="shared" si="2"/>
        <v>-0.15384967320261439</v>
      </c>
      <c r="AD51" s="16">
        <f t="shared" si="3"/>
        <v>-0.15384967320261439</v>
      </c>
      <c r="AE51" s="16">
        <f t="shared" si="4"/>
        <v>-0.15384967320261439</v>
      </c>
      <c r="AG51" s="45">
        <f t="shared" si="29"/>
        <v>0</v>
      </c>
      <c r="AH51" s="45">
        <f t="shared" si="30"/>
        <v>0</v>
      </c>
      <c r="AI51" s="45">
        <f t="shared" si="31"/>
        <v>0</v>
      </c>
      <c r="AJ51" s="45">
        <f t="shared" si="32"/>
        <v>0</v>
      </c>
      <c r="AL51" s="4" t="s">
        <v>145</v>
      </c>
      <c r="AM51" s="7" t="s">
        <v>163</v>
      </c>
      <c r="AO51" s="16">
        <f t="shared" si="21"/>
        <v>-2.5376537199999998</v>
      </c>
      <c r="AP51" s="16">
        <f t="shared" si="22"/>
        <v>-11.967824059999998</v>
      </c>
      <c r="AQ51" s="16">
        <f t="shared" si="23"/>
        <v>-11.835473339999998</v>
      </c>
      <c r="AR51" s="16">
        <f t="shared" si="24"/>
        <v>-7.3901339199999994</v>
      </c>
      <c r="AU51" s="16">
        <f t="shared" si="37"/>
        <v>0</v>
      </c>
      <c r="AV51" s="16">
        <f t="shared" si="38"/>
        <v>0</v>
      </c>
      <c r="AW51" s="16">
        <f t="shared" si="15"/>
        <v>0</v>
      </c>
      <c r="AX51" s="16">
        <f t="shared" si="39"/>
        <v>0</v>
      </c>
      <c r="AY51" s="62"/>
      <c r="AZ51" s="65">
        <f t="shared" si="33"/>
        <v>4.0528000000000002E-2</v>
      </c>
      <c r="BA51" s="66">
        <f t="shared" si="34"/>
        <v>0</v>
      </c>
      <c r="BB51" s="66">
        <f t="shared" si="35"/>
        <v>2.6587999999999997E-2</v>
      </c>
      <c r="BC51" s="66">
        <f t="shared" si="36"/>
        <v>0</v>
      </c>
      <c r="BD51" s="74"/>
      <c r="BE51" s="55"/>
      <c r="BF51" s="16">
        <f t="shared" si="17"/>
        <v>0</v>
      </c>
      <c r="BG51" s="16">
        <f t="shared" si="18"/>
        <v>0</v>
      </c>
      <c r="BH51" s="16">
        <f t="shared" si="19"/>
        <v>0</v>
      </c>
      <c r="BI51" s="16">
        <f t="shared" si="20"/>
        <v>0</v>
      </c>
    </row>
    <row r="52" spans="1:61" ht="45" x14ac:dyDescent="0.25">
      <c r="A52" s="4" t="s">
        <v>145</v>
      </c>
      <c r="B52" s="7" t="s">
        <v>221</v>
      </c>
      <c r="C52" s="7">
        <v>6081</v>
      </c>
      <c r="D52" s="8">
        <v>42.197699999999998</v>
      </c>
      <c r="E52" s="8">
        <v>-72.510300000000001</v>
      </c>
      <c r="F52" s="4" t="s">
        <v>153</v>
      </c>
      <c r="G52" s="4" t="s">
        <v>25</v>
      </c>
      <c r="H52" s="4" t="s">
        <v>33</v>
      </c>
      <c r="I52" s="4" t="s">
        <v>58</v>
      </c>
      <c r="J52" s="4" t="s">
        <v>34</v>
      </c>
      <c r="K52" s="14">
        <f t="shared" si="0"/>
        <v>0.29757516339869283</v>
      </c>
      <c r="L52" s="15">
        <v>45.529000000000003</v>
      </c>
      <c r="M52" s="15">
        <v>398367.15</v>
      </c>
      <c r="N52" s="15">
        <v>32320</v>
      </c>
      <c r="O52" s="15"/>
      <c r="P52" s="15"/>
      <c r="Q52" s="16">
        <f t="shared" si="5"/>
        <v>0</v>
      </c>
      <c r="R52" s="34"/>
      <c r="S52" s="34"/>
      <c r="T52" s="35">
        <f t="shared" si="6"/>
        <v>0</v>
      </c>
      <c r="U52" s="34"/>
      <c r="V52" s="34"/>
      <c r="W52" s="35">
        <f t="shared" si="7"/>
        <v>0</v>
      </c>
      <c r="X52" s="15"/>
      <c r="Y52" s="15"/>
      <c r="Z52" s="16">
        <f t="shared" si="8"/>
        <v>0</v>
      </c>
      <c r="AA52" s="15"/>
      <c r="AB52" s="16">
        <f t="shared" si="1"/>
        <v>-0.29757516339869283</v>
      </c>
      <c r="AC52" s="16">
        <f t="shared" si="2"/>
        <v>-0.29757516339869283</v>
      </c>
      <c r="AD52" s="16">
        <f t="shared" si="3"/>
        <v>-0.29757516339869283</v>
      </c>
      <c r="AE52" s="16">
        <f t="shared" si="4"/>
        <v>-0.29757516339869283</v>
      </c>
      <c r="AG52" s="45">
        <f t="shared" si="29"/>
        <v>0</v>
      </c>
      <c r="AH52" s="45">
        <f t="shared" si="30"/>
        <v>0</v>
      </c>
      <c r="AI52" s="45">
        <f t="shared" si="31"/>
        <v>0</v>
      </c>
      <c r="AJ52" s="45">
        <f t="shared" si="32"/>
        <v>0</v>
      </c>
      <c r="AL52" s="4" t="s">
        <v>145</v>
      </c>
      <c r="AM52" s="7" t="s">
        <v>221</v>
      </c>
      <c r="AO52" s="16">
        <f t="shared" si="21"/>
        <v>-2.5376537199999998</v>
      </c>
      <c r="AP52" s="16">
        <f t="shared" si="22"/>
        <v>-11.967824059999998</v>
      </c>
      <c r="AQ52" s="16">
        <f t="shared" si="23"/>
        <v>-11.835473339999998</v>
      </c>
      <c r="AR52" s="16">
        <f t="shared" si="24"/>
        <v>-7.3901339199999994</v>
      </c>
      <c r="AU52" s="16">
        <f t="shared" si="13"/>
        <v>0</v>
      </c>
      <c r="AV52" s="16">
        <f t="shared" si="14"/>
        <v>0</v>
      </c>
      <c r="AW52" s="16">
        <f t="shared" si="15"/>
        <v>0</v>
      </c>
      <c r="AX52" s="16">
        <f t="shared" si="16"/>
        <v>0</v>
      </c>
      <c r="AY52" s="62"/>
      <c r="AZ52" s="65">
        <f t="shared" si="33"/>
        <v>4.0528000000000002E-2</v>
      </c>
      <c r="BA52" s="66">
        <f t="shared" si="34"/>
        <v>0</v>
      </c>
      <c r="BB52" s="66">
        <f t="shared" si="35"/>
        <v>2.6587999999999997E-2</v>
      </c>
      <c r="BC52" s="66">
        <f t="shared" si="36"/>
        <v>0</v>
      </c>
      <c r="BD52" s="74"/>
      <c r="BE52" s="55"/>
      <c r="BF52" s="16">
        <f t="shared" si="17"/>
        <v>0</v>
      </c>
      <c r="BG52" s="16">
        <f t="shared" si="18"/>
        <v>0</v>
      </c>
      <c r="BH52" s="16">
        <f t="shared" si="19"/>
        <v>0</v>
      </c>
      <c r="BI52" s="16">
        <f t="shared" si="20"/>
        <v>0</v>
      </c>
    </row>
    <row r="53" spans="1:61" ht="45" x14ac:dyDescent="0.25">
      <c r="A53" s="4" t="s">
        <v>145</v>
      </c>
      <c r="B53" s="7" t="s">
        <v>187</v>
      </c>
      <c r="C53" s="7">
        <v>10029</v>
      </c>
      <c r="D53" s="8">
        <v>42.45</v>
      </c>
      <c r="E53" s="8">
        <v>-70.9739</v>
      </c>
      <c r="F53" s="4" t="s">
        <v>188</v>
      </c>
      <c r="G53" s="4" t="s">
        <v>25</v>
      </c>
      <c r="H53" s="4" t="s">
        <v>80</v>
      </c>
      <c r="I53" s="4" t="s">
        <v>27</v>
      </c>
      <c r="J53" s="4" t="s">
        <v>189</v>
      </c>
      <c r="K53" s="14">
        <f t="shared" si="0"/>
        <v>0.11318300653594772</v>
      </c>
      <c r="L53" s="15">
        <v>17.317</v>
      </c>
      <c r="M53" s="15">
        <v>322488.40899999999</v>
      </c>
      <c r="N53" s="15"/>
      <c r="O53" s="15">
        <v>0.22600000000000001</v>
      </c>
      <c r="P53" s="15">
        <v>4197.7</v>
      </c>
      <c r="Q53" s="16">
        <f t="shared" si="5"/>
        <v>0.10767801415060629</v>
      </c>
      <c r="R53" s="34">
        <v>0.219</v>
      </c>
      <c r="S53" s="34">
        <v>4128.1000000000004</v>
      </c>
      <c r="T53" s="35">
        <f t="shared" si="6"/>
        <v>0.10610208086044426</v>
      </c>
      <c r="U53" s="34">
        <v>0.22500000000000001</v>
      </c>
      <c r="V53" s="34">
        <v>4197.6000000000004</v>
      </c>
      <c r="W53" s="35">
        <f t="shared" si="7"/>
        <v>0.1072041166380789</v>
      </c>
      <c r="X53" s="15">
        <v>0.121</v>
      </c>
      <c r="Y53" s="15">
        <v>2378.2449999999999</v>
      </c>
      <c r="Z53" s="16">
        <f t="shared" si="8"/>
        <v>0.10175570641376309</v>
      </c>
      <c r="AA53" s="15"/>
      <c r="AB53" s="16">
        <f t="shared" si="1"/>
        <v>0.11281699346405229</v>
      </c>
      <c r="AC53" s="16">
        <f t="shared" si="2"/>
        <v>0.10581699346405228</v>
      </c>
      <c r="AD53" s="16">
        <f t="shared" si="3"/>
        <v>0.11181699346405229</v>
      </c>
      <c r="AE53" s="16">
        <f t="shared" si="4"/>
        <v>7.816993464052277E-3</v>
      </c>
      <c r="AG53" s="45">
        <f t="shared" si="29"/>
        <v>-2.5861999999999968E-2</v>
      </c>
      <c r="AH53" s="45">
        <f t="shared" si="30"/>
        <v>-2.8686000000000021E-2</v>
      </c>
      <c r="AI53" s="45">
        <f t="shared" si="31"/>
        <v>-2.6856000000000001E-2</v>
      </c>
      <c r="AJ53" s="45">
        <f t="shared" si="32"/>
        <v>-2.1694699999999987E-2</v>
      </c>
      <c r="AL53" s="4" t="s">
        <v>145</v>
      </c>
      <c r="AM53" s="7" t="s">
        <v>187</v>
      </c>
      <c r="AO53" s="16">
        <f t="shared" si="21"/>
        <v>-2.5635157199999998</v>
      </c>
      <c r="AP53" s="16">
        <f t="shared" si="22"/>
        <v>-11.996510059999999</v>
      </c>
      <c r="AQ53" s="16">
        <f t="shared" si="23"/>
        <v>-11.862329339999999</v>
      </c>
      <c r="AR53" s="16">
        <f t="shared" si="24"/>
        <v>-7.4118286199999996</v>
      </c>
      <c r="AU53" s="16">
        <f t="shared" si="13"/>
        <v>0</v>
      </c>
      <c r="AV53" s="16">
        <f t="shared" si="14"/>
        <v>0</v>
      </c>
      <c r="AW53" s="16">
        <f t="shared" si="15"/>
        <v>0</v>
      </c>
      <c r="AX53" s="16">
        <f t="shared" si="16"/>
        <v>0</v>
      </c>
      <c r="AY53" s="62"/>
      <c r="AZ53" s="65">
        <f t="shared" si="33"/>
        <v>4.0528000000000002E-2</v>
      </c>
      <c r="BA53" s="66">
        <f t="shared" si="34"/>
        <v>0</v>
      </c>
      <c r="BB53" s="66">
        <f t="shared" si="35"/>
        <v>2.6587999999999997E-2</v>
      </c>
      <c r="BC53" s="66">
        <f t="shared" si="36"/>
        <v>0</v>
      </c>
      <c r="BD53" s="74"/>
      <c r="BE53" s="55"/>
      <c r="BF53" s="16">
        <f t="shared" si="17"/>
        <v>0</v>
      </c>
      <c r="BG53" s="16">
        <f t="shared" si="18"/>
        <v>0</v>
      </c>
      <c r="BH53" s="16">
        <f t="shared" si="19"/>
        <v>0</v>
      </c>
      <c r="BI53" s="16">
        <f t="shared" si="20"/>
        <v>0</v>
      </c>
    </row>
    <row r="54" spans="1:61" ht="60" x14ac:dyDescent="0.25">
      <c r="A54" s="4" t="s">
        <v>145</v>
      </c>
      <c r="B54" s="7" t="s">
        <v>201</v>
      </c>
      <c r="C54" s="7">
        <v>10176</v>
      </c>
      <c r="D54" s="8">
        <v>42.3414</v>
      </c>
      <c r="E54" s="8">
        <v>-71.031099999999995</v>
      </c>
      <c r="F54" s="4" t="s">
        <v>170</v>
      </c>
      <c r="G54" s="4" t="s">
        <v>25</v>
      </c>
      <c r="H54" s="4" t="s">
        <v>26</v>
      </c>
      <c r="I54" s="4" t="s">
        <v>37</v>
      </c>
      <c r="J54" s="4" t="s">
        <v>38</v>
      </c>
      <c r="K54" s="14">
        <f t="shared" si="0"/>
        <v>1.6274509803921569E-3</v>
      </c>
      <c r="L54" s="15">
        <v>0.249</v>
      </c>
      <c r="M54" s="15">
        <v>3132.5</v>
      </c>
      <c r="N54" s="15">
        <v>208.72</v>
      </c>
      <c r="O54" s="15"/>
      <c r="P54" s="15"/>
      <c r="Q54" s="16">
        <f t="shared" si="5"/>
        <v>0</v>
      </c>
      <c r="R54" s="34"/>
      <c r="S54" s="34"/>
      <c r="T54" s="35">
        <f t="shared" si="6"/>
        <v>0</v>
      </c>
      <c r="U54" s="34"/>
      <c r="V54" s="34"/>
      <c r="W54" s="35">
        <f t="shared" si="7"/>
        <v>0</v>
      </c>
      <c r="X54" s="15"/>
      <c r="Y54" s="15"/>
      <c r="Z54" s="16">
        <f t="shared" si="8"/>
        <v>0</v>
      </c>
      <c r="AA54" s="15"/>
      <c r="AB54" s="16">
        <f t="shared" si="1"/>
        <v>-1.6274509803921569E-3</v>
      </c>
      <c r="AC54" s="16">
        <f t="shared" si="2"/>
        <v>-1.6274509803921569E-3</v>
      </c>
      <c r="AD54" s="16">
        <f t="shared" si="3"/>
        <v>-1.6274509803921569E-3</v>
      </c>
      <c r="AE54" s="16">
        <f t="shared" si="4"/>
        <v>-1.6274509803921569E-3</v>
      </c>
      <c r="AG54" s="45">
        <f t="shared" si="29"/>
        <v>0</v>
      </c>
      <c r="AH54" s="45">
        <f t="shared" si="30"/>
        <v>0</v>
      </c>
      <c r="AI54" s="45">
        <f t="shared" si="31"/>
        <v>0</v>
      </c>
      <c r="AJ54" s="45">
        <f t="shared" si="32"/>
        <v>0</v>
      </c>
      <c r="AL54" s="4" t="s">
        <v>145</v>
      </c>
      <c r="AM54" s="7" t="s">
        <v>201</v>
      </c>
      <c r="AO54" s="16">
        <f t="shared" si="21"/>
        <v>-2.5635157199999998</v>
      </c>
      <c r="AP54" s="16">
        <f t="shared" si="22"/>
        <v>-11.996510059999999</v>
      </c>
      <c r="AQ54" s="16">
        <f t="shared" si="23"/>
        <v>-11.862329339999999</v>
      </c>
      <c r="AR54" s="16">
        <f t="shared" si="24"/>
        <v>-7.4118286199999996</v>
      </c>
      <c r="AU54" s="16">
        <f t="shared" si="13"/>
        <v>0</v>
      </c>
      <c r="AV54" s="16">
        <f t="shared" si="14"/>
        <v>0</v>
      </c>
      <c r="AW54" s="16">
        <f t="shared" si="15"/>
        <v>0</v>
      </c>
      <c r="AX54" s="16">
        <f t="shared" si="16"/>
        <v>0</v>
      </c>
      <c r="AY54" s="62"/>
      <c r="AZ54" s="65">
        <f t="shared" si="33"/>
        <v>4.0528000000000002E-2</v>
      </c>
      <c r="BA54" s="66">
        <f t="shared" si="34"/>
        <v>0</v>
      </c>
      <c r="BB54" s="66">
        <f t="shared" si="35"/>
        <v>2.6587999999999997E-2</v>
      </c>
      <c r="BC54" s="66">
        <f t="shared" si="36"/>
        <v>0</v>
      </c>
      <c r="BD54" s="74"/>
      <c r="BE54" s="55"/>
      <c r="BF54" s="16">
        <f t="shared" si="17"/>
        <v>0</v>
      </c>
      <c r="BG54" s="16">
        <f t="shared" si="18"/>
        <v>0</v>
      </c>
      <c r="BH54" s="16">
        <f t="shared" si="19"/>
        <v>0</v>
      </c>
      <c r="BI54" s="16">
        <f t="shared" si="20"/>
        <v>0</v>
      </c>
    </row>
    <row r="55" spans="1:61" ht="30" x14ac:dyDescent="0.25">
      <c r="A55" s="4" t="s">
        <v>145</v>
      </c>
      <c r="B55" s="7" t="s">
        <v>150</v>
      </c>
      <c r="C55" s="7">
        <v>10307</v>
      </c>
      <c r="D55" s="8">
        <v>42.092500000000001</v>
      </c>
      <c r="E55" s="8">
        <v>-71.4833</v>
      </c>
      <c r="F55" s="4" t="s">
        <v>147</v>
      </c>
      <c r="G55" s="4" t="s">
        <v>25</v>
      </c>
      <c r="H55" s="4" t="s">
        <v>33</v>
      </c>
      <c r="I55" s="4" t="s">
        <v>27</v>
      </c>
      <c r="J55" s="4" t="s">
        <v>34</v>
      </c>
      <c r="K55" s="14">
        <f t="shared" si="0"/>
        <v>0.12686274509803921</v>
      </c>
      <c r="L55" s="15">
        <v>19.41</v>
      </c>
      <c r="M55" s="15">
        <v>443565.853</v>
      </c>
      <c r="N55" s="15">
        <v>38064.89</v>
      </c>
      <c r="O55" s="15"/>
      <c r="P55" s="15"/>
      <c r="Q55" s="16">
        <f t="shared" si="5"/>
        <v>0</v>
      </c>
      <c r="R55" s="34"/>
      <c r="S55" s="34"/>
      <c r="T55" s="35">
        <f t="shared" si="6"/>
        <v>0</v>
      </c>
      <c r="U55" s="34"/>
      <c r="V55" s="34"/>
      <c r="W55" s="35">
        <f t="shared" si="7"/>
        <v>0</v>
      </c>
      <c r="X55" s="15"/>
      <c r="Y55" s="15"/>
      <c r="Z55" s="16">
        <f t="shared" si="8"/>
        <v>0</v>
      </c>
      <c r="AA55" s="15"/>
      <c r="AB55" s="16">
        <f t="shared" si="1"/>
        <v>-0.12686274509803921</v>
      </c>
      <c r="AC55" s="16">
        <f t="shared" si="2"/>
        <v>-0.12686274509803921</v>
      </c>
      <c r="AD55" s="16">
        <f t="shared" si="3"/>
        <v>-0.12686274509803921</v>
      </c>
      <c r="AE55" s="16">
        <f t="shared" si="4"/>
        <v>-0.12686274509803921</v>
      </c>
      <c r="AG55" s="45">
        <f t="shared" si="29"/>
        <v>0</v>
      </c>
      <c r="AH55" s="45">
        <f t="shared" si="30"/>
        <v>0</v>
      </c>
      <c r="AI55" s="45">
        <f t="shared" si="31"/>
        <v>0</v>
      </c>
      <c r="AJ55" s="45">
        <f t="shared" si="32"/>
        <v>0</v>
      </c>
      <c r="AL55" s="4" t="s">
        <v>145</v>
      </c>
      <c r="AM55" s="7" t="s">
        <v>150</v>
      </c>
      <c r="AO55" s="16">
        <f t="shared" si="21"/>
        <v>-2.5635157199999998</v>
      </c>
      <c r="AP55" s="16">
        <f t="shared" si="22"/>
        <v>-11.996510059999999</v>
      </c>
      <c r="AQ55" s="16">
        <f t="shared" si="23"/>
        <v>-11.862329339999999</v>
      </c>
      <c r="AR55" s="16">
        <f t="shared" si="24"/>
        <v>-7.4118286199999996</v>
      </c>
      <c r="AU55" s="16">
        <f t="shared" si="13"/>
        <v>0</v>
      </c>
      <c r="AV55" s="16">
        <f t="shared" si="14"/>
        <v>0</v>
      </c>
      <c r="AW55" s="16">
        <f t="shared" si="15"/>
        <v>0</v>
      </c>
      <c r="AX55" s="16">
        <f t="shared" si="16"/>
        <v>0</v>
      </c>
      <c r="AY55" s="62"/>
      <c r="AZ55" s="65">
        <f t="shared" si="33"/>
        <v>4.0528000000000002E-2</v>
      </c>
      <c r="BA55" s="66">
        <f t="shared" si="34"/>
        <v>0</v>
      </c>
      <c r="BB55" s="66">
        <f t="shared" si="35"/>
        <v>2.6587999999999997E-2</v>
      </c>
      <c r="BC55" s="66">
        <f t="shared" si="36"/>
        <v>0</v>
      </c>
      <c r="BD55" s="74"/>
      <c r="BE55" s="55"/>
      <c r="BF55" s="16">
        <f t="shared" si="17"/>
        <v>0</v>
      </c>
      <c r="BG55" s="16">
        <f t="shared" si="18"/>
        <v>0</v>
      </c>
      <c r="BH55" s="16">
        <f t="shared" si="19"/>
        <v>0</v>
      </c>
      <c r="BI55" s="16">
        <f t="shared" si="20"/>
        <v>0</v>
      </c>
    </row>
    <row r="56" spans="1:61" ht="30" x14ac:dyDescent="0.25">
      <c r="A56" s="4" t="s">
        <v>145</v>
      </c>
      <c r="B56" s="7" t="s">
        <v>199</v>
      </c>
      <c r="C56" s="7">
        <v>10726</v>
      </c>
      <c r="D56" s="8">
        <v>42.155999999999999</v>
      </c>
      <c r="E56" s="8">
        <v>-72.529200000000003</v>
      </c>
      <c r="F56" s="4" t="s">
        <v>153</v>
      </c>
      <c r="G56" s="4" t="s">
        <v>25</v>
      </c>
      <c r="H56" s="4" t="s">
        <v>33</v>
      </c>
      <c r="I56" s="4" t="s">
        <v>27</v>
      </c>
      <c r="J56" s="4" t="s">
        <v>200</v>
      </c>
      <c r="K56" s="14">
        <f t="shared" si="0"/>
        <v>0.17951633986928106</v>
      </c>
      <c r="L56" s="15">
        <v>27.466000000000001</v>
      </c>
      <c r="M56" s="15">
        <v>1624505.875</v>
      </c>
      <c r="N56" s="15">
        <v>137029.5</v>
      </c>
      <c r="O56" s="15"/>
      <c r="P56" s="15"/>
      <c r="Q56" s="16">
        <f t="shared" si="5"/>
        <v>0</v>
      </c>
      <c r="R56" s="34">
        <v>0.28199999999999997</v>
      </c>
      <c r="S56" s="34">
        <v>14663.375</v>
      </c>
      <c r="T56" s="35">
        <f t="shared" si="6"/>
        <v>3.8463177815475633E-2</v>
      </c>
      <c r="U56" s="34">
        <v>0.41899999999999998</v>
      </c>
      <c r="V56" s="34">
        <v>24224.75</v>
      </c>
      <c r="W56" s="35">
        <f t="shared" si="7"/>
        <v>3.4592720255110995E-2</v>
      </c>
      <c r="X56" s="15">
        <v>0.45500000000000002</v>
      </c>
      <c r="Y56" s="15">
        <v>27548.799999999999</v>
      </c>
      <c r="Z56" s="16">
        <f t="shared" si="8"/>
        <v>3.3032291787664071E-2</v>
      </c>
      <c r="AA56" s="15"/>
      <c r="AB56" s="16">
        <f t="shared" si="1"/>
        <v>-0.17951633986928106</v>
      </c>
      <c r="AC56" s="16">
        <f t="shared" si="2"/>
        <v>0.10248366013071891</v>
      </c>
      <c r="AD56" s="16">
        <f t="shared" si="3"/>
        <v>0.23948366013071892</v>
      </c>
      <c r="AE56" s="16">
        <f t="shared" si="4"/>
        <v>0.27548366013071895</v>
      </c>
      <c r="AG56" s="45">
        <f t="shared" si="29"/>
        <v>0</v>
      </c>
      <c r="AH56" s="45">
        <f t="shared" si="30"/>
        <v>-0.59780250000000001</v>
      </c>
      <c r="AI56" s="45">
        <f t="shared" si="31"/>
        <v>-1.0344849999999999</v>
      </c>
      <c r="AJ56" s="45">
        <f t="shared" si="32"/>
        <v>-1.1979280000000001</v>
      </c>
      <c r="AL56" s="4" t="s">
        <v>145</v>
      </c>
      <c r="AM56" s="7" t="s">
        <v>199</v>
      </c>
      <c r="AO56" s="16">
        <f t="shared" si="21"/>
        <v>-2.5635157199999998</v>
      </c>
      <c r="AP56" s="16">
        <f t="shared" si="22"/>
        <v>-12.594312559999999</v>
      </c>
      <c r="AQ56" s="16">
        <f t="shared" si="23"/>
        <v>-12.896814339999999</v>
      </c>
      <c r="AR56" s="16">
        <f t="shared" si="24"/>
        <v>-8.6097566199999989</v>
      </c>
      <c r="AU56" s="16">
        <f t="shared" si="13"/>
        <v>0</v>
      </c>
      <c r="AV56" s="16">
        <f t="shared" si="14"/>
        <v>0</v>
      </c>
      <c r="AW56" s="16">
        <f t="shared" si="15"/>
        <v>0</v>
      </c>
      <c r="AX56" s="16">
        <f t="shared" si="16"/>
        <v>0</v>
      </c>
      <c r="AY56" s="62"/>
      <c r="AZ56" s="65">
        <f t="shared" si="33"/>
        <v>4.0528000000000002E-2</v>
      </c>
      <c r="BA56" s="66">
        <f t="shared" si="34"/>
        <v>0</v>
      </c>
      <c r="BB56" s="66">
        <f t="shared" si="35"/>
        <v>2.6587999999999997E-2</v>
      </c>
      <c r="BC56" s="66">
        <f t="shared" si="36"/>
        <v>0</v>
      </c>
      <c r="BD56" s="74"/>
      <c r="BE56" s="55"/>
      <c r="BF56" s="16">
        <f t="shared" si="17"/>
        <v>0</v>
      </c>
      <c r="BG56" s="16">
        <f t="shared" si="18"/>
        <v>0</v>
      </c>
      <c r="BH56" s="16">
        <f t="shared" si="19"/>
        <v>0</v>
      </c>
      <c r="BI56" s="16">
        <f t="shared" si="20"/>
        <v>0</v>
      </c>
    </row>
    <row r="57" spans="1:61" ht="30" x14ac:dyDescent="0.25">
      <c r="A57" s="4" t="s">
        <v>145</v>
      </c>
      <c r="B57" s="7" t="s">
        <v>168</v>
      </c>
      <c r="C57" s="7">
        <v>10823</v>
      </c>
      <c r="D57" s="8">
        <v>42.349699999999999</v>
      </c>
      <c r="E57" s="8">
        <v>-70.960099999999997</v>
      </c>
      <c r="F57" s="4" t="s">
        <v>170</v>
      </c>
      <c r="G57" s="4" t="s">
        <v>25</v>
      </c>
      <c r="H57" s="4" t="s">
        <v>26</v>
      </c>
      <c r="I57" s="4" t="s">
        <v>58</v>
      </c>
      <c r="J57" s="4" t="s">
        <v>38</v>
      </c>
      <c r="K57" s="14">
        <f t="shared" si="0"/>
        <v>8.7908496732026137E-2</v>
      </c>
      <c r="L57" s="15">
        <v>13.45</v>
      </c>
      <c r="M57" s="15">
        <v>85372.167000000001</v>
      </c>
      <c r="N57" s="15">
        <v>7018.99</v>
      </c>
      <c r="O57" s="15"/>
      <c r="P57" s="15"/>
      <c r="Q57" s="16">
        <f t="shared" si="5"/>
        <v>0</v>
      </c>
      <c r="R57" s="34"/>
      <c r="S57" s="34"/>
      <c r="T57" s="35">
        <f t="shared" si="6"/>
        <v>0</v>
      </c>
      <c r="U57" s="34"/>
      <c r="V57" s="34"/>
      <c r="W57" s="35">
        <f t="shared" si="7"/>
        <v>0</v>
      </c>
      <c r="X57" s="15"/>
      <c r="Y57" s="15"/>
      <c r="Z57" s="16">
        <f t="shared" si="8"/>
        <v>0</v>
      </c>
      <c r="AA57" s="15"/>
      <c r="AB57" s="16">
        <f t="shared" si="1"/>
        <v>-8.7908496732026137E-2</v>
      </c>
      <c r="AC57" s="16">
        <f t="shared" si="2"/>
        <v>-8.7908496732026137E-2</v>
      </c>
      <c r="AD57" s="16">
        <f t="shared" si="3"/>
        <v>-8.7908496732026137E-2</v>
      </c>
      <c r="AE57" s="16">
        <f t="shared" si="4"/>
        <v>-8.7908496732026137E-2</v>
      </c>
      <c r="AG57" s="45">
        <f t="shared" si="29"/>
        <v>0</v>
      </c>
      <c r="AH57" s="45">
        <f t="shared" si="30"/>
        <v>0</v>
      </c>
      <c r="AI57" s="45">
        <f t="shared" si="31"/>
        <v>0</v>
      </c>
      <c r="AJ57" s="45">
        <f t="shared" si="32"/>
        <v>0</v>
      </c>
      <c r="AL57" s="4" t="s">
        <v>145</v>
      </c>
      <c r="AM57" s="7" t="s">
        <v>168</v>
      </c>
      <c r="AO57" s="16">
        <f t="shared" si="21"/>
        <v>-2.5635157199999998</v>
      </c>
      <c r="AP57" s="16">
        <f t="shared" si="22"/>
        <v>-12.594312559999999</v>
      </c>
      <c r="AQ57" s="16">
        <f t="shared" si="23"/>
        <v>-12.896814339999999</v>
      </c>
      <c r="AR57" s="16">
        <f t="shared" si="24"/>
        <v>-8.6097566199999989</v>
      </c>
      <c r="AU57" s="16">
        <f t="shared" si="13"/>
        <v>0</v>
      </c>
      <c r="AV57" s="16">
        <f t="shared" si="14"/>
        <v>0</v>
      </c>
      <c r="AW57" s="16">
        <f t="shared" si="15"/>
        <v>0</v>
      </c>
      <c r="AX57" s="16">
        <f t="shared" si="16"/>
        <v>0</v>
      </c>
      <c r="AY57" s="62"/>
      <c r="AZ57" s="65">
        <f t="shared" si="33"/>
        <v>4.0528000000000002E-2</v>
      </c>
      <c r="BA57" s="66">
        <f t="shared" si="34"/>
        <v>0</v>
      </c>
      <c r="BB57" s="66">
        <f t="shared" si="35"/>
        <v>2.6587999999999997E-2</v>
      </c>
      <c r="BC57" s="66">
        <f t="shared" si="36"/>
        <v>0</v>
      </c>
      <c r="BD57" s="74"/>
      <c r="BE57" s="55"/>
      <c r="BF57" s="16">
        <f t="shared" si="17"/>
        <v>0</v>
      </c>
      <c r="BG57" s="16">
        <f t="shared" si="18"/>
        <v>0</v>
      </c>
      <c r="BH57" s="16">
        <f t="shared" si="19"/>
        <v>0</v>
      </c>
      <c r="BI57" s="16">
        <f t="shared" si="20"/>
        <v>0</v>
      </c>
    </row>
    <row r="58" spans="1:61" ht="30" x14ac:dyDescent="0.25">
      <c r="A58" s="4" t="s">
        <v>145</v>
      </c>
      <c r="B58" s="7" t="s">
        <v>217</v>
      </c>
      <c r="C58" s="7">
        <v>50002</v>
      </c>
      <c r="D58" s="8">
        <v>42.456400000000002</v>
      </c>
      <c r="E58" s="8">
        <v>-73.218100000000007</v>
      </c>
      <c r="F58" s="4" t="s">
        <v>174</v>
      </c>
      <c r="G58" s="4" t="s">
        <v>25</v>
      </c>
      <c r="H58" s="4" t="s">
        <v>33</v>
      </c>
      <c r="I58" s="4" t="s">
        <v>27</v>
      </c>
      <c r="J58" s="4" t="s">
        <v>200</v>
      </c>
      <c r="K58" s="14">
        <f t="shared" si="0"/>
        <v>3.6457516339869281E-2</v>
      </c>
      <c r="L58" s="15">
        <v>5.5780000000000003</v>
      </c>
      <c r="M58" s="15">
        <v>572025.21100000001</v>
      </c>
      <c r="N58" s="15">
        <v>45826.95</v>
      </c>
      <c r="O58" s="15"/>
      <c r="P58" s="15"/>
      <c r="Q58" s="16">
        <f t="shared" si="5"/>
        <v>0</v>
      </c>
      <c r="R58" s="34"/>
      <c r="S58" s="34"/>
      <c r="T58" s="35">
        <f t="shared" si="6"/>
        <v>0</v>
      </c>
      <c r="U58" s="34"/>
      <c r="V58" s="34"/>
      <c r="W58" s="35">
        <f t="shared" si="7"/>
        <v>0</v>
      </c>
      <c r="X58" s="15"/>
      <c r="Y58" s="15"/>
      <c r="Z58" s="16">
        <f t="shared" si="8"/>
        <v>0</v>
      </c>
      <c r="AA58" s="15"/>
      <c r="AB58" s="16">
        <f t="shared" si="1"/>
        <v>-3.6457516339869281E-2</v>
      </c>
      <c r="AC58" s="16">
        <f t="shared" si="2"/>
        <v>-3.6457516339869281E-2</v>
      </c>
      <c r="AD58" s="16">
        <f t="shared" si="3"/>
        <v>-3.6457516339869281E-2</v>
      </c>
      <c r="AE58" s="16">
        <f t="shared" si="4"/>
        <v>-3.6457516339869281E-2</v>
      </c>
      <c r="AG58" s="45">
        <f t="shared" si="29"/>
        <v>0</v>
      </c>
      <c r="AH58" s="45">
        <f t="shared" si="30"/>
        <v>0</v>
      </c>
      <c r="AI58" s="45">
        <f t="shared" si="31"/>
        <v>0</v>
      </c>
      <c r="AJ58" s="45">
        <f t="shared" si="32"/>
        <v>0</v>
      </c>
      <c r="AL58" s="4" t="s">
        <v>145</v>
      </c>
      <c r="AM58" s="7" t="s">
        <v>217</v>
      </c>
      <c r="AO58" s="16">
        <f t="shared" si="21"/>
        <v>-2.5635157199999998</v>
      </c>
      <c r="AP58" s="16">
        <f t="shared" si="22"/>
        <v>-12.594312559999999</v>
      </c>
      <c r="AQ58" s="16">
        <f t="shared" si="23"/>
        <v>-12.896814339999999</v>
      </c>
      <c r="AR58" s="16">
        <f t="shared" si="24"/>
        <v>-8.6097566199999989</v>
      </c>
      <c r="AU58" s="16">
        <f t="shared" si="13"/>
        <v>0</v>
      </c>
      <c r="AV58" s="16">
        <f t="shared" si="14"/>
        <v>0</v>
      </c>
      <c r="AW58" s="16">
        <f t="shared" si="15"/>
        <v>0</v>
      </c>
      <c r="AX58" s="16">
        <f t="shared" si="16"/>
        <v>0</v>
      </c>
      <c r="AY58" s="62"/>
      <c r="AZ58" s="65">
        <f t="shared" si="33"/>
        <v>4.0528000000000002E-2</v>
      </c>
      <c r="BA58" s="66">
        <f t="shared" si="34"/>
        <v>0</v>
      </c>
      <c r="BB58" s="66">
        <f t="shared" si="35"/>
        <v>2.6587999999999997E-2</v>
      </c>
      <c r="BC58" s="66">
        <f t="shared" si="36"/>
        <v>0</v>
      </c>
      <c r="BD58" s="74"/>
      <c r="BE58" s="55"/>
      <c r="BF58" s="16">
        <f t="shared" si="17"/>
        <v>0</v>
      </c>
      <c r="BG58" s="16">
        <f t="shared" si="18"/>
        <v>0</v>
      </c>
      <c r="BH58" s="16">
        <f t="shared" si="19"/>
        <v>0</v>
      </c>
      <c r="BI58" s="16">
        <f t="shared" si="20"/>
        <v>0</v>
      </c>
    </row>
    <row r="59" spans="1:61" ht="30" x14ac:dyDescent="0.25">
      <c r="A59" s="4" t="s">
        <v>145</v>
      </c>
      <c r="B59" s="7" t="s">
        <v>167</v>
      </c>
      <c r="C59" s="7">
        <v>52026</v>
      </c>
      <c r="D59" s="8">
        <v>41.672800000000002</v>
      </c>
      <c r="E59" s="8">
        <v>-70.998900000000006</v>
      </c>
      <c r="F59" s="4" t="s">
        <v>164</v>
      </c>
      <c r="G59" s="4" t="s">
        <v>25</v>
      </c>
      <c r="H59" s="4" t="s">
        <v>33</v>
      </c>
      <c r="I59" s="4" t="s">
        <v>27</v>
      </c>
      <c r="J59" s="4" t="s">
        <v>59</v>
      </c>
      <c r="K59" s="14">
        <f t="shared" si="0"/>
        <v>2.9856209150326794E-2</v>
      </c>
      <c r="L59" s="15">
        <v>4.5679999999999996</v>
      </c>
      <c r="M59" s="15">
        <v>345935.12300000002</v>
      </c>
      <c r="N59" s="15">
        <v>40407.120000000003</v>
      </c>
      <c r="O59" s="15"/>
      <c r="P59" s="15"/>
      <c r="Q59" s="16">
        <f t="shared" si="5"/>
        <v>0</v>
      </c>
      <c r="R59" s="34">
        <v>0.04</v>
      </c>
      <c r="S59" s="34">
        <v>2377.7159999999999</v>
      </c>
      <c r="T59" s="35">
        <f t="shared" si="6"/>
        <v>3.3645733973275194E-2</v>
      </c>
      <c r="U59" s="34">
        <v>0.05</v>
      </c>
      <c r="V59" s="34">
        <v>3465.2620000000002</v>
      </c>
      <c r="W59" s="35">
        <f t="shared" si="7"/>
        <v>2.8857846823703372E-2</v>
      </c>
      <c r="X59" s="15">
        <v>5.2999999999999999E-2</v>
      </c>
      <c r="Y59" s="15">
        <v>3624.3690000000001</v>
      </c>
      <c r="Z59" s="16">
        <f t="shared" si="8"/>
        <v>2.9246470213159861E-2</v>
      </c>
      <c r="AA59" s="15"/>
      <c r="AB59" s="16">
        <f t="shared" si="1"/>
        <v>-2.9856209150326794E-2</v>
      </c>
      <c r="AC59" s="16">
        <f t="shared" si="2"/>
        <v>1.0143790849673207E-2</v>
      </c>
      <c r="AD59" s="16">
        <f t="shared" si="3"/>
        <v>2.0143790849673208E-2</v>
      </c>
      <c r="AE59" s="16">
        <f t="shared" si="4"/>
        <v>2.3143790849673204E-2</v>
      </c>
      <c r="AG59" s="45">
        <f t="shared" si="29"/>
        <v>0</v>
      </c>
      <c r="AH59" s="45">
        <f t="shared" si="30"/>
        <v>-0.10266295999999998</v>
      </c>
      <c r="AI59" s="45">
        <f t="shared" si="31"/>
        <v>-0.15791571999999998</v>
      </c>
      <c r="AJ59" s="45">
        <f t="shared" si="32"/>
        <v>-0.16446214000000001</v>
      </c>
      <c r="AL59" s="4" t="s">
        <v>145</v>
      </c>
      <c r="AM59" s="7" t="s">
        <v>167</v>
      </c>
      <c r="AO59" s="16">
        <f t="shared" si="21"/>
        <v>-2.5635157199999998</v>
      </c>
      <c r="AP59" s="16">
        <f t="shared" si="22"/>
        <v>-12.696975519999999</v>
      </c>
      <c r="AQ59" s="16">
        <f t="shared" si="23"/>
        <v>-13.054730059999999</v>
      </c>
      <c r="AR59" s="16">
        <f t="shared" si="24"/>
        <v>-8.7742187599999983</v>
      </c>
      <c r="AU59" s="16">
        <f t="shared" si="13"/>
        <v>0</v>
      </c>
      <c r="AV59" s="16">
        <f t="shared" si="14"/>
        <v>0</v>
      </c>
      <c r="AW59" s="16">
        <f t="shared" si="15"/>
        <v>0</v>
      </c>
      <c r="AX59" s="16">
        <f t="shared" si="16"/>
        <v>0</v>
      </c>
      <c r="AY59" s="62"/>
      <c r="AZ59" s="65">
        <f t="shared" si="33"/>
        <v>4.0528000000000002E-2</v>
      </c>
      <c r="BA59" s="66">
        <f t="shared" si="34"/>
        <v>0</v>
      </c>
      <c r="BB59" s="66">
        <f t="shared" si="35"/>
        <v>2.6587999999999997E-2</v>
      </c>
      <c r="BC59" s="66">
        <f t="shared" si="36"/>
        <v>0</v>
      </c>
      <c r="BD59" s="74"/>
      <c r="BE59" s="55"/>
      <c r="BF59" s="16">
        <f t="shared" si="17"/>
        <v>0</v>
      </c>
      <c r="BG59" s="16">
        <f t="shared" si="18"/>
        <v>0</v>
      </c>
      <c r="BH59" s="16">
        <f t="shared" si="19"/>
        <v>0</v>
      </c>
      <c r="BI59" s="16">
        <f t="shared" si="20"/>
        <v>0</v>
      </c>
    </row>
    <row r="60" spans="1:61" ht="45" x14ac:dyDescent="0.25">
      <c r="A60" s="4" t="s">
        <v>145</v>
      </c>
      <c r="B60" s="7" t="s">
        <v>223</v>
      </c>
      <c r="C60" s="7">
        <v>54586</v>
      </c>
      <c r="D60" s="8">
        <v>42.630800000000001</v>
      </c>
      <c r="E60" s="8">
        <v>-71.313299999999998</v>
      </c>
      <c r="F60" s="4" t="s">
        <v>72</v>
      </c>
      <c r="G60" s="4" t="s">
        <v>25</v>
      </c>
      <c r="H60" s="4" t="s">
        <v>33</v>
      </c>
      <c r="I60" s="4" t="s">
        <v>27</v>
      </c>
      <c r="J60" s="4" t="s">
        <v>59</v>
      </c>
      <c r="K60" s="14">
        <f t="shared" si="0"/>
        <v>1.1228758169934641E-2</v>
      </c>
      <c r="L60" s="15">
        <v>1.718</v>
      </c>
      <c r="M60" s="15">
        <v>105958.427</v>
      </c>
      <c r="N60" s="15">
        <v>10765.66</v>
      </c>
      <c r="O60" s="15"/>
      <c r="P60" s="15"/>
      <c r="Q60" s="16">
        <f t="shared" si="5"/>
        <v>0</v>
      </c>
      <c r="R60" s="34"/>
      <c r="S60" s="34"/>
      <c r="T60" s="35">
        <f t="shared" si="6"/>
        <v>0</v>
      </c>
      <c r="U60" s="34"/>
      <c r="V60" s="34"/>
      <c r="W60" s="35">
        <f t="shared" si="7"/>
        <v>0</v>
      </c>
      <c r="X60" s="15"/>
      <c r="Y60" s="15"/>
      <c r="Z60" s="16">
        <f t="shared" si="8"/>
        <v>0</v>
      </c>
      <c r="AA60" s="15"/>
      <c r="AB60" s="16">
        <f t="shared" si="1"/>
        <v>-1.1228758169934641E-2</v>
      </c>
      <c r="AC60" s="16">
        <f t="shared" si="2"/>
        <v>-1.1228758169934641E-2</v>
      </c>
      <c r="AD60" s="16">
        <f t="shared" si="3"/>
        <v>-1.1228758169934641E-2</v>
      </c>
      <c r="AE60" s="16">
        <f t="shared" si="4"/>
        <v>-1.1228758169934641E-2</v>
      </c>
      <c r="AG60" s="45">
        <f t="shared" si="29"/>
        <v>0</v>
      </c>
      <c r="AH60" s="45">
        <f t="shared" si="30"/>
        <v>0</v>
      </c>
      <c r="AI60" s="45">
        <f t="shared" si="31"/>
        <v>0</v>
      </c>
      <c r="AJ60" s="45">
        <f t="shared" si="32"/>
        <v>0</v>
      </c>
      <c r="AL60" s="4" t="s">
        <v>145</v>
      </c>
      <c r="AM60" s="7" t="s">
        <v>223</v>
      </c>
      <c r="AO60" s="16">
        <f t="shared" si="21"/>
        <v>-2.5635157199999998</v>
      </c>
      <c r="AP60" s="16">
        <f t="shared" si="22"/>
        <v>-12.696975519999999</v>
      </c>
      <c r="AQ60" s="16">
        <f t="shared" si="23"/>
        <v>-13.054730059999999</v>
      </c>
      <c r="AR60" s="16">
        <f t="shared" si="24"/>
        <v>-8.7742187599999983</v>
      </c>
      <c r="AU60" s="16">
        <f t="shared" si="13"/>
        <v>0</v>
      </c>
      <c r="AV60" s="16">
        <f t="shared" si="14"/>
        <v>0</v>
      </c>
      <c r="AW60" s="16">
        <f t="shared" si="15"/>
        <v>0</v>
      </c>
      <c r="AX60" s="16">
        <f t="shared" si="16"/>
        <v>0</v>
      </c>
      <c r="AY60" s="62"/>
      <c r="AZ60" s="65">
        <f t="shared" si="33"/>
        <v>4.0528000000000002E-2</v>
      </c>
      <c r="BA60" s="66">
        <f t="shared" si="34"/>
        <v>0</v>
      </c>
      <c r="BB60" s="66">
        <f t="shared" si="35"/>
        <v>2.6587999999999997E-2</v>
      </c>
      <c r="BC60" s="66">
        <f t="shared" si="36"/>
        <v>0</v>
      </c>
      <c r="BD60" s="74"/>
      <c r="BE60" s="55"/>
      <c r="BF60" s="16">
        <f t="shared" si="17"/>
        <v>0</v>
      </c>
      <c r="BG60" s="16">
        <f t="shared" si="18"/>
        <v>0</v>
      </c>
      <c r="BH60" s="16">
        <f t="shared" si="19"/>
        <v>0</v>
      </c>
      <c r="BI60" s="16">
        <f t="shared" si="20"/>
        <v>0</v>
      </c>
    </row>
    <row r="61" spans="1:61" ht="30" x14ac:dyDescent="0.25">
      <c r="A61" s="4" t="s">
        <v>145</v>
      </c>
      <c r="B61" s="7" t="s">
        <v>213</v>
      </c>
      <c r="C61" s="7">
        <v>54805</v>
      </c>
      <c r="D61" s="8">
        <v>42.129199999999997</v>
      </c>
      <c r="E61" s="8">
        <v>-71.512200000000007</v>
      </c>
      <c r="F61" s="4" t="s">
        <v>149</v>
      </c>
      <c r="G61" s="4" t="s">
        <v>25</v>
      </c>
      <c r="H61" s="4" t="s">
        <v>33</v>
      </c>
      <c r="I61" s="4" t="s">
        <v>27</v>
      </c>
      <c r="J61" s="4" t="s">
        <v>200</v>
      </c>
      <c r="K61" s="14">
        <f t="shared" si="0"/>
        <v>0.1038235294117647</v>
      </c>
      <c r="L61" s="15">
        <v>15.885</v>
      </c>
      <c r="M61" s="15">
        <v>1441775.8189999999</v>
      </c>
      <c r="N61" s="15">
        <v>168503.76</v>
      </c>
      <c r="O61" s="15"/>
      <c r="P61" s="15"/>
      <c r="Q61" s="16">
        <f t="shared" si="5"/>
        <v>0</v>
      </c>
      <c r="R61" s="34"/>
      <c r="S61" s="34"/>
      <c r="T61" s="35">
        <f t="shared" si="6"/>
        <v>0</v>
      </c>
      <c r="U61" s="34">
        <v>0.62</v>
      </c>
      <c r="V61" s="34">
        <v>16096.322</v>
      </c>
      <c r="W61" s="35">
        <f t="shared" si="7"/>
        <v>7.7036232252312056E-2</v>
      </c>
      <c r="X61" s="15">
        <v>0.13200000000000001</v>
      </c>
      <c r="Y61" s="15">
        <v>25549.302</v>
      </c>
      <c r="Z61" s="16">
        <f t="shared" si="8"/>
        <v>1.0332963303655027E-2</v>
      </c>
      <c r="AA61" s="15"/>
      <c r="AB61" s="16">
        <f t="shared" si="1"/>
        <v>-0.1038235294117647</v>
      </c>
      <c r="AC61" s="16">
        <f t="shared" si="2"/>
        <v>-0.1038235294117647</v>
      </c>
      <c r="AD61" s="16">
        <f t="shared" si="3"/>
        <v>0.51617647058823524</v>
      </c>
      <c r="AE61" s="16">
        <f t="shared" si="4"/>
        <v>2.8176470588235303E-2</v>
      </c>
      <c r="AG61" s="45">
        <f t="shared" si="29"/>
        <v>0</v>
      </c>
      <c r="AH61" s="45">
        <f t="shared" si="30"/>
        <v>0</v>
      </c>
      <c r="AI61" s="45">
        <f t="shared" si="31"/>
        <v>-0.34577931999999995</v>
      </c>
      <c r="AJ61" s="45">
        <f t="shared" si="32"/>
        <v>-1.4009581199999999</v>
      </c>
      <c r="AL61" s="4" t="s">
        <v>145</v>
      </c>
      <c r="AM61" s="7" t="s">
        <v>213</v>
      </c>
      <c r="AO61" s="16">
        <f t="shared" si="21"/>
        <v>-2.5635157199999998</v>
      </c>
      <c r="AP61" s="16">
        <f t="shared" si="22"/>
        <v>-12.696975519999999</v>
      </c>
      <c r="AQ61" s="16">
        <f t="shared" si="23"/>
        <v>-13.400509379999999</v>
      </c>
      <c r="AR61" s="16">
        <f t="shared" si="24"/>
        <v>-10.175176879999999</v>
      </c>
      <c r="AU61" s="16">
        <f t="shared" si="13"/>
        <v>0</v>
      </c>
      <c r="AV61" s="16">
        <f t="shared" si="14"/>
        <v>0</v>
      </c>
      <c r="AW61" s="16">
        <f t="shared" si="15"/>
        <v>0</v>
      </c>
      <c r="AX61" s="16">
        <f t="shared" si="16"/>
        <v>0</v>
      </c>
      <c r="AY61" s="62"/>
      <c r="AZ61" s="65">
        <f t="shared" si="33"/>
        <v>4.0528000000000002E-2</v>
      </c>
      <c r="BA61" s="66">
        <f t="shared" si="34"/>
        <v>0</v>
      </c>
      <c r="BB61" s="66">
        <f t="shared" si="35"/>
        <v>2.6587999999999997E-2</v>
      </c>
      <c r="BC61" s="66">
        <f t="shared" si="36"/>
        <v>0</v>
      </c>
      <c r="BD61" s="74"/>
      <c r="BE61" s="55"/>
      <c r="BF61" s="16">
        <f t="shared" si="17"/>
        <v>0</v>
      </c>
      <c r="BG61" s="16">
        <f t="shared" si="18"/>
        <v>0</v>
      </c>
      <c r="BH61" s="16">
        <f t="shared" si="19"/>
        <v>0</v>
      </c>
      <c r="BI61" s="16">
        <f t="shared" si="20"/>
        <v>0</v>
      </c>
    </row>
    <row r="62" spans="1:61" ht="30" x14ac:dyDescent="0.25">
      <c r="A62" s="4" t="s">
        <v>145</v>
      </c>
      <c r="B62" s="7" t="s">
        <v>204</v>
      </c>
      <c r="C62" s="7">
        <v>54907</v>
      </c>
      <c r="D62" s="8">
        <v>42.3611</v>
      </c>
      <c r="E62" s="8">
        <v>-71.093400000000003</v>
      </c>
      <c r="F62" s="4" t="s">
        <v>72</v>
      </c>
      <c r="G62" s="4" t="s">
        <v>25</v>
      </c>
      <c r="H62" s="4" t="s">
        <v>26</v>
      </c>
      <c r="I62" s="4" t="s">
        <v>27</v>
      </c>
      <c r="J62" s="4" t="s">
        <v>205</v>
      </c>
      <c r="K62" s="14">
        <f t="shared" si="0"/>
        <v>0.1627516339869281</v>
      </c>
      <c r="L62" s="15">
        <v>24.901</v>
      </c>
      <c r="M62" s="15">
        <v>821596.777</v>
      </c>
      <c r="N62" s="15">
        <v>106171.28</v>
      </c>
      <c r="O62" s="15">
        <v>0.159</v>
      </c>
      <c r="P62" s="15">
        <v>5459</v>
      </c>
      <c r="Q62" s="16">
        <f t="shared" si="5"/>
        <v>5.8252427184466021E-2</v>
      </c>
      <c r="R62" s="34">
        <v>0.157</v>
      </c>
      <c r="S62" s="34">
        <v>5394.6</v>
      </c>
      <c r="T62" s="35">
        <f t="shared" si="6"/>
        <v>5.8206354502650798E-2</v>
      </c>
      <c r="U62" s="34">
        <v>0.16200000000000001</v>
      </c>
      <c r="V62" s="34">
        <v>5421.6</v>
      </c>
      <c r="W62" s="35">
        <f t="shared" si="7"/>
        <v>5.97609561752988E-2</v>
      </c>
      <c r="X62" s="15">
        <v>0.17</v>
      </c>
      <c r="Y62" s="15">
        <v>5560.2</v>
      </c>
      <c r="Z62" s="16">
        <f t="shared" si="8"/>
        <v>6.1148879536707314E-2</v>
      </c>
      <c r="AA62" s="15"/>
      <c r="AB62" s="16">
        <f t="shared" si="1"/>
        <v>-3.751633986928099E-3</v>
      </c>
      <c r="AC62" s="16">
        <f t="shared" si="2"/>
        <v>-5.7516339869281008E-3</v>
      </c>
      <c r="AD62" s="16">
        <f t="shared" si="3"/>
        <v>-7.5163398692809635E-4</v>
      </c>
      <c r="AE62" s="16">
        <f t="shared" si="4"/>
        <v>7.2483660130719108E-3</v>
      </c>
      <c r="AG62" s="45">
        <f t="shared" si="29"/>
        <v>-0.16854</v>
      </c>
      <c r="AH62" s="45">
        <f t="shared" si="30"/>
        <v>-0.16667600000000002</v>
      </c>
      <c r="AI62" s="45">
        <f t="shared" si="31"/>
        <v>-0.16329600000000002</v>
      </c>
      <c r="AJ62" s="45">
        <f t="shared" si="32"/>
        <v>-0.16361199999999998</v>
      </c>
      <c r="AL62" s="4" t="s">
        <v>145</v>
      </c>
      <c r="AM62" s="7" t="s">
        <v>204</v>
      </c>
      <c r="AO62" s="16">
        <f t="shared" si="21"/>
        <v>-2.73205572</v>
      </c>
      <c r="AP62" s="16">
        <f t="shared" si="22"/>
        <v>-12.863651519999999</v>
      </c>
      <c r="AQ62" s="16">
        <f t="shared" si="23"/>
        <v>-13.56380538</v>
      </c>
      <c r="AR62" s="16">
        <f t="shared" si="24"/>
        <v>-10.338788879999999</v>
      </c>
      <c r="AU62" s="16">
        <f t="shared" si="13"/>
        <v>0</v>
      </c>
      <c r="AV62" s="16">
        <f t="shared" si="14"/>
        <v>0</v>
      </c>
      <c r="AW62" s="16">
        <f t="shared" si="15"/>
        <v>0</v>
      </c>
      <c r="AX62" s="16">
        <f t="shared" si="16"/>
        <v>0</v>
      </c>
      <c r="AY62" s="62"/>
      <c r="AZ62" s="65">
        <f t="shared" si="33"/>
        <v>4.0528000000000002E-2</v>
      </c>
      <c r="BA62" s="66">
        <f t="shared" si="34"/>
        <v>0</v>
      </c>
      <c r="BB62" s="66">
        <f t="shared" si="35"/>
        <v>2.6587999999999997E-2</v>
      </c>
      <c r="BC62" s="66">
        <f t="shared" si="36"/>
        <v>0</v>
      </c>
      <c r="BD62" s="74"/>
      <c r="BE62" s="55"/>
      <c r="BF62" s="16">
        <f t="shared" si="17"/>
        <v>0</v>
      </c>
      <c r="BG62" s="16">
        <f t="shared" si="18"/>
        <v>0</v>
      </c>
      <c r="BH62" s="16">
        <f t="shared" si="19"/>
        <v>0</v>
      </c>
      <c r="BI62" s="16">
        <f t="shared" si="20"/>
        <v>0</v>
      </c>
    </row>
    <row r="63" spans="1:61" ht="30" x14ac:dyDescent="0.25">
      <c r="A63" s="4" t="s">
        <v>145</v>
      </c>
      <c r="B63" s="7" t="s">
        <v>172</v>
      </c>
      <c r="C63" s="7">
        <v>55026</v>
      </c>
      <c r="D63" s="8">
        <v>41.831200000000003</v>
      </c>
      <c r="E63" s="8">
        <v>-71.123900000000006</v>
      </c>
      <c r="F63" s="4" t="s">
        <v>164</v>
      </c>
      <c r="G63" s="4" t="s">
        <v>25</v>
      </c>
      <c r="H63" s="4" t="s">
        <v>33</v>
      </c>
      <c r="I63" s="4" t="s">
        <v>27</v>
      </c>
      <c r="J63" s="4" t="s">
        <v>42</v>
      </c>
      <c r="K63" s="14">
        <f t="shared" si="0"/>
        <v>6.3477124183006536E-2</v>
      </c>
      <c r="L63" s="15">
        <v>9.7119999999999997</v>
      </c>
      <c r="M63" s="15">
        <v>1555488.7779999999</v>
      </c>
      <c r="N63" s="15">
        <v>200808.91</v>
      </c>
      <c r="O63" s="15"/>
      <c r="P63" s="15"/>
      <c r="Q63" s="16">
        <f t="shared" si="5"/>
        <v>0</v>
      </c>
      <c r="R63" s="34">
        <v>0.14899999999999999</v>
      </c>
      <c r="S63" s="34">
        <v>9779.1190000000006</v>
      </c>
      <c r="T63" s="35">
        <f t="shared" si="6"/>
        <v>3.0473092719293014E-2</v>
      </c>
      <c r="U63" s="34"/>
      <c r="V63" s="34"/>
      <c r="W63" s="35">
        <f t="shared" si="7"/>
        <v>0</v>
      </c>
      <c r="X63" s="15">
        <v>0.14899999999999999</v>
      </c>
      <c r="Y63" s="15">
        <v>13183.933000000001</v>
      </c>
      <c r="Z63" s="16">
        <f t="shared" si="8"/>
        <v>2.26032702077597E-2</v>
      </c>
      <c r="AA63" s="15"/>
      <c r="AB63" s="16">
        <f t="shared" si="1"/>
        <v>-6.3477124183006536E-2</v>
      </c>
      <c r="AC63" s="16">
        <f t="shared" si="2"/>
        <v>8.5522875816993457E-2</v>
      </c>
      <c r="AD63" s="16">
        <f t="shared" si="3"/>
        <v>-6.3477124183006536E-2</v>
      </c>
      <c r="AE63" s="16">
        <f t="shared" si="4"/>
        <v>8.5522875816993457E-2</v>
      </c>
      <c r="AG63" s="45">
        <f t="shared" si="29"/>
        <v>0</v>
      </c>
      <c r="AH63" s="45">
        <f t="shared" si="30"/>
        <v>-0.43774713999999998</v>
      </c>
      <c r="AI63" s="45">
        <f t="shared" si="31"/>
        <v>0</v>
      </c>
      <c r="AJ63" s="45">
        <f t="shared" si="32"/>
        <v>-0.64203597999999995</v>
      </c>
      <c r="AL63" s="4" t="s">
        <v>145</v>
      </c>
      <c r="AM63" s="7" t="s">
        <v>172</v>
      </c>
      <c r="AO63" s="16">
        <f t="shared" si="21"/>
        <v>-2.73205572</v>
      </c>
      <c r="AP63" s="16">
        <f t="shared" si="22"/>
        <v>-13.30139866</v>
      </c>
      <c r="AQ63" s="16">
        <f t="shared" si="23"/>
        <v>-13.56380538</v>
      </c>
      <c r="AR63" s="16">
        <f t="shared" si="24"/>
        <v>-10.980824859999998</v>
      </c>
      <c r="AU63" s="16">
        <f t="shared" si="13"/>
        <v>0</v>
      </c>
      <c r="AV63" s="16">
        <f t="shared" si="14"/>
        <v>0</v>
      </c>
      <c r="AW63" s="16">
        <f t="shared" si="15"/>
        <v>0</v>
      </c>
      <c r="AX63" s="16">
        <f t="shared" si="16"/>
        <v>0</v>
      </c>
      <c r="AY63" s="62"/>
      <c r="AZ63" s="65">
        <f t="shared" si="33"/>
        <v>4.0528000000000002E-2</v>
      </c>
      <c r="BA63" s="66">
        <f t="shared" si="34"/>
        <v>0</v>
      </c>
      <c r="BB63" s="66">
        <f t="shared" si="35"/>
        <v>2.6587999999999997E-2</v>
      </c>
      <c r="BC63" s="66">
        <f t="shared" si="36"/>
        <v>0</v>
      </c>
      <c r="BD63" s="74"/>
      <c r="BE63" s="55"/>
      <c r="BF63" s="16">
        <f t="shared" si="17"/>
        <v>0</v>
      </c>
      <c r="BG63" s="16">
        <f t="shared" si="18"/>
        <v>0</v>
      </c>
      <c r="BH63" s="16">
        <f t="shared" si="19"/>
        <v>0</v>
      </c>
      <c r="BI63" s="16">
        <f t="shared" si="20"/>
        <v>0</v>
      </c>
    </row>
    <row r="64" spans="1:61" ht="30" x14ac:dyDescent="0.25">
      <c r="A64" s="4" t="s">
        <v>145</v>
      </c>
      <c r="B64" s="7" t="s">
        <v>152</v>
      </c>
      <c r="C64" s="7">
        <v>55041</v>
      </c>
      <c r="D64" s="8">
        <v>42.047600000000003</v>
      </c>
      <c r="E64" s="8">
        <v>-72.647800000000004</v>
      </c>
      <c r="F64" s="4" t="s">
        <v>153</v>
      </c>
      <c r="G64" s="4" t="s">
        <v>25</v>
      </c>
      <c r="H64" s="4" t="s">
        <v>33</v>
      </c>
      <c r="I64" s="4" t="s">
        <v>27</v>
      </c>
      <c r="J64" s="4" t="s">
        <v>42</v>
      </c>
      <c r="K64" s="14">
        <f t="shared" si="0"/>
        <v>9.2130718954248361E-2</v>
      </c>
      <c r="L64" s="15">
        <v>14.096</v>
      </c>
      <c r="M64" s="15">
        <v>2435996.7409999999</v>
      </c>
      <c r="N64" s="15">
        <v>338539.65</v>
      </c>
      <c r="O64" s="15">
        <v>0.28399999999999997</v>
      </c>
      <c r="P64" s="15">
        <v>31743.436000000002</v>
      </c>
      <c r="Q64" s="16">
        <f t="shared" si="5"/>
        <v>1.7893463076901945E-2</v>
      </c>
      <c r="R64" s="34">
        <v>0.16300000000000001</v>
      </c>
      <c r="S64" s="34">
        <v>30602.6</v>
      </c>
      <c r="T64" s="35">
        <f t="shared" si="6"/>
        <v>1.0652689640749479E-2</v>
      </c>
      <c r="U64" s="34">
        <v>0.17499999999999999</v>
      </c>
      <c r="V64" s="34">
        <v>31809.9</v>
      </c>
      <c r="W64" s="35">
        <f t="shared" si="7"/>
        <v>1.1002863888286351E-2</v>
      </c>
      <c r="X64" s="15">
        <v>0.183</v>
      </c>
      <c r="Y64" s="15">
        <v>33565.599999999999</v>
      </c>
      <c r="Z64" s="16">
        <f t="shared" si="8"/>
        <v>1.0904020783182783E-2</v>
      </c>
      <c r="AA64" s="15"/>
      <c r="AB64" s="16">
        <f t="shared" si="1"/>
        <v>0.19186928104575163</v>
      </c>
      <c r="AC64" s="16">
        <f t="shared" si="2"/>
        <v>7.0869281045751645E-2</v>
      </c>
      <c r="AD64" s="16">
        <f t="shared" si="3"/>
        <v>8.2869281045751628E-2</v>
      </c>
      <c r="AE64" s="16">
        <f t="shared" si="4"/>
        <v>9.0869281045751635E-2</v>
      </c>
      <c r="AG64" s="45">
        <f t="shared" si="29"/>
        <v>-1.6206061600000001</v>
      </c>
      <c r="AH64" s="45">
        <f t="shared" si="30"/>
        <v>-1.6731559999999999</v>
      </c>
      <c r="AI64" s="45">
        <f t="shared" si="31"/>
        <v>-1.7335940000000001</v>
      </c>
      <c r="AJ64" s="45">
        <f t="shared" si="32"/>
        <v>-1.8309359999999999</v>
      </c>
      <c r="AL64" s="4" t="s">
        <v>145</v>
      </c>
      <c r="AM64" s="7" t="s">
        <v>152</v>
      </c>
      <c r="AO64" s="16">
        <f t="shared" si="21"/>
        <v>-4.3526618800000003</v>
      </c>
      <c r="AP64" s="16">
        <f t="shared" si="22"/>
        <v>-14.974554660000001</v>
      </c>
      <c r="AQ64" s="16">
        <f t="shared" si="23"/>
        <v>-15.29739938</v>
      </c>
      <c r="AR64" s="16">
        <f t="shared" si="24"/>
        <v>-12.811760859999998</v>
      </c>
      <c r="AU64" s="16">
        <f t="shared" si="13"/>
        <v>0</v>
      </c>
      <c r="AV64" s="16">
        <f t="shared" si="14"/>
        <v>0</v>
      </c>
      <c r="AW64" s="16">
        <f t="shared" si="15"/>
        <v>0</v>
      </c>
      <c r="AX64" s="16">
        <f t="shared" si="16"/>
        <v>0</v>
      </c>
      <c r="AY64" s="62"/>
      <c r="AZ64" s="65">
        <f t="shared" si="33"/>
        <v>4.0528000000000002E-2</v>
      </c>
      <c r="BA64" s="66">
        <f t="shared" si="34"/>
        <v>0</v>
      </c>
      <c r="BB64" s="66">
        <f t="shared" si="35"/>
        <v>2.6587999999999997E-2</v>
      </c>
      <c r="BC64" s="66">
        <f t="shared" si="36"/>
        <v>0</v>
      </c>
      <c r="BD64" s="74"/>
      <c r="BE64" s="55"/>
      <c r="BF64" s="16">
        <f t="shared" si="17"/>
        <v>0</v>
      </c>
      <c r="BG64" s="16">
        <f t="shared" si="18"/>
        <v>0</v>
      </c>
      <c r="BH64" s="16">
        <f t="shared" si="19"/>
        <v>0</v>
      </c>
      <c r="BI64" s="16">
        <f t="shared" si="20"/>
        <v>0</v>
      </c>
    </row>
    <row r="65" spans="1:61" ht="30" x14ac:dyDescent="0.25">
      <c r="A65" s="4" t="s">
        <v>145</v>
      </c>
      <c r="B65" s="7" t="s">
        <v>214</v>
      </c>
      <c r="C65" s="7">
        <v>55079</v>
      </c>
      <c r="D65" s="8">
        <v>42.112699999999997</v>
      </c>
      <c r="E65" s="8">
        <v>-72.015199999999993</v>
      </c>
      <c r="F65" s="4" t="s">
        <v>149</v>
      </c>
      <c r="G65" s="4" t="s">
        <v>25</v>
      </c>
      <c r="H65" s="4" t="s">
        <v>33</v>
      </c>
      <c r="I65" s="4" t="s">
        <v>27</v>
      </c>
      <c r="J65" s="4" t="s">
        <v>59</v>
      </c>
      <c r="K65" s="14">
        <f t="shared" si="0"/>
        <v>0.16795424836601305</v>
      </c>
      <c r="L65" s="15">
        <v>25.696999999999999</v>
      </c>
      <c r="M65" s="15">
        <v>4405889.8820000002</v>
      </c>
      <c r="N65" s="15">
        <v>388030.41</v>
      </c>
      <c r="O65" s="15">
        <v>0.26</v>
      </c>
      <c r="P65" s="15">
        <v>53099</v>
      </c>
      <c r="Q65" s="16">
        <f t="shared" si="5"/>
        <v>9.7930281172903446E-3</v>
      </c>
      <c r="R65" s="34">
        <v>0.245</v>
      </c>
      <c r="S65" s="34">
        <v>47671.7</v>
      </c>
      <c r="T65" s="35">
        <f t="shared" si="6"/>
        <v>1.0278634913376281E-2</v>
      </c>
      <c r="U65" s="34">
        <v>0.26900000000000002</v>
      </c>
      <c r="V65" s="34">
        <v>49448</v>
      </c>
      <c r="W65" s="35">
        <f t="shared" si="7"/>
        <v>1.08801164860055E-2</v>
      </c>
      <c r="X65" s="15">
        <v>0.26500000000000001</v>
      </c>
      <c r="Y65" s="15">
        <v>50802.6</v>
      </c>
      <c r="Z65" s="16">
        <f t="shared" si="8"/>
        <v>1.0432536917401865E-2</v>
      </c>
      <c r="AA65" s="15"/>
      <c r="AB65" s="16">
        <f t="shared" si="1"/>
        <v>9.2045751633986955E-2</v>
      </c>
      <c r="AC65" s="16">
        <f t="shared" si="2"/>
        <v>7.7045751633986942E-2</v>
      </c>
      <c r="AD65" s="16">
        <f t="shared" si="3"/>
        <v>0.10104575163398696</v>
      </c>
      <c r="AE65" s="16">
        <f t="shared" si="4"/>
        <v>9.704575163398696E-2</v>
      </c>
      <c r="AG65" s="45">
        <f t="shared" si="29"/>
        <v>-2.9259400000000002</v>
      </c>
      <c r="AH65" s="45">
        <f t="shared" si="30"/>
        <v>-2.6153019999999998</v>
      </c>
      <c r="AI65" s="45">
        <f t="shared" si="31"/>
        <v>-2.6978800000000001</v>
      </c>
      <c r="AJ65" s="45">
        <f t="shared" si="32"/>
        <v>-2.7831559999999995</v>
      </c>
      <c r="AL65" s="4" t="s">
        <v>145</v>
      </c>
      <c r="AM65" s="7" t="s">
        <v>214</v>
      </c>
      <c r="AO65" s="16">
        <f t="shared" si="21"/>
        <v>-7.2786018800000001</v>
      </c>
      <c r="AP65" s="16">
        <f t="shared" si="22"/>
        <v>-17.589856660000002</v>
      </c>
      <c r="AQ65" s="16">
        <f t="shared" si="23"/>
        <v>-17.995279379999999</v>
      </c>
      <c r="AR65" s="16">
        <f t="shared" si="24"/>
        <v>-15.594916859999998</v>
      </c>
      <c r="AU65" s="16">
        <f t="shared" si="13"/>
        <v>0</v>
      </c>
      <c r="AV65" s="16">
        <f t="shared" si="14"/>
        <v>0</v>
      </c>
      <c r="AW65" s="16">
        <f t="shared" si="15"/>
        <v>0</v>
      </c>
      <c r="AX65" s="16">
        <f t="shared" si="16"/>
        <v>0</v>
      </c>
      <c r="AY65" s="62"/>
      <c r="AZ65" s="65">
        <f t="shared" si="33"/>
        <v>4.0528000000000002E-2</v>
      </c>
      <c r="BA65" s="66">
        <f t="shared" si="34"/>
        <v>0</v>
      </c>
      <c r="BB65" s="66">
        <f t="shared" si="35"/>
        <v>2.6587999999999997E-2</v>
      </c>
      <c r="BC65" s="66">
        <f t="shared" si="36"/>
        <v>0</v>
      </c>
      <c r="BD65" s="74"/>
      <c r="BE65" s="55"/>
      <c r="BF65" s="16">
        <f t="shared" si="17"/>
        <v>0</v>
      </c>
      <c r="BG65" s="16">
        <f t="shared" si="18"/>
        <v>0</v>
      </c>
      <c r="BH65" s="16">
        <f t="shared" si="19"/>
        <v>0</v>
      </c>
      <c r="BI65" s="16">
        <f t="shared" si="20"/>
        <v>0</v>
      </c>
    </row>
    <row r="66" spans="1:61" ht="75" x14ac:dyDescent="0.25">
      <c r="A66" s="4" t="s">
        <v>145</v>
      </c>
      <c r="B66" s="7" t="s">
        <v>146</v>
      </c>
      <c r="C66" s="7">
        <v>55211</v>
      </c>
      <c r="D66" s="8">
        <v>42.1113</v>
      </c>
      <c r="E66" s="8">
        <v>-71.4529</v>
      </c>
      <c r="F66" s="4" t="s">
        <v>147</v>
      </c>
      <c r="G66" s="4" t="s">
        <v>25</v>
      </c>
      <c r="H66" s="4" t="s">
        <v>33</v>
      </c>
      <c r="I66" s="4" t="s">
        <v>27</v>
      </c>
      <c r="J66" s="4" t="s">
        <v>131</v>
      </c>
      <c r="K66" s="14">
        <f t="shared" si="0"/>
        <v>0.2658627450980392</v>
      </c>
      <c r="L66" s="15">
        <v>40.677</v>
      </c>
      <c r="M66" s="15">
        <v>5078468.2970000003</v>
      </c>
      <c r="N66" s="15">
        <v>443579.8</v>
      </c>
      <c r="O66" s="15">
        <v>0.32900000000000001</v>
      </c>
      <c r="P66" s="15">
        <v>48244.608</v>
      </c>
      <c r="Q66" s="16">
        <f t="shared" si="5"/>
        <v>1.3638829856385194E-2</v>
      </c>
      <c r="R66" s="34">
        <v>0.312</v>
      </c>
      <c r="S66" s="34">
        <v>43190.800999999999</v>
      </c>
      <c r="T66" s="35">
        <f t="shared" si="6"/>
        <v>1.4447520896868756E-2</v>
      </c>
      <c r="U66" s="34">
        <v>0.3</v>
      </c>
      <c r="V66" s="34">
        <v>37842.987999999998</v>
      </c>
      <c r="W66" s="35">
        <f t="shared" si="7"/>
        <v>1.5854984812510048E-2</v>
      </c>
      <c r="X66" s="15">
        <v>0.32</v>
      </c>
      <c r="Y66" s="15">
        <v>47650.656000000003</v>
      </c>
      <c r="Z66" s="16">
        <f t="shared" si="8"/>
        <v>1.3431084768276851E-2</v>
      </c>
      <c r="AA66" s="15"/>
      <c r="AB66" s="16">
        <f t="shared" si="1"/>
        <v>6.3137254901960815E-2</v>
      </c>
      <c r="AC66" s="16">
        <f t="shared" si="2"/>
        <v>4.61372549019608E-2</v>
      </c>
      <c r="AD66" s="16">
        <f t="shared" si="3"/>
        <v>3.413725490196079E-2</v>
      </c>
      <c r="AE66" s="16">
        <f t="shared" si="4"/>
        <v>5.4137254901960807E-2</v>
      </c>
      <c r="AG66" s="45">
        <f t="shared" si="29"/>
        <v>-2.56567648</v>
      </c>
      <c r="AH66" s="45">
        <f t="shared" si="30"/>
        <v>-2.27944806</v>
      </c>
      <c r="AI66" s="45">
        <f t="shared" si="31"/>
        <v>-1.9705792799999997</v>
      </c>
      <c r="AJ66" s="45">
        <f t="shared" si="32"/>
        <v>-2.5390393599999999</v>
      </c>
      <c r="AL66" s="4" t="s">
        <v>145</v>
      </c>
      <c r="AM66" s="7" t="s">
        <v>146</v>
      </c>
      <c r="AO66" s="16">
        <f t="shared" si="21"/>
        <v>-9.8442783600000006</v>
      </c>
      <c r="AP66" s="16">
        <f t="shared" si="22"/>
        <v>-19.869304720000002</v>
      </c>
      <c r="AQ66" s="16">
        <f t="shared" si="23"/>
        <v>-19.965858659999999</v>
      </c>
      <c r="AR66" s="16">
        <f t="shared" si="24"/>
        <v>-18.133956219999998</v>
      </c>
      <c r="AU66" s="16">
        <f t="shared" si="13"/>
        <v>0</v>
      </c>
      <c r="AV66" s="16">
        <f t="shared" si="14"/>
        <v>0</v>
      </c>
      <c r="AW66" s="16">
        <f t="shared" si="15"/>
        <v>0</v>
      </c>
      <c r="AX66" s="16">
        <f t="shared" si="16"/>
        <v>0</v>
      </c>
      <c r="AY66" s="62"/>
      <c r="AZ66" s="65">
        <f t="shared" si="33"/>
        <v>4.0528000000000002E-2</v>
      </c>
      <c r="BA66" s="66">
        <f t="shared" si="34"/>
        <v>0</v>
      </c>
      <c r="BB66" s="66">
        <f t="shared" si="35"/>
        <v>2.6587999999999997E-2</v>
      </c>
      <c r="BC66" s="66">
        <f t="shared" si="36"/>
        <v>0</v>
      </c>
      <c r="BD66" s="74"/>
      <c r="BE66" s="55"/>
      <c r="BF66" s="16">
        <f t="shared" si="17"/>
        <v>0</v>
      </c>
      <c r="BG66" s="16">
        <f t="shared" si="18"/>
        <v>0</v>
      </c>
      <c r="BH66" s="16">
        <f t="shared" si="19"/>
        <v>0</v>
      </c>
      <c r="BI66" s="16">
        <f t="shared" si="20"/>
        <v>0</v>
      </c>
    </row>
    <row r="67" spans="1:61" ht="75" x14ac:dyDescent="0.25">
      <c r="A67" s="4" t="s">
        <v>145</v>
      </c>
      <c r="B67" s="7" t="s">
        <v>148</v>
      </c>
      <c r="C67" s="7">
        <v>55212</v>
      </c>
      <c r="D67" s="8">
        <v>42.057499999999997</v>
      </c>
      <c r="E67" s="8">
        <v>-71.517200000000003</v>
      </c>
      <c r="F67" s="4" t="s">
        <v>149</v>
      </c>
      <c r="G67" s="4" t="s">
        <v>25</v>
      </c>
      <c r="H67" s="4" t="s">
        <v>33</v>
      </c>
      <c r="I67" s="4" t="s">
        <v>27</v>
      </c>
      <c r="J67" s="4" t="s">
        <v>131</v>
      </c>
      <c r="K67" s="14">
        <f t="shared" ref="K67:K130" si="40">L67/153</f>
        <v>0.19377124183006536</v>
      </c>
      <c r="L67" s="15">
        <v>29.646999999999998</v>
      </c>
      <c r="M67" s="15">
        <v>4689504.6469999999</v>
      </c>
      <c r="N67" s="15">
        <v>408856.12</v>
      </c>
      <c r="O67" s="15">
        <v>0.27800000000000002</v>
      </c>
      <c r="P67" s="15">
        <v>45839.277999999998</v>
      </c>
      <c r="Q67" s="16">
        <f t="shared" si="5"/>
        <v>1.2129335893990303E-2</v>
      </c>
      <c r="R67" s="34">
        <v>0.28000000000000003</v>
      </c>
      <c r="S67" s="34">
        <v>51463.398000000001</v>
      </c>
      <c r="T67" s="35">
        <f t="shared" si="6"/>
        <v>1.0881520104832565E-2</v>
      </c>
      <c r="U67" s="34">
        <v>0.26</v>
      </c>
      <c r="V67" s="34">
        <v>41929.769</v>
      </c>
      <c r="W67" s="35">
        <f t="shared" si="7"/>
        <v>1.240169007370396E-2</v>
      </c>
      <c r="X67" s="15">
        <v>0.28100000000000003</v>
      </c>
      <c r="Y67" s="15">
        <v>50984.294000000002</v>
      </c>
      <c r="Z67" s="16">
        <f t="shared" si="8"/>
        <v>1.1023002495631302E-2</v>
      </c>
      <c r="AA67" s="15"/>
      <c r="AB67" s="16">
        <f t="shared" ref="AB67:AB130" si="41">O67-K67</f>
        <v>8.4228758169934664E-2</v>
      </c>
      <c r="AC67" s="16">
        <f t="shared" ref="AC67:AC130" si="42">R67-K67</f>
        <v>8.6228758169934666E-2</v>
      </c>
      <c r="AD67" s="16">
        <f t="shared" ref="AD67:AD130" si="43">U67-K67</f>
        <v>6.6228758169934648E-2</v>
      </c>
      <c r="AE67" s="16">
        <f t="shared" ref="AE67:AE130" si="44">X67-K67</f>
        <v>8.7228758169934667E-2</v>
      </c>
      <c r="AG67" s="45">
        <f t="shared" si="29"/>
        <v>-2.4723566799999999</v>
      </c>
      <c r="AH67" s="45">
        <f t="shared" si="30"/>
        <v>-2.8078038799999998</v>
      </c>
      <c r="AI67" s="45">
        <f t="shared" si="31"/>
        <v>-2.2557861400000001</v>
      </c>
      <c r="AJ67" s="45">
        <f t="shared" si="32"/>
        <v>-2.7780576400000001</v>
      </c>
      <c r="AL67" s="4" t="s">
        <v>145</v>
      </c>
      <c r="AM67" s="7" t="s">
        <v>148</v>
      </c>
      <c r="AO67" s="16">
        <f t="shared" si="21"/>
        <v>-12.316635040000001</v>
      </c>
      <c r="AP67" s="16">
        <f t="shared" si="22"/>
        <v>-22.677108600000004</v>
      </c>
      <c r="AQ67" s="16">
        <f t="shared" si="23"/>
        <v>-22.2216448</v>
      </c>
      <c r="AR67" s="16">
        <f t="shared" si="24"/>
        <v>-20.912013859999998</v>
      </c>
      <c r="AU67" s="16">
        <f t="shared" si="13"/>
        <v>0</v>
      </c>
      <c r="AV67" s="16">
        <f t="shared" si="14"/>
        <v>0</v>
      </c>
      <c r="AW67" s="16">
        <f t="shared" si="15"/>
        <v>0</v>
      </c>
      <c r="AX67" s="16">
        <f t="shared" si="16"/>
        <v>0</v>
      </c>
      <c r="AY67" s="62"/>
      <c r="AZ67" s="65">
        <f t="shared" si="33"/>
        <v>4.0528000000000002E-2</v>
      </c>
      <c r="BA67" s="66">
        <f t="shared" si="34"/>
        <v>0</v>
      </c>
      <c r="BB67" s="66">
        <f t="shared" si="35"/>
        <v>2.6587999999999997E-2</v>
      </c>
      <c r="BC67" s="66">
        <f t="shared" si="36"/>
        <v>0</v>
      </c>
      <c r="BD67" s="74"/>
      <c r="BE67" s="55"/>
      <c r="BF67" s="16">
        <f t="shared" si="17"/>
        <v>0</v>
      </c>
      <c r="BG67" s="16">
        <f t="shared" si="18"/>
        <v>0</v>
      </c>
      <c r="BH67" s="16">
        <f t="shared" si="19"/>
        <v>0</v>
      </c>
      <c r="BI67" s="16">
        <f t="shared" si="20"/>
        <v>0</v>
      </c>
    </row>
    <row r="68" spans="1:61" ht="45" x14ac:dyDescent="0.25">
      <c r="A68" s="4" t="s">
        <v>145</v>
      </c>
      <c r="B68" s="7" t="s">
        <v>182</v>
      </c>
      <c r="C68" s="7">
        <v>55317</v>
      </c>
      <c r="D68" s="8">
        <v>42.241700000000002</v>
      </c>
      <c r="E68" s="8">
        <v>-70.965299999999999</v>
      </c>
      <c r="F68" s="4" t="s">
        <v>147</v>
      </c>
      <c r="G68" s="4" t="s">
        <v>25</v>
      </c>
      <c r="H68" s="4" t="s">
        <v>33</v>
      </c>
      <c r="I68" s="4" t="s">
        <v>27</v>
      </c>
      <c r="J68" s="4" t="s">
        <v>53</v>
      </c>
      <c r="K68" s="14">
        <f t="shared" si="40"/>
        <v>0.30227450980392156</v>
      </c>
      <c r="L68" s="15">
        <v>46.247999999999998</v>
      </c>
      <c r="M68" s="15">
        <v>14524022.607000001</v>
      </c>
      <c r="N68" s="15">
        <v>2008481.02</v>
      </c>
      <c r="O68" s="15">
        <v>0.36199999999999999</v>
      </c>
      <c r="P68" s="15">
        <v>100067.24800000001</v>
      </c>
      <c r="Q68" s="16">
        <f t="shared" ref="Q68:Q131" si="45" xml:space="preserve"> IF(P68&gt;0, (O68*2000)/P68, 0)</f>
        <v>7.2351345167401817E-3</v>
      </c>
      <c r="R68" s="34">
        <v>0.33100000000000002</v>
      </c>
      <c r="S68" s="34">
        <v>93924.385999999999</v>
      </c>
      <c r="T68" s="35">
        <f t="shared" ref="T68:T131" si="46" xml:space="preserve"> IF(S68&gt;0, (R68*2000)/S68, 0)</f>
        <v>7.0482228119117009E-3</v>
      </c>
      <c r="U68" s="34">
        <v>0.33400000000000002</v>
      </c>
      <c r="V68" s="34">
        <v>94200.92</v>
      </c>
      <c r="W68" s="35">
        <f t="shared" ref="W68:W131" si="47" xml:space="preserve"> IF(V68&gt;0, (U68*2000)/V68, 0)</f>
        <v>7.0912258606391533E-3</v>
      </c>
      <c r="X68" s="15">
        <v>0.34699999999999998</v>
      </c>
      <c r="Y68" s="15">
        <v>98668.436000000002</v>
      </c>
      <c r="Z68" s="16">
        <f t="shared" ref="Z68:Z131" si="48" xml:space="preserve"> IF(Y68&gt;0, (X68*2000)/Y68, 0)</f>
        <v>7.0336576531931649E-3</v>
      </c>
      <c r="AA68" s="15"/>
      <c r="AB68" s="16">
        <f t="shared" si="41"/>
        <v>5.9725490196078423E-2</v>
      </c>
      <c r="AC68" s="16">
        <f t="shared" si="42"/>
        <v>2.8725490196078451E-2</v>
      </c>
      <c r="AD68" s="16">
        <f t="shared" si="43"/>
        <v>3.1725490196078454E-2</v>
      </c>
      <c r="AE68" s="16">
        <f t="shared" si="44"/>
        <v>4.472549019607841E-2</v>
      </c>
      <c r="AG68" s="45">
        <f t="shared" si="29"/>
        <v>-5.6420348799999998</v>
      </c>
      <c r="AH68" s="45">
        <f t="shared" si="30"/>
        <v>-5.3044631600000001</v>
      </c>
      <c r="AI68" s="45">
        <f t="shared" si="31"/>
        <v>-5.3180551999999999</v>
      </c>
      <c r="AJ68" s="45">
        <f t="shared" si="32"/>
        <v>-5.57310616</v>
      </c>
      <c r="AL68" s="4" t="s">
        <v>145</v>
      </c>
      <c r="AM68" s="7" t="s">
        <v>182</v>
      </c>
      <c r="AO68" s="16">
        <f t="shared" si="21"/>
        <v>-17.958669920000002</v>
      </c>
      <c r="AP68" s="16">
        <f t="shared" si="22"/>
        <v>-27.981571760000005</v>
      </c>
      <c r="AQ68" s="16">
        <f t="shared" si="23"/>
        <v>-27.5397</v>
      </c>
      <c r="AR68" s="16">
        <f t="shared" si="24"/>
        <v>-26.485120019999997</v>
      </c>
      <c r="AU68" s="16">
        <f t="shared" ref="AU68:AU131" si="49">(BF68*P68)/2000</f>
        <v>0</v>
      </c>
      <c r="AV68" s="16">
        <f t="shared" ref="AV68:AV131" si="50">(BG68*S68)/2000</f>
        <v>0</v>
      </c>
      <c r="AW68" s="16">
        <f t="shared" ref="AW68:AW131" si="51">(BH68*V68)/2000</f>
        <v>0</v>
      </c>
      <c r="AX68" s="16">
        <f t="shared" ref="AX68:AX131" si="52">(BI68*Y68)/2000</f>
        <v>0</v>
      </c>
      <c r="AY68" s="62"/>
      <c r="AZ68" s="65">
        <f t="shared" si="33"/>
        <v>4.0528000000000002E-2</v>
      </c>
      <c r="BA68" s="66">
        <f t="shared" si="34"/>
        <v>0</v>
      </c>
      <c r="BB68" s="66">
        <f t="shared" si="35"/>
        <v>2.6587999999999997E-2</v>
      </c>
      <c r="BC68" s="66">
        <f t="shared" si="36"/>
        <v>0</v>
      </c>
      <c r="BD68" s="74"/>
      <c r="BE68" s="55"/>
      <c r="BF68" s="16">
        <f t="shared" ref="BF68:BF131" si="53">IF(Q68&gt;0.11999,Q68-0.12,0)</f>
        <v>0</v>
      </c>
      <c r="BG68" s="16">
        <f t="shared" ref="BG68:BG131" si="54">IF(T68&gt;0.11999,T68-0.12,0)</f>
        <v>0</v>
      </c>
      <c r="BH68" s="16">
        <f t="shared" ref="BH68:BH131" si="55">IF(W68&gt;0.11999,W68-0.12,0)</f>
        <v>0</v>
      </c>
      <c r="BI68" s="16">
        <f t="shared" ref="BI68:BI131" si="56">IF(Z68&gt;0.11999,Z68-0.12,0)</f>
        <v>0</v>
      </c>
    </row>
    <row r="69" spans="1:61" s="11" customFormat="1" ht="45" x14ac:dyDescent="0.25">
      <c r="A69" s="20" t="s">
        <v>145</v>
      </c>
      <c r="B69" s="20" t="s">
        <v>175</v>
      </c>
      <c r="C69" s="20">
        <v>59882</v>
      </c>
      <c r="D69" s="21">
        <v>42.137500000000003</v>
      </c>
      <c r="E69" s="21">
        <v>-71.444000000000003</v>
      </c>
      <c r="F69" s="20" t="s">
        <v>147</v>
      </c>
      <c r="G69" s="20" t="s">
        <v>177</v>
      </c>
      <c r="H69" s="20" t="s">
        <v>178</v>
      </c>
      <c r="I69" s="20" t="s">
        <v>27</v>
      </c>
      <c r="J69" s="20" t="s">
        <v>53</v>
      </c>
      <c r="K69" s="22">
        <f t="shared" si="40"/>
        <v>4.3529411764705881E-3</v>
      </c>
      <c r="L69" s="23">
        <v>0.66600000000000004</v>
      </c>
      <c r="M69" s="23">
        <v>141108.18700000001</v>
      </c>
      <c r="N69" s="23">
        <v>14173.89</v>
      </c>
      <c r="O69" s="23"/>
      <c r="P69" s="23"/>
      <c r="Q69" s="16">
        <f t="shared" si="45"/>
        <v>0</v>
      </c>
      <c r="R69" s="37"/>
      <c r="S69" s="37"/>
      <c r="T69" s="35">
        <f t="shared" si="46"/>
        <v>0</v>
      </c>
      <c r="U69" s="37"/>
      <c r="V69" s="37"/>
      <c r="W69" s="35">
        <f t="shared" si="47"/>
        <v>0</v>
      </c>
      <c r="X69" s="23"/>
      <c r="Y69" s="23"/>
      <c r="Z69" s="16">
        <f t="shared" si="48"/>
        <v>0</v>
      </c>
      <c r="AA69" s="23"/>
      <c r="AB69" s="24">
        <f t="shared" si="41"/>
        <v>-4.3529411764705881E-3</v>
      </c>
      <c r="AC69" s="24">
        <f t="shared" si="42"/>
        <v>-4.3529411764705881E-3</v>
      </c>
      <c r="AD69" s="24">
        <f t="shared" si="43"/>
        <v>-4.3529411764705881E-3</v>
      </c>
      <c r="AE69" s="24">
        <f t="shared" si="44"/>
        <v>-4.3529411764705881E-3</v>
      </c>
      <c r="AG69" s="45">
        <f t="shared" si="29"/>
        <v>0</v>
      </c>
      <c r="AH69" s="45">
        <f t="shared" si="30"/>
        <v>0</v>
      </c>
      <c r="AI69" s="45">
        <f t="shared" si="31"/>
        <v>0</v>
      </c>
      <c r="AJ69" s="45">
        <f t="shared" si="32"/>
        <v>0</v>
      </c>
      <c r="AL69" s="49" t="s">
        <v>145</v>
      </c>
      <c r="AM69" s="49" t="s">
        <v>175</v>
      </c>
      <c r="AO69" s="16">
        <f t="shared" ref="AO69:AO132" si="57">IF(AL68=AL69,AO68+AG69,AG69)</f>
        <v>-17.958669920000002</v>
      </c>
      <c r="AP69" s="16">
        <f t="shared" ref="AP69:AP132" si="58">IF(AL68=AL69,AP68+AH69,AH69)</f>
        <v>-27.981571760000005</v>
      </c>
      <c r="AQ69" s="16">
        <f t="shared" ref="AQ69:AQ132" si="59">IF(AL68=AL69,AQ68+AI69,AI69)</f>
        <v>-27.5397</v>
      </c>
      <c r="AR69" s="16">
        <f t="shared" ref="AR69:AR132" si="60">IF(AL68=AL69,AR68+AJ69,AJ69)</f>
        <v>-26.485120019999997</v>
      </c>
      <c r="AU69" s="16">
        <f t="shared" si="49"/>
        <v>0</v>
      </c>
      <c r="AV69" s="16">
        <f t="shared" si="50"/>
        <v>0</v>
      </c>
      <c r="AW69" s="16">
        <f t="shared" si="51"/>
        <v>0</v>
      </c>
      <c r="AX69" s="16">
        <f t="shared" si="52"/>
        <v>0</v>
      </c>
      <c r="AY69" s="62"/>
      <c r="AZ69" s="65">
        <f t="shared" si="33"/>
        <v>4.0528000000000002E-2</v>
      </c>
      <c r="BA69" s="66">
        <f t="shared" si="34"/>
        <v>0</v>
      </c>
      <c r="BB69" s="66">
        <f t="shared" si="35"/>
        <v>2.6587999999999997E-2</v>
      </c>
      <c r="BC69" s="66">
        <f t="shared" si="36"/>
        <v>0</v>
      </c>
      <c r="BD69" s="74"/>
      <c r="BE69" s="56"/>
      <c r="BF69" s="16">
        <f t="shared" si="53"/>
        <v>0</v>
      </c>
      <c r="BG69" s="16">
        <f t="shared" si="54"/>
        <v>0</v>
      </c>
      <c r="BH69" s="16">
        <f t="shared" si="55"/>
        <v>0</v>
      </c>
      <c r="BI69" s="16">
        <f t="shared" si="56"/>
        <v>0</v>
      </c>
    </row>
    <row r="70" spans="1:61" ht="30" x14ac:dyDescent="0.25">
      <c r="A70" s="4" t="s">
        <v>145</v>
      </c>
      <c r="B70" s="7" t="s">
        <v>220</v>
      </c>
      <c r="C70" s="7">
        <v>60903</v>
      </c>
      <c r="D70" s="8">
        <v>42.525599999999997</v>
      </c>
      <c r="E70" s="8">
        <v>-70.878399999999999</v>
      </c>
      <c r="F70" s="4" t="s">
        <v>188</v>
      </c>
      <c r="G70" s="4" t="s">
        <v>25</v>
      </c>
      <c r="H70" s="4" t="s">
        <v>33</v>
      </c>
      <c r="I70" s="4" t="s">
        <v>27</v>
      </c>
      <c r="J70" s="4" t="s">
        <v>131</v>
      </c>
      <c r="K70" s="14">
        <f t="shared" si="40"/>
        <v>5.2065359477124186E-2</v>
      </c>
      <c r="L70" s="15">
        <v>7.9660000000000002</v>
      </c>
      <c r="M70" s="15">
        <v>2277145.1359999999</v>
      </c>
      <c r="N70" s="15">
        <v>317417.57</v>
      </c>
      <c r="O70" s="15"/>
      <c r="P70" s="15"/>
      <c r="Q70" s="16">
        <f t="shared" si="45"/>
        <v>0</v>
      </c>
      <c r="R70" s="34">
        <v>0.106</v>
      </c>
      <c r="S70" s="34">
        <v>29279.916000000001</v>
      </c>
      <c r="T70" s="35">
        <f t="shared" si="46"/>
        <v>7.240457930275483E-3</v>
      </c>
      <c r="U70" s="34">
        <v>9.8000000000000004E-2</v>
      </c>
      <c r="V70" s="34">
        <v>30725.558000000001</v>
      </c>
      <c r="W70" s="35">
        <f t="shared" si="47"/>
        <v>6.3790542062734873E-3</v>
      </c>
      <c r="X70" s="15">
        <v>0.17899999999999999</v>
      </c>
      <c r="Y70" s="15">
        <v>54076.792999999998</v>
      </c>
      <c r="Z70" s="16">
        <f t="shared" si="48"/>
        <v>6.6202150708160523E-3</v>
      </c>
      <c r="AA70" s="15"/>
      <c r="AB70" s="16">
        <f t="shared" si="41"/>
        <v>-5.2065359477124186E-2</v>
      </c>
      <c r="AC70" s="16">
        <f t="shared" si="42"/>
        <v>5.3934640522875811E-2</v>
      </c>
      <c r="AD70" s="16">
        <f t="shared" si="43"/>
        <v>4.5934640522875818E-2</v>
      </c>
      <c r="AE70" s="16">
        <f t="shared" si="44"/>
        <v>0.12693464052287581</v>
      </c>
      <c r="AG70" s="45">
        <f t="shared" si="29"/>
        <v>0</v>
      </c>
      <c r="AH70" s="45">
        <f t="shared" si="30"/>
        <v>-1.65079496</v>
      </c>
      <c r="AI70" s="45">
        <f t="shared" si="31"/>
        <v>-1.7455334799999997</v>
      </c>
      <c r="AJ70" s="45">
        <f t="shared" si="32"/>
        <v>-3.06560758</v>
      </c>
      <c r="AL70" s="4" t="s">
        <v>145</v>
      </c>
      <c r="AM70" s="7" t="s">
        <v>220</v>
      </c>
      <c r="AO70" s="16">
        <f t="shared" si="57"/>
        <v>-17.958669920000002</v>
      </c>
      <c r="AP70" s="16">
        <f t="shared" si="58"/>
        <v>-29.632366720000004</v>
      </c>
      <c r="AQ70" s="16">
        <f t="shared" si="59"/>
        <v>-29.285233479999999</v>
      </c>
      <c r="AR70" s="16">
        <f t="shared" si="60"/>
        <v>-29.550727599999995</v>
      </c>
      <c r="AU70" s="16">
        <f t="shared" si="49"/>
        <v>0</v>
      </c>
      <c r="AV70" s="16">
        <f t="shared" si="50"/>
        <v>0</v>
      </c>
      <c r="AW70" s="16">
        <f t="shared" si="51"/>
        <v>0</v>
      </c>
      <c r="AX70" s="16">
        <f t="shared" si="52"/>
        <v>0</v>
      </c>
      <c r="AY70" s="62"/>
      <c r="AZ70" s="65">
        <f t="shared" si="33"/>
        <v>4.0528000000000002E-2</v>
      </c>
      <c r="BA70" s="66">
        <f t="shared" si="34"/>
        <v>0</v>
      </c>
      <c r="BB70" s="66">
        <f t="shared" si="35"/>
        <v>2.6587999999999997E-2</v>
      </c>
      <c r="BC70" s="66">
        <f t="shared" si="36"/>
        <v>0</v>
      </c>
      <c r="BD70" s="74"/>
      <c r="BE70" s="55"/>
      <c r="BF70" s="16">
        <f t="shared" si="53"/>
        <v>0</v>
      </c>
      <c r="BG70" s="16">
        <f t="shared" si="54"/>
        <v>0</v>
      </c>
      <c r="BH70" s="16">
        <f t="shared" si="55"/>
        <v>0</v>
      </c>
      <c r="BI70" s="16">
        <f t="shared" si="56"/>
        <v>0</v>
      </c>
    </row>
    <row r="71" spans="1:61" ht="30" x14ac:dyDescent="0.25">
      <c r="A71" s="4" t="s">
        <v>145</v>
      </c>
      <c r="B71" s="7" t="s">
        <v>192</v>
      </c>
      <c r="C71" s="7">
        <v>880023</v>
      </c>
      <c r="D71" s="8">
        <v>42.35</v>
      </c>
      <c r="E71" s="8">
        <v>-71.058300000000003</v>
      </c>
      <c r="F71" s="4" t="s">
        <v>170</v>
      </c>
      <c r="G71" s="4" t="s">
        <v>25</v>
      </c>
      <c r="H71" s="4" t="s">
        <v>80</v>
      </c>
      <c r="I71" s="4" t="s">
        <v>27</v>
      </c>
      <c r="J71" s="4" t="s">
        <v>156</v>
      </c>
      <c r="K71" s="14">
        <f t="shared" si="40"/>
        <v>6.2712418300653605E-2</v>
      </c>
      <c r="L71" s="15">
        <v>9.5950000000000006</v>
      </c>
      <c r="M71" s="15">
        <v>182841.13200000001</v>
      </c>
      <c r="N71" s="15"/>
      <c r="O71" s="15"/>
      <c r="P71" s="15"/>
      <c r="Q71" s="16">
        <f t="shared" si="45"/>
        <v>0</v>
      </c>
      <c r="R71" s="34"/>
      <c r="S71" s="34"/>
      <c r="T71" s="35">
        <f t="shared" si="46"/>
        <v>0</v>
      </c>
      <c r="U71" s="34"/>
      <c r="V71" s="34"/>
      <c r="W71" s="35">
        <f t="shared" si="47"/>
        <v>0</v>
      </c>
      <c r="X71" s="15"/>
      <c r="Y71" s="15"/>
      <c r="Z71" s="16">
        <f t="shared" si="48"/>
        <v>0</v>
      </c>
      <c r="AA71" s="15"/>
      <c r="AB71" s="16">
        <f t="shared" si="41"/>
        <v>-6.2712418300653605E-2</v>
      </c>
      <c r="AC71" s="16">
        <f t="shared" si="42"/>
        <v>-6.2712418300653605E-2</v>
      </c>
      <c r="AD71" s="16">
        <f t="shared" si="43"/>
        <v>-6.2712418300653605E-2</v>
      </c>
      <c r="AE71" s="16">
        <f t="shared" si="44"/>
        <v>-6.2712418300653605E-2</v>
      </c>
      <c r="AG71" s="45">
        <f t="shared" si="29"/>
        <v>0</v>
      </c>
      <c r="AH71" s="45">
        <f t="shared" si="30"/>
        <v>0</v>
      </c>
      <c r="AI71" s="45">
        <f t="shared" si="31"/>
        <v>0</v>
      </c>
      <c r="AJ71" s="45">
        <f t="shared" si="32"/>
        <v>0</v>
      </c>
      <c r="AL71" s="4" t="s">
        <v>145</v>
      </c>
      <c r="AM71" s="7" t="s">
        <v>192</v>
      </c>
      <c r="AO71" s="16">
        <f t="shared" si="57"/>
        <v>-17.958669920000002</v>
      </c>
      <c r="AP71" s="16">
        <f t="shared" si="58"/>
        <v>-29.632366720000004</v>
      </c>
      <c r="AQ71" s="16">
        <f t="shared" si="59"/>
        <v>-29.285233479999999</v>
      </c>
      <c r="AR71" s="16">
        <f t="shared" si="60"/>
        <v>-29.550727599999995</v>
      </c>
      <c r="AU71" s="16">
        <f t="shared" si="49"/>
        <v>0</v>
      </c>
      <c r="AV71" s="16">
        <f t="shared" si="50"/>
        <v>0</v>
      </c>
      <c r="AW71" s="16">
        <f t="shared" si="51"/>
        <v>0</v>
      </c>
      <c r="AX71" s="16">
        <f t="shared" si="52"/>
        <v>0</v>
      </c>
      <c r="AY71" s="62"/>
      <c r="AZ71" s="69">
        <f t="shared" si="33"/>
        <v>4.0528000000000002E-2</v>
      </c>
      <c r="BA71" s="28">
        <f t="shared" si="34"/>
        <v>0</v>
      </c>
      <c r="BB71" s="28">
        <f t="shared" si="35"/>
        <v>2.6587999999999997E-2</v>
      </c>
      <c r="BC71" s="28">
        <f t="shared" si="36"/>
        <v>0</v>
      </c>
      <c r="BD71" s="71" t="s">
        <v>145</v>
      </c>
      <c r="BE71" s="55"/>
      <c r="BF71" s="16">
        <f t="shared" si="53"/>
        <v>0</v>
      </c>
      <c r="BG71" s="16">
        <f t="shared" si="54"/>
        <v>0</v>
      </c>
      <c r="BH71" s="16">
        <f t="shared" si="55"/>
        <v>0</v>
      </c>
      <c r="BI71" s="16">
        <f t="shared" si="56"/>
        <v>0</v>
      </c>
    </row>
    <row r="72" spans="1:61" ht="30" x14ac:dyDescent="0.25">
      <c r="A72" s="4" t="s">
        <v>229</v>
      </c>
      <c r="B72" s="7" t="s">
        <v>239</v>
      </c>
      <c r="C72" s="7">
        <v>602</v>
      </c>
      <c r="D72" s="8">
        <v>39.179200000000002</v>
      </c>
      <c r="E72" s="8">
        <v>-76.538300000000007</v>
      </c>
      <c r="F72" s="4" t="s">
        <v>241</v>
      </c>
      <c r="G72" s="4" t="s">
        <v>25</v>
      </c>
      <c r="H72" s="4" t="s">
        <v>80</v>
      </c>
      <c r="I72" s="4" t="s">
        <v>48</v>
      </c>
      <c r="J72" s="4" t="s">
        <v>242</v>
      </c>
      <c r="K72" s="14">
        <f t="shared" si="40"/>
        <v>3.4855228758169932</v>
      </c>
      <c r="L72" s="15">
        <v>533.28499999999997</v>
      </c>
      <c r="M72" s="15">
        <v>16525773.248</v>
      </c>
      <c r="N72" s="15">
        <v>1573262.49</v>
      </c>
      <c r="O72" s="17">
        <v>5.0419999999999998</v>
      </c>
      <c r="P72" s="15">
        <v>153043.20000000001</v>
      </c>
      <c r="Q72" s="16">
        <f t="shared" si="45"/>
        <v>6.5889892527077318E-2</v>
      </c>
      <c r="R72" s="36">
        <v>5.1859999999999999</v>
      </c>
      <c r="S72" s="34">
        <v>181157.7</v>
      </c>
      <c r="T72" s="35">
        <f t="shared" si="46"/>
        <v>5.7253983683829057E-2</v>
      </c>
      <c r="U72" s="36">
        <v>5.0819999999999999</v>
      </c>
      <c r="V72" s="34">
        <v>179702.1</v>
      </c>
      <c r="W72" s="35">
        <f t="shared" si="47"/>
        <v>5.6560273920004275E-2</v>
      </c>
      <c r="X72" s="17">
        <v>5.1980000000000004</v>
      </c>
      <c r="Y72" s="15">
        <v>162773.9</v>
      </c>
      <c r="Z72" s="16">
        <f t="shared" si="48"/>
        <v>6.3867733094802051E-2</v>
      </c>
      <c r="AA72" s="15"/>
      <c r="AB72" s="18">
        <f t="shared" si="41"/>
        <v>1.5564771241830067</v>
      </c>
      <c r="AC72" s="18">
        <f t="shared" si="42"/>
        <v>1.7004771241830068</v>
      </c>
      <c r="AD72" s="18">
        <f t="shared" si="43"/>
        <v>1.5964771241830067</v>
      </c>
      <c r="AE72" s="18">
        <f t="shared" si="44"/>
        <v>1.7124771241830072</v>
      </c>
      <c r="AG72" s="45">
        <f t="shared" si="29"/>
        <v>-4.1405920000000007</v>
      </c>
      <c r="AH72" s="45">
        <f t="shared" si="30"/>
        <v>-5.6834620000000005</v>
      </c>
      <c r="AI72" s="45">
        <f t="shared" si="31"/>
        <v>-5.7001259999999991</v>
      </c>
      <c r="AJ72" s="45">
        <f t="shared" si="32"/>
        <v>-4.568433999999999</v>
      </c>
      <c r="AL72" s="4" t="s">
        <v>229</v>
      </c>
      <c r="AM72" s="7" t="s">
        <v>239</v>
      </c>
      <c r="AO72" s="16">
        <f t="shared" si="57"/>
        <v>-4.1405920000000007</v>
      </c>
      <c r="AP72" s="16">
        <f t="shared" si="58"/>
        <v>-5.6834620000000005</v>
      </c>
      <c r="AQ72" s="16">
        <f t="shared" si="59"/>
        <v>-5.7001259999999991</v>
      </c>
      <c r="AR72" s="16">
        <f t="shared" si="60"/>
        <v>-4.568433999999999</v>
      </c>
      <c r="AU72" s="16">
        <f t="shared" si="49"/>
        <v>0</v>
      </c>
      <c r="AV72" s="16">
        <f t="shared" si="50"/>
        <v>0</v>
      </c>
      <c r="AW72" s="16">
        <f t="shared" si="51"/>
        <v>0</v>
      </c>
      <c r="AX72" s="16">
        <f t="shared" si="52"/>
        <v>0</v>
      </c>
      <c r="AY72" s="62"/>
      <c r="AZ72" s="65">
        <f t="shared" si="33"/>
        <v>0</v>
      </c>
      <c r="BA72" s="66">
        <f t="shared" si="34"/>
        <v>0</v>
      </c>
      <c r="BB72" s="66">
        <f t="shared" si="35"/>
        <v>0</v>
      </c>
      <c r="BC72" s="66">
        <f t="shared" si="36"/>
        <v>0</v>
      </c>
      <c r="BD72" s="74"/>
      <c r="BE72" s="55"/>
      <c r="BF72" s="16">
        <f t="shared" si="53"/>
        <v>0</v>
      </c>
      <c r="BG72" s="16">
        <f t="shared" si="54"/>
        <v>0</v>
      </c>
      <c r="BH72" s="16">
        <f t="shared" si="55"/>
        <v>0</v>
      </c>
      <c r="BI72" s="16">
        <f t="shared" si="56"/>
        <v>0</v>
      </c>
    </row>
    <row r="73" spans="1:61" ht="45" x14ac:dyDescent="0.25">
      <c r="A73" s="4" t="s">
        <v>229</v>
      </c>
      <c r="B73" s="7" t="s">
        <v>274</v>
      </c>
      <c r="C73" s="7">
        <v>1553</v>
      </c>
      <c r="D73" s="8">
        <v>39.266100000000002</v>
      </c>
      <c r="E73" s="8">
        <v>-76.604200000000006</v>
      </c>
      <c r="F73" s="4" t="s">
        <v>237</v>
      </c>
      <c r="G73" s="4" t="s">
        <v>275</v>
      </c>
      <c r="H73" s="4" t="s">
        <v>80</v>
      </c>
      <c r="I73" s="4" t="s">
        <v>27</v>
      </c>
      <c r="J73" s="4" t="s">
        <v>127</v>
      </c>
      <c r="K73" s="14">
        <f t="shared" si="40"/>
        <v>0</v>
      </c>
      <c r="L73" s="15"/>
      <c r="M73" s="15"/>
      <c r="N73" s="15"/>
      <c r="O73" s="15"/>
      <c r="P73" s="15"/>
      <c r="Q73" s="16">
        <f t="shared" si="45"/>
        <v>0</v>
      </c>
      <c r="R73" s="34"/>
      <c r="S73" s="34"/>
      <c r="T73" s="35">
        <f t="shared" si="46"/>
        <v>0</v>
      </c>
      <c r="U73" s="34"/>
      <c r="V73" s="34"/>
      <c r="W73" s="35">
        <f t="shared" si="47"/>
        <v>0</v>
      </c>
      <c r="X73" s="15"/>
      <c r="Y73" s="15"/>
      <c r="Z73" s="16">
        <f t="shared" si="48"/>
        <v>0</v>
      </c>
      <c r="AA73" s="15"/>
      <c r="AB73" s="16">
        <f t="shared" si="41"/>
        <v>0</v>
      </c>
      <c r="AC73" s="16">
        <f t="shared" si="42"/>
        <v>0</v>
      </c>
      <c r="AD73" s="16">
        <f t="shared" si="43"/>
        <v>0</v>
      </c>
      <c r="AE73" s="16">
        <f t="shared" si="44"/>
        <v>0</v>
      </c>
      <c r="AG73" s="45">
        <f t="shared" si="29"/>
        <v>0</v>
      </c>
      <c r="AH73" s="45">
        <f t="shared" si="30"/>
        <v>0</v>
      </c>
      <c r="AI73" s="45">
        <f t="shared" si="31"/>
        <v>0</v>
      </c>
      <c r="AJ73" s="45">
        <f t="shared" si="32"/>
        <v>0</v>
      </c>
      <c r="AL73" s="4" t="s">
        <v>229</v>
      </c>
      <c r="AM73" s="7" t="s">
        <v>274</v>
      </c>
      <c r="AO73" s="16">
        <f t="shared" si="57"/>
        <v>-4.1405920000000007</v>
      </c>
      <c r="AP73" s="16">
        <f t="shared" si="58"/>
        <v>-5.6834620000000005</v>
      </c>
      <c r="AQ73" s="16">
        <f t="shared" si="59"/>
        <v>-5.7001259999999991</v>
      </c>
      <c r="AR73" s="16">
        <f t="shared" si="60"/>
        <v>-4.568433999999999</v>
      </c>
      <c r="AU73" s="16">
        <f t="shared" si="49"/>
        <v>0</v>
      </c>
      <c r="AV73" s="16">
        <f t="shared" si="50"/>
        <v>0</v>
      </c>
      <c r="AW73" s="16">
        <f t="shared" si="51"/>
        <v>0</v>
      </c>
      <c r="AX73" s="16">
        <f t="shared" si="52"/>
        <v>0</v>
      </c>
      <c r="AY73" s="62"/>
      <c r="AZ73" s="65">
        <f t="shared" si="33"/>
        <v>0</v>
      </c>
      <c r="BA73" s="66">
        <f t="shared" si="34"/>
        <v>0</v>
      </c>
      <c r="BB73" s="66">
        <f t="shared" si="35"/>
        <v>0</v>
      </c>
      <c r="BC73" s="66">
        <f t="shared" si="36"/>
        <v>0</v>
      </c>
      <c r="BD73" s="74"/>
      <c r="BE73" s="55"/>
      <c r="BF73" s="16">
        <f t="shared" si="53"/>
        <v>0</v>
      </c>
      <c r="BG73" s="16">
        <f t="shared" si="54"/>
        <v>0</v>
      </c>
      <c r="BH73" s="16">
        <f t="shared" si="55"/>
        <v>0</v>
      </c>
      <c r="BI73" s="16">
        <f t="shared" si="56"/>
        <v>0</v>
      </c>
    </row>
    <row r="74" spans="1:61" ht="30" x14ac:dyDescent="0.25">
      <c r="A74" s="4" t="s">
        <v>229</v>
      </c>
      <c r="B74" s="7" t="s">
        <v>276</v>
      </c>
      <c r="C74" s="7">
        <v>1554</v>
      </c>
      <c r="D74" s="8">
        <v>39.178100000000001</v>
      </c>
      <c r="E74" s="8">
        <v>-76.526799999999994</v>
      </c>
      <c r="F74" s="4" t="s">
        <v>241</v>
      </c>
      <c r="G74" s="4" t="s">
        <v>25</v>
      </c>
      <c r="H74" s="4" t="s">
        <v>80</v>
      </c>
      <c r="I74" s="4" t="s">
        <v>48</v>
      </c>
      <c r="J74" s="4" t="s">
        <v>277</v>
      </c>
      <c r="K74" s="14">
        <f t="shared" si="40"/>
        <v>0.23913725490196078</v>
      </c>
      <c r="L74" s="15">
        <v>36.588000000000001</v>
      </c>
      <c r="M74" s="15">
        <v>736076.80000000005</v>
      </c>
      <c r="N74" s="15">
        <v>63259.72</v>
      </c>
      <c r="O74" s="15"/>
      <c r="P74" s="15"/>
      <c r="Q74" s="16">
        <f t="shared" si="45"/>
        <v>0</v>
      </c>
      <c r="R74" s="34"/>
      <c r="S74" s="34"/>
      <c r="T74" s="35">
        <f t="shared" si="46"/>
        <v>0</v>
      </c>
      <c r="U74" s="34"/>
      <c r="V74" s="34"/>
      <c r="W74" s="35">
        <f t="shared" si="47"/>
        <v>0</v>
      </c>
      <c r="X74" s="15"/>
      <c r="Y74" s="15"/>
      <c r="Z74" s="16">
        <f t="shared" si="48"/>
        <v>0</v>
      </c>
      <c r="AA74" s="15"/>
      <c r="AB74" s="16">
        <f t="shared" si="41"/>
        <v>-0.23913725490196078</v>
      </c>
      <c r="AC74" s="16">
        <f t="shared" si="42"/>
        <v>-0.23913725490196078</v>
      </c>
      <c r="AD74" s="16">
        <f t="shared" si="43"/>
        <v>-0.23913725490196078</v>
      </c>
      <c r="AE74" s="16">
        <f t="shared" si="44"/>
        <v>-0.23913725490196078</v>
      </c>
      <c r="AG74" s="45">
        <f t="shared" si="29"/>
        <v>0</v>
      </c>
      <c r="AH74" s="45">
        <f t="shared" si="30"/>
        <v>0</v>
      </c>
      <c r="AI74" s="45">
        <f t="shared" si="31"/>
        <v>0</v>
      </c>
      <c r="AJ74" s="45">
        <f t="shared" si="32"/>
        <v>0</v>
      </c>
      <c r="AL74" s="4" t="s">
        <v>229</v>
      </c>
      <c r="AM74" s="7" t="s">
        <v>276</v>
      </c>
      <c r="AO74" s="16">
        <f t="shared" si="57"/>
        <v>-4.1405920000000007</v>
      </c>
      <c r="AP74" s="16">
        <f t="shared" si="58"/>
        <v>-5.6834620000000005</v>
      </c>
      <c r="AQ74" s="16">
        <f t="shared" si="59"/>
        <v>-5.7001259999999991</v>
      </c>
      <c r="AR74" s="16">
        <f t="shared" si="60"/>
        <v>-4.568433999999999</v>
      </c>
      <c r="AU74" s="16">
        <f t="shared" si="49"/>
        <v>0</v>
      </c>
      <c r="AV74" s="16">
        <f t="shared" si="50"/>
        <v>0</v>
      </c>
      <c r="AW74" s="16">
        <f t="shared" si="51"/>
        <v>0</v>
      </c>
      <c r="AX74" s="16">
        <f t="shared" si="52"/>
        <v>0</v>
      </c>
      <c r="AY74" s="62"/>
      <c r="AZ74" s="65">
        <f t="shared" si="33"/>
        <v>0</v>
      </c>
      <c r="BA74" s="66">
        <f t="shared" si="34"/>
        <v>0</v>
      </c>
      <c r="BB74" s="66">
        <f t="shared" si="35"/>
        <v>0</v>
      </c>
      <c r="BC74" s="66">
        <f t="shared" si="36"/>
        <v>0</v>
      </c>
      <c r="BD74" s="74"/>
      <c r="BE74" s="55"/>
      <c r="BF74" s="16">
        <f t="shared" si="53"/>
        <v>0</v>
      </c>
      <c r="BG74" s="16">
        <f t="shared" si="54"/>
        <v>0</v>
      </c>
      <c r="BH74" s="16">
        <f t="shared" si="55"/>
        <v>0</v>
      </c>
      <c r="BI74" s="16">
        <f t="shared" si="56"/>
        <v>0</v>
      </c>
    </row>
    <row r="75" spans="1:61" x14ac:dyDescent="0.25">
      <c r="A75" s="4" t="s">
        <v>229</v>
      </c>
      <c r="B75" s="7" t="s">
        <v>290</v>
      </c>
      <c r="C75" s="7">
        <v>1556</v>
      </c>
      <c r="D75" s="8">
        <v>39.4422</v>
      </c>
      <c r="E75" s="8">
        <v>-76.220799999999997</v>
      </c>
      <c r="F75" s="4" t="s">
        <v>292</v>
      </c>
      <c r="G75" s="4" t="s">
        <v>25</v>
      </c>
      <c r="H75" s="4" t="s">
        <v>26</v>
      </c>
      <c r="I75" s="4" t="s">
        <v>58</v>
      </c>
      <c r="J75" s="4"/>
      <c r="K75" s="14">
        <f t="shared" si="40"/>
        <v>0.14760130718954248</v>
      </c>
      <c r="L75" s="15">
        <v>22.582999999999998</v>
      </c>
      <c r="M75" s="15">
        <v>1473656.4269999999</v>
      </c>
      <c r="N75" s="15">
        <v>140445.69</v>
      </c>
      <c r="O75" s="15">
        <v>3.1E-2</v>
      </c>
      <c r="P75" s="15">
        <v>5010.4219999999996</v>
      </c>
      <c r="Q75" s="16">
        <f t="shared" si="45"/>
        <v>1.2374207202507096E-2</v>
      </c>
      <c r="R75" s="34">
        <v>0.20100000000000001</v>
      </c>
      <c r="S75" s="34">
        <v>14468.665000000001</v>
      </c>
      <c r="T75" s="35">
        <f t="shared" si="46"/>
        <v>2.7784180503177037E-2</v>
      </c>
      <c r="U75" s="34">
        <v>0.215</v>
      </c>
      <c r="V75" s="34">
        <v>14294.638999999999</v>
      </c>
      <c r="W75" s="35">
        <f t="shared" si="47"/>
        <v>3.0081207367321415E-2</v>
      </c>
      <c r="X75" s="15">
        <v>0.17199999999999999</v>
      </c>
      <c r="Y75" s="15">
        <v>13050.173000000001</v>
      </c>
      <c r="Z75" s="16">
        <f t="shared" si="48"/>
        <v>2.6359803812562484E-2</v>
      </c>
      <c r="AA75" s="15"/>
      <c r="AB75" s="16">
        <f t="shared" si="41"/>
        <v>-0.11660130718954248</v>
      </c>
      <c r="AC75" s="16">
        <f t="shared" si="42"/>
        <v>5.3398692810457532E-2</v>
      </c>
      <c r="AD75" s="16">
        <f t="shared" si="43"/>
        <v>6.7398692810457517E-2</v>
      </c>
      <c r="AE75" s="16">
        <f t="shared" si="44"/>
        <v>2.4398692810457506E-2</v>
      </c>
      <c r="AG75" s="45">
        <f t="shared" si="29"/>
        <v>-0.26962532</v>
      </c>
      <c r="AH75" s="45">
        <f t="shared" si="30"/>
        <v>-0.66711989999999999</v>
      </c>
      <c r="AI75" s="45">
        <f t="shared" si="31"/>
        <v>-0.64267833999999979</v>
      </c>
      <c r="AJ75" s="45">
        <f t="shared" si="32"/>
        <v>-0.61101038000000008</v>
      </c>
      <c r="AL75" s="4" t="s">
        <v>229</v>
      </c>
      <c r="AM75" s="7" t="s">
        <v>290</v>
      </c>
      <c r="AO75" s="16">
        <f t="shared" si="57"/>
        <v>-4.410217320000001</v>
      </c>
      <c r="AP75" s="16">
        <f t="shared" si="58"/>
        <v>-6.3505819000000008</v>
      </c>
      <c r="AQ75" s="16">
        <f t="shared" si="59"/>
        <v>-6.3428043399999989</v>
      </c>
      <c r="AR75" s="16">
        <f t="shared" si="60"/>
        <v>-5.1794443799999987</v>
      </c>
      <c r="AU75" s="16">
        <f t="shared" si="49"/>
        <v>0</v>
      </c>
      <c r="AV75" s="16">
        <f t="shared" si="50"/>
        <v>0</v>
      </c>
      <c r="AW75" s="16">
        <f t="shared" si="51"/>
        <v>0</v>
      </c>
      <c r="AX75" s="16">
        <f t="shared" si="52"/>
        <v>0</v>
      </c>
      <c r="AY75" s="62"/>
      <c r="AZ75" s="65">
        <f t="shared" si="33"/>
        <v>0</v>
      </c>
      <c r="BA75" s="66">
        <f t="shared" si="34"/>
        <v>0</v>
      </c>
      <c r="BB75" s="66">
        <f t="shared" si="35"/>
        <v>0</v>
      </c>
      <c r="BC75" s="66">
        <f t="shared" si="36"/>
        <v>0</v>
      </c>
      <c r="BD75" s="74"/>
      <c r="BE75" s="55"/>
      <c r="BF75" s="16">
        <f t="shared" si="53"/>
        <v>0</v>
      </c>
      <c r="BG75" s="16">
        <f t="shared" si="54"/>
        <v>0</v>
      </c>
      <c r="BH75" s="16">
        <f t="shared" si="55"/>
        <v>0</v>
      </c>
      <c r="BI75" s="16">
        <f t="shared" si="56"/>
        <v>0</v>
      </c>
    </row>
    <row r="76" spans="1:61" ht="30" x14ac:dyDescent="0.25">
      <c r="A76" s="4" t="s">
        <v>229</v>
      </c>
      <c r="B76" s="7" t="s">
        <v>302</v>
      </c>
      <c r="C76" s="7">
        <v>1560</v>
      </c>
      <c r="D76" s="8">
        <v>39.271900000000002</v>
      </c>
      <c r="E76" s="8">
        <v>-76.618600000000001</v>
      </c>
      <c r="F76" s="4" t="s">
        <v>237</v>
      </c>
      <c r="G76" s="4" t="s">
        <v>25</v>
      </c>
      <c r="H76" s="4" t="s">
        <v>26</v>
      </c>
      <c r="I76" s="4" t="s">
        <v>27</v>
      </c>
      <c r="J76" s="4"/>
      <c r="K76" s="14">
        <f t="shared" si="40"/>
        <v>0.62943790849673209</v>
      </c>
      <c r="L76" s="15">
        <v>96.304000000000002</v>
      </c>
      <c r="M76" s="15">
        <v>505540.91</v>
      </c>
      <c r="N76" s="15">
        <v>32939.01</v>
      </c>
      <c r="O76" s="17">
        <v>2.7919999999999998</v>
      </c>
      <c r="P76" s="15">
        <v>14654.405000000001</v>
      </c>
      <c r="Q76" s="16">
        <f t="shared" si="45"/>
        <v>0.3810458357060556</v>
      </c>
      <c r="R76" s="38">
        <v>0.104</v>
      </c>
      <c r="S76" s="34">
        <v>546.70500000000004</v>
      </c>
      <c r="T76" s="35">
        <f t="shared" si="46"/>
        <v>0.38046112620151634</v>
      </c>
      <c r="U76" s="36">
        <v>1.113</v>
      </c>
      <c r="V76" s="34">
        <v>5842.1689999999999</v>
      </c>
      <c r="W76" s="35">
        <f t="shared" si="47"/>
        <v>0.38102287010184061</v>
      </c>
      <c r="X76" s="17">
        <v>0.97799999999999998</v>
      </c>
      <c r="Y76" s="15">
        <v>5135.2070000000003</v>
      </c>
      <c r="Z76" s="16">
        <f t="shared" si="48"/>
        <v>0.38089993256357529</v>
      </c>
      <c r="AA76" s="15"/>
      <c r="AB76" s="18">
        <f t="shared" si="41"/>
        <v>2.1625620915032675</v>
      </c>
      <c r="AC76" s="16">
        <f t="shared" si="42"/>
        <v>-0.52543790849673211</v>
      </c>
      <c r="AD76" s="18">
        <f t="shared" si="43"/>
        <v>0.4835620915032679</v>
      </c>
      <c r="AE76" s="18">
        <f t="shared" si="44"/>
        <v>0.34856209150326789</v>
      </c>
      <c r="AG76" s="45">
        <f t="shared" ref="AG76:AG139" si="61">((Q76-0.12)*P76)/2000</f>
        <v>1.9127357</v>
      </c>
      <c r="AH76" s="45">
        <f t="shared" ref="AH76:AH139" si="62">((T76-0.12)*S76)/2000</f>
        <v>7.1197700000000003E-2</v>
      </c>
      <c r="AI76" s="45">
        <f t="shared" ref="AI76:AI139" si="63">((W76-0.12)*V76)/2000</f>
        <v>0.76246986000000005</v>
      </c>
      <c r="AJ76" s="45">
        <f t="shared" ref="AJ76:AJ139" si="64">((Z76 -0.12)*Y76)/2000</f>
        <v>0.66988757999999993</v>
      </c>
      <c r="AL76" s="4" t="s">
        <v>229</v>
      </c>
      <c r="AM76" s="7" t="s">
        <v>302</v>
      </c>
      <c r="AO76" s="16">
        <f t="shared" si="57"/>
        <v>-2.4974816200000012</v>
      </c>
      <c r="AP76" s="16">
        <f t="shared" si="58"/>
        <v>-6.2793842000000009</v>
      </c>
      <c r="AQ76" s="16">
        <f t="shared" si="59"/>
        <v>-5.5803344799999985</v>
      </c>
      <c r="AR76" s="16">
        <f t="shared" si="60"/>
        <v>-4.5095567999999986</v>
      </c>
      <c r="AU76" s="16">
        <f t="shared" si="49"/>
        <v>1.9127357</v>
      </c>
      <c r="AV76" s="16">
        <f t="shared" si="50"/>
        <v>7.1197700000000003E-2</v>
      </c>
      <c r="AW76" s="16">
        <f t="shared" si="51"/>
        <v>0.76246986000000005</v>
      </c>
      <c r="AX76" s="16">
        <f t="shared" si="52"/>
        <v>0.66988757999999993</v>
      </c>
      <c r="AY76" s="62"/>
      <c r="AZ76" s="65">
        <f t="shared" ref="AZ76:AZ139" si="65">IF(AL76=AL75,AU76+AZ75, AU76)</f>
        <v>1.9127357</v>
      </c>
      <c r="BA76" s="66">
        <f t="shared" ref="BA76:BA139" si="66">IF(AL76=AL75,AV76+BA75, AV76)</f>
        <v>7.1197700000000003E-2</v>
      </c>
      <c r="BB76" s="66">
        <f t="shared" ref="BB76:BB139" si="67">IF(AL76=AL75,AW76+BB75, AW76)</f>
        <v>0.76246986000000005</v>
      </c>
      <c r="BC76" s="66">
        <f t="shared" ref="BC76:BC139" si="68">IF(AL76=AL75,AX76+BC75, AX76)</f>
        <v>0.66988757999999993</v>
      </c>
      <c r="BD76" s="74"/>
      <c r="BE76" s="55"/>
      <c r="BF76" s="16">
        <f t="shared" si="53"/>
        <v>0.26104583570605561</v>
      </c>
      <c r="BG76" s="16">
        <f t="shared" si="54"/>
        <v>0.26046112620151635</v>
      </c>
      <c r="BH76" s="16">
        <f t="shared" si="55"/>
        <v>0.26102287010184061</v>
      </c>
      <c r="BI76" s="16">
        <f t="shared" si="56"/>
        <v>0.2608999325635753</v>
      </c>
    </row>
    <row r="77" spans="1:61" ht="30" x14ac:dyDescent="0.25">
      <c r="A77" s="4" t="s">
        <v>229</v>
      </c>
      <c r="B77" s="7" t="s">
        <v>300</v>
      </c>
      <c r="C77" s="7">
        <v>1564</v>
      </c>
      <c r="D77" s="8">
        <v>38.4878</v>
      </c>
      <c r="E77" s="8">
        <v>-75.820800000000006</v>
      </c>
      <c r="F77" s="4" t="s">
        <v>301</v>
      </c>
      <c r="G77" s="4" t="s">
        <v>25</v>
      </c>
      <c r="H77" s="4" t="s">
        <v>47</v>
      </c>
      <c r="I77" s="4" t="s">
        <v>84</v>
      </c>
      <c r="J77" s="4"/>
      <c r="K77" s="14">
        <f t="shared" si="40"/>
        <v>4.3313725490196076E-2</v>
      </c>
      <c r="L77" s="15">
        <v>6.6269999999999998</v>
      </c>
      <c r="M77" s="15">
        <v>51758.224000000002</v>
      </c>
      <c r="N77" s="15">
        <v>2422.8000000000002</v>
      </c>
      <c r="O77" s="15"/>
      <c r="P77" s="15"/>
      <c r="Q77" s="16">
        <f t="shared" si="45"/>
        <v>0</v>
      </c>
      <c r="R77" s="34">
        <v>6.5000000000000002E-2</v>
      </c>
      <c r="S77" s="34">
        <v>3503.9050000000002</v>
      </c>
      <c r="T77" s="35">
        <f t="shared" si="46"/>
        <v>3.7101462511112598E-2</v>
      </c>
      <c r="U77" s="34"/>
      <c r="V77" s="34"/>
      <c r="W77" s="35">
        <f t="shared" si="47"/>
        <v>0</v>
      </c>
      <c r="X77" s="15"/>
      <c r="Y77" s="15"/>
      <c r="Z77" s="16">
        <f t="shared" si="48"/>
        <v>0</v>
      </c>
      <c r="AA77" s="15"/>
      <c r="AB77" s="16">
        <f t="shared" si="41"/>
        <v>-4.3313725490196076E-2</v>
      </c>
      <c r="AC77" s="16">
        <f t="shared" si="42"/>
        <v>2.1686274509803927E-2</v>
      </c>
      <c r="AD77" s="16">
        <f t="shared" si="43"/>
        <v>-4.3313725490196076E-2</v>
      </c>
      <c r="AE77" s="16">
        <f t="shared" si="44"/>
        <v>-4.3313725490196076E-2</v>
      </c>
      <c r="AG77" s="45">
        <f t="shared" si="61"/>
        <v>0</v>
      </c>
      <c r="AH77" s="45">
        <f t="shared" si="62"/>
        <v>-0.14523430000000001</v>
      </c>
      <c r="AI77" s="45">
        <f t="shared" si="63"/>
        <v>0</v>
      </c>
      <c r="AJ77" s="45">
        <f t="shared" si="64"/>
        <v>0</v>
      </c>
      <c r="AL77" s="4" t="s">
        <v>229</v>
      </c>
      <c r="AM77" s="7" t="s">
        <v>300</v>
      </c>
      <c r="AO77" s="16">
        <f t="shared" si="57"/>
        <v>-2.4974816200000012</v>
      </c>
      <c r="AP77" s="16">
        <f t="shared" si="58"/>
        <v>-6.4246185000000011</v>
      </c>
      <c r="AQ77" s="16">
        <f t="shared" si="59"/>
        <v>-5.5803344799999985</v>
      </c>
      <c r="AR77" s="16">
        <f t="shared" si="60"/>
        <v>-4.5095567999999986</v>
      </c>
      <c r="AU77" s="16">
        <f t="shared" si="49"/>
        <v>0</v>
      </c>
      <c r="AV77" s="16">
        <f t="shared" si="50"/>
        <v>0</v>
      </c>
      <c r="AW77" s="16">
        <f t="shared" si="51"/>
        <v>0</v>
      </c>
      <c r="AX77" s="16">
        <f t="shared" si="52"/>
        <v>0</v>
      </c>
      <c r="AY77" s="62"/>
      <c r="AZ77" s="65">
        <f t="shared" si="65"/>
        <v>1.9127357</v>
      </c>
      <c r="BA77" s="66">
        <f t="shared" si="66"/>
        <v>7.1197700000000003E-2</v>
      </c>
      <c r="BB77" s="66">
        <f t="shared" si="67"/>
        <v>0.76246986000000005</v>
      </c>
      <c r="BC77" s="66">
        <f t="shared" si="68"/>
        <v>0.66988757999999993</v>
      </c>
      <c r="BD77" s="74"/>
      <c r="BE77" s="55"/>
      <c r="BF77" s="16">
        <f t="shared" si="53"/>
        <v>0</v>
      </c>
      <c r="BG77" s="16">
        <f t="shared" si="54"/>
        <v>0</v>
      </c>
      <c r="BH77" s="16">
        <f t="shared" si="55"/>
        <v>0</v>
      </c>
      <c r="BI77" s="16">
        <f t="shared" si="56"/>
        <v>0</v>
      </c>
    </row>
    <row r="78" spans="1:61" ht="45" x14ac:dyDescent="0.25">
      <c r="A78" s="4" t="s">
        <v>229</v>
      </c>
      <c r="B78" s="7" t="s">
        <v>250</v>
      </c>
      <c r="C78" s="7">
        <v>1571</v>
      </c>
      <c r="D78" s="8">
        <v>38.544400000000003</v>
      </c>
      <c r="E78" s="8">
        <v>-76.686099999999996</v>
      </c>
      <c r="F78" s="4" t="s">
        <v>245</v>
      </c>
      <c r="G78" s="4" t="s">
        <v>25</v>
      </c>
      <c r="H78" s="4" t="s">
        <v>80</v>
      </c>
      <c r="I78" s="4" t="s">
        <v>48</v>
      </c>
      <c r="J78" s="4" t="s">
        <v>256</v>
      </c>
      <c r="K78" s="14">
        <f t="shared" si="40"/>
        <v>1.8924117647058822</v>
      </c>
      <c r="L78" s="15">
        <v>289.53899999999999</v>
      </c>
      <c r="M78" s="15">
        <v>3847822.392</v>
      </c>
      <c r="N78" s="15">
        <v>357580.49</v>
      </c>
      <c r="O78" s="15"/>
      <c r="P78" s="15"/>
      <c r="Q78" s="16">
        <f t="shared" si="45"/>
        <v>0</v>
      </c>
      <c r="R78" s="34"/>
      <c r="S78" s="34"/>
      <c r="T78" s="35">
        <f t="shared" si="46"/>
        <v>0</v>
      </c>
      <c r="U78" s="34"/>
      <c r="V78" s="34"/>
      <c r="W78" s="35">
        <f t="shared" si="47"/>
        <v>0</v>
      </c>
      <c r="X78" s="15"/>
      <c r="Y78" s="15"/>
      <c r="Z78" s="16">
        <f t="shared" si="48"/>
        <v>0</v>
      </c>
      <c r="AA78" s="15"/>
      <c r="AB78" s="16">
        <f t="shared" si="41"/>
        <v>-1.8924117647058822</v>
      </c>
      <c r="AC78" s="16">
        <f t="shared" si="42"/>
        <v>-1.8924117647058822</v>
      </c>
      <c r="AD78" s="16">
        <f t="shared" si="43"/>
        <v>-1.8924117647058822</v>
      </c>
      <c r="AE78" s="16">
        <f t="shared" si="44"/>
        <v>-1.8924117647058822</v>
      </c>
      <c r="AG78" s="45">
        <f t="shared" si="61"/>
        <v>0</v>
      </c>
      <c r="AH78" s="45">
        <f t="shared" si="62"/>
        <v>0</v>
      </c>
      <c r="AI78" s="45">
        <f t="shared" si="63"/>
        <v>0</v>
      </c>
      <c r="AJ78" s="45">
        <f t="shared" si="64"/>
        <v>0</v>
      </c>
      <c r="AL78" s="4" t="s">
        <v>229</v>
      </c>
      <c r="AM78" s="7" t="s">
        <v>250</v>
      </c>
      <c r="AO78" s="16">
        <f t="shared" si="57"/>
        <v>-2.4974816200000012</v>
      </c>
      <c r="AP78" s="16">
        <f t="shared" si="58"/>
        <v>-6.4246185000000011</v>
      </c>
      <c r="AQ78" s="16">
        <f t="shared" si="59"/>
        <v>-5.5803344799999985</v>
      </c>
      <c r="AR78" s="16">
        <f t="shared" si="60"/>
        <v>-4.5095567999999986</v>
      </c>
      <c r="AU78" s="16">
        <f t="shared" si="49"/>
        <v>0</v>
      </c>
      <c r="AV78" s="16">
        <f t="shared" si="50"/>
        <v>0</v>
      </c>
      <c r="AW78" s="16">
        <f t="shared" si="51"/>
        <v>0</v>
      </c>
      <c r="AX78" s="16">
        <f t="shared" si="52"/>
        <v>0</v>
      </c>
      <c r="AY78" s="62"/>
      <c r="AZ78" s="65">
        <f t="shared" si="65"/>
        <v>1.9127357</v>
      </c>
      <c r="BA78" s="66">
        <f t="shared" si="66"/>
        <v>7.1197700000000003E-2</v>
      </c>
      <c r="BB78" s="66">
        <f t="shared" si="67"/>
        <v>0.76246986000000005</v>
      </c>
      <c r="BC78" s="66">
        <f t="shared" si="68"/>
        <v>0.66988757999999993</v>
      </c>
      <c r="BD78" s="74"/>
      <c r="BE78" s="55"/>
      <c r="BF78" s="16">
        <f t="shared" si="53"/>
        <v>0</v>
      </c>
      <c r="BG78" s="16">
        <f t="shared" si="54"/>
        <v>0</v>
      </c>
      <c r="BH78" s="16">
        <f t="shared" si="55"/>
        <v>0</v>
      </c>
      <c r="BI78" s="16">
        <f t="shared" si="56"/>
        <v>0</v>
      </c>
    </row>
    <row r="79" spans="1:61" ht="30" x14ac:dyDescent="0.25">
      <c r="A79" s="4" t="s">
        <v>229</v>
      </c>
      <c r="B79" s="7" t="s">
        <v>269</v>
      </c>
      <c r="C79" s="7">
        <v>1572</v>
      </c>
      <c r="D79" s="8">
        <v>39.208599999999997</v>
      </c>
      <c r="E79" s="8">
        <v>-77.464399999999998</v>
      </c>
      <c r="F79" s="4" t="s">
        <v>271</v>
      </c>
      <c r="G79" s="4" t="s">
        <v>25</v>
      </c>
      <c r="H79" s="4" t="s">
        <v>47</v>
      </c>
      <c r="I79" s="4" t="s">
        <v>48</v>
      </c>
      <c r="J79" s="4" t="s">
        <v>272</v>
      </c>
      <c r="K79" s="14">
        <f t="shared" si="40"/>
        <v>0.64162745098039209</v>
      </c>
      <c r="L79" s="15">
        <v>98.168999999999997</v>
      </c>
      <c r="M79" s="15">
        <v>1327728.2890000001</v>
      </c>
      <c r="N79" s="15">
        <v>121807.87</v>
      </c>
      <c r="O79" s="15">
        <v>0.74299999999999999</v>
      </c>
      <c r="P79" s="15">
        <v>16128.299000000001</v>
      </c>
      <c r="Q79" s="16">
        <f t="shared" si="45"/>
        <v>9.2136188695410459E-2</v>
      </c>
      <c r="R79" s="34">
        <v>0.29499999999999998</v>
      </c>
      <c r="S79" s="34">
        <v>7566.5150000000003</v>
      </c>
      <c r="T79" s="35">
        <f t="shared" si="46"/>
        <v>7.7975131219590516E-2</v>
      </c>
      <c r="U79" s="34">
        <v>0.78600000000000003</v>
      </c>
      <c r="V79" s="34">
        <v>17346.766</v>
      </c>
      <c r="W79" s="35">
        <f t="shared" si="47"/>
        <v>9.0622079066495734E-2</v>
      </c>
      <c r="X79" s="15">
        <v>0.64800000000000002</v>
      </c>
      <c r="Y79" s="15">
        <v>14109.023999999999</v>
      </c>
      <c r="Z79" s="16">
        <f t="shared" si="48"/>
        <v>9.1856105709367281E-2</v>
      </c>
      <c r="AA79" s="15"/>
      <c r="AB79" s="16">
        <f t="shared" si="41"/>
        <v>0.1013725490196079</v>
      </c>
      <c r="AC79" s="16">
        <f t="shared" si="42"/>
        <v>-0.3466274509803921</v>
      </c>
      <c r="AD79" s="16">
        <f t="shared" si="43"/>
        <v>0.14437254901960794</v>
      </c>
      <c r="AE79" s="16">
        <f t="shared" si="44"/>
        <v>6.3725490196079315E-3</v>
      </c>
      <c r="AG79" s="45">
        <f t="shared" si="61"/>
        <v>-0.22469794000000007</v>
      </c>
      <c r="AH79" s="45">
        <f t="shared" si="62"/>
        <v>-0.15899090000000005</v>
      </c>
      <c r="AI79" s="45">
        <f t="shared" si="63"/>
        <v>-0.25480596</v>
      </c>
      <c r="AJ79" s="45">
        <f t="shared" si="64"/>
        <v>-0.19854143999999996</v>
      </c>
      <c r="AL79" s="4" t="s">
        <v>229</v>
      </c>
      <c r="AM79" s="7" t="s">
        <v>269</v>
      </c>
      <c r="AO79" s="16">
        <f t="shared" si="57"/>
        <v>-2.7221795600000012</v>
      </c>
      <c r="AP79" s="16">
        <f t="shared" si="58"/>
        <v>-6.5836094000000012</v>
      </c>
      <c r="AQ79" s="16">
        <f t="shared" si="59"/>
        <v>-5.8351404399999982</v>
      </c>
      <c r="AR79" s="16">
        <f t="shared" si="60"/>
        <v>-4.7080982399999982</v>
      </c>
      <c r="AU79" s="16">
        <f t="shared" si="49"/>
        <v>0</v>
      </c>
      <c r="AV79" s="16">
        <f t="shared" si="50"/>
        <v>0</v>
      </c>
      <c r="AW79" s="16">
        <f t="shared" si="51"/>
        <v>0</v>
      </c>
      <c r="AX79" s="16">
        <f t="shared" si="52"/>
        <v>0</v>
      </c>
      <c r="AY79" s="62"/>
      <c r="AZ79" s="65">
        <f t="shared" si="65"/>
        <v>1.9127357</v>
      </c>
      <c r="BA79" s="66">
        <f t="shared" si="66"/>
        <v>7.1197700000000003E-2</v>
      </c>
      <c r="BB79" s="66">
        <f t="shared" si="67"/>
        <v>0.76246986000000005</v>
      </c>
      <c r="BC79" s="66">
        <f t="shared" si="68"/>
        <v>0.66988757999999993</v>
      </c>
      <c r="BD79" s="74"/>
      <c r="BE79" s="55"/>
      <c r="BF79" s="16">
        <f t="shared" si="53"/>
        <v>0</v>
      </c>
      <c r="BG79" s="16">
        <f t="shared" si="54"/>
        <v>0</v>
      </c>
      <c r="BH79" s="16">
        <f t="shared" si="55"/>
        <v>0</v>
      </c>
      <c r="BI79" s="16">
        <f t="shared" si="56"/>
        <v>0</v>
      </c>
    </row>
    <row r="80" spans="1:61" ht="45" x14ac:dyDescent="0.25">
      <c r="A80" s="4" t="s">
        <v>229</v>
      </c>
      <c r="B80" s="7" t="s">
        <v>285</v>
      </c>
      <c r="C80" s="7">
        <v>1573</v>
      </c>
      <c r="D80" s="8">
        <v>38.359200000000001</v>
      </c>
      <c r="E80" s="8">
        <v>-76.976699999999994</v>
      </c>
      <c r="F80" s="4" t="s">
        <v>248</v>
      </c>
      <c r="G80" s="4" t="s">
        <v>25</v>
      </c>
      <c r="H80" s="4" t="s">
        <v>47</v>
      </c>
      <c r="I80" s="4" t="s">
        <v>48</v>
      </c>
      <c r="J80" s="4" t="s">
        <v>286</v>
      </c>
      <c r="K80" s="14">
        <f t="shared" si="40"/>
        <v>1.533986928104575</v>
      </c>
      <c r="L80" s="15">
        <v>234.7</v>
      </c>
      <c r="M80" s="15">
        <v>10939051.853</v>
      </c>
      <c r="N80" s="15">
        <v>1103574.7</v>
      </c>
      <c r="O80" s="17">
        <v>2.6160000000000001</v>
      </c>
      <c r="P80" s="15">
        <v>78165.899999999994</v>
      </c>
      <c r="Q80" s="16">
        <f t="shared" si="45"/>
        <v>6.6934558419975976E-2</v>
      </c>
      <c r="R80" s="36">
        <v>2.5790000000000002</v>
      </c>
      <c r="S80" s="34">
        <v>115684.8</v>
      </c>
      <c r="T80" s="35">
        <f t="shared" si="46"/>
        <v>4.4586669986031009E-2</v>
      </c>
      <c r="U80" s="36">
        <v>2.3180000000000001</v>
      </c>
      <c r="V80" s="34">
        <v>105045.9</v>
      </c>
      <c r="W80" s="35">
        <f t="shared" si="47"/>
        <v>4.4133088487984778E-2</v>
      </c>
      <c r="X80" s="17">
        <v>1.865</v>
      </c>
      <c r="Y80" s="15">
        <v>84895</v>
      </c>
      <c r="Z80" s="16">
        <f t="shared" si="48"/>
        <v>4.3936627598798517E-2</v>
      </c>
      <c r="AA80" s="15"/>
      <c r="AB80" s="18">
        <f t="shared" si="41"/>
        <v>1.0820130718954251</v>
      </c>
      <c r="AC80" s="18">
        <f t="shared" si="42"/>
        <v>1.0450130718954251</v>
      </c>
      <c r="AD80" s="18">
        <f t="shared" si="43"/>
        <v>0.78401307189542502</v>
      </c>
      <c r="AE80" s="18">
        <f t="shared" si="44"/>
        <v>0.33101307189542495</v>
      </c>
      <c r="AG80" s="45">
        <f t="shared" si="61"/>
        <v>-2.0739539999999996</v>
      </c>
      <c r="AH80" s="45">
        <f t="shared" si="62"/>
        <v>-4.3620880000000009</v>
      </c>
      <c r="AI80" s="45">
        <f t="shared" si="63"/>
        <v>-3.9847539999999992</v>
      </c>
      <c r="AJ80" s="45">
        <f t="shared" si="64"/>
        <v>-3.2286999999999999</v>
      </c>
      <c r="AL80" s="4" t="s">
        <v>229</v>
      </c>
      <c r="AM80" s="7" t="s">
        <v>285</v>
      </c>
      <c r="AO80" s="16">
        <f t="shared" si="57"/>
        <v>-4.7961335600000012</v>
      </c>
      <c r="AP80" s="16">
        <f t="shared" si="58"/>
        <v>-10.945697400000002</v>
      </c>
      <c r="AQ80" s="16">
        <f t="shared" si="59"/>
        <v>-9.819894439999997</v>
      </c>
      <c r="AR80" s="16">
        <f t="shared" si="60"/>
        <v>-7.9367982399999981</v>
      </c>
      <c r="AU80" s="16">
        <f t="shared" si="49"/>
        <v>0</v>
      </c>
      <c r="AV80" s="16">
        <f t="shared" si="50"/>
        <v>0</v>
      </c>
      <c r="AW80" s="16">
        <f t="shared" si="51"/>
        <v>0</v>
      </c>
      <c r="AX80" s="16">
        <f t="shared" si="52"/>
        <v>0</v>
      </c>
      <c r="AY80" s="62"/>
      <c r="AZ80" s="65">
        <f t="shared" si="65"/>
        <v>1.9127357</v>
      </c>
      <c r="BA80" s="66">
        <f t="shared" si="66"/>
        <v>7.1197700000000003E-2</v>
      </c>
      <c r="BB80" s="66">
        <f t="shared" si="67"/>
        <v>0.76246986000000005</v>
      </c>
      <c r="BC80" s="66">
        <f t="shared" si="68"/>
        <v>0.66988757999999993</v>
      </c>
      <c r="BD80" s="74"/>
      <c r="BE80" s="55"/>
      <c r="BF80" s="16">
        <f t="shared" si="53"/>
        <v>0</v>
      </c>
      <c r="BG80" s="16">
        <f t="shared" si="54"/>
        <v>0</v>
      </c>
      <c r="BH80" s="16">
        <f t="shared" si="55"/>
        <v>0</v>
      </c>
      <c r="BI80" s="16">
        <f t="shared" si="56"/>
        <v>0</v>
      </c>
    </row>
    <row r="81" spans="1:61" ht="45" x14ac:dyDescent="0.25">
      <c r="A81" s="4" t="s">
        <v>229</v>
      </c>
      <c r="B81" s="7" t="s">
        <v>297</v>
      </c>
      <c r="C81" s="7">
        <v>7835</v>
      </c>
      <c r="D81" s="8">
        <v>39.718299999999999</v>
      </c>
      <c r="E81" s="8">
        <v>-76.160600000000002</v>
      </c>
      <c r="F81" s="4" t="s">
        <v>298</v>
      </c>
      <c r="G81" s="4" t="s">
        <v>25</v>
      </c>
      <c r="H81" s="4" t="s">
        <v>26</v>
      </c>
      <c r="I81" s="4" t="s">
        <v>27</v>
      </c>
      <c r="J81" s="4" t="s">
        <v>299</v>
      </c>
      <c r="K81" s="14">
        <f t="shared" si="40"/>
        <v>7.4366013071895429E-2</v>
      </c>
      <c r="L81" s="15">
        <v>11.378</v>
      </c>
      <c r="M81" s="15">
        <v>640452.94700000004</v>
      </c>
      <c r="N81" s="15">
        <v>59625.37</v>
      </c>
      <c r="O81" s="15"/>
      <c r="P81" s="15"/>
      <c r="Q81" s="16">
        <f t="shared" si="45"/>
        <v>0</v>
      </c>
      <c r="R81" s="34"/>
      <c r="S81" s="34"/>
      <c r="T81" s="35">
        <f t="shared" si="46"/>
        <v>0</v>
      </c>
      <c r="U81" s="34">
        <v>0.40699999999999997</v>
      </c>
      <c r="V81" s="34">
        <v>17578.998</v>
      </c>
      <c r="W81" s="35">
        <f t="shared" si="47"/>
        <v>4.6305255851328955E-2</v>
      </c>
      <c r="X81" s="15">
        <v>0.47599999999999998</v>
      </c>
      <c r="Y81" s="15">
        <v>25881.941999999999</v>
      </c>
      <c r="Z81" s="16">
        <f t="shared" si="48"/>
        <v>3.6782402186049258E-2</v>
      </c>
      <c r="AA81" s="15"/>
      <c r="AB81" s="16">
        <f t="shared" si="41"/>
        <v>-7.4366013071895429E-2</v>
      </c>
      <c r="AC81" s="16">
        <f t="shared" si="42"/>
        <v>-7.4366013071895429E-2</v>
      </c>
      <c r="AD81" s="16">
        <f t="shared" si="43"/>
        <v>0.33263398692810453</v>
      </c>
      <c r="AE81" s="16">
        <f t="shared" si="44"/>
        <v>0.40163398692810454</v>
      </c>
      <c r="AG81" s="45">
        <f t="shared" si="61"/>
        <v>0</v>
      </c>
      <c r="AH81" s="45">
        <f t="shared" si="62"/>
        <v>0</v>
      </c>
      <c r="AI81" s="45">
        <f t="shared" si="63"/>
        <v>-0.64773987999999993</v>
      </c>
      <c r="AJ81" s="45">
        <f t="shared" si="64"/>
        <v>-1.0769165199999999</v>
      </c>
      <c r="AL81" s="4" t="s">
        <v>229</v>
      </c>
      <c r="AM81" s="7" t="s">
        <v>297</v>
      </c>
      <c r="AO81" s="16">
        <f t="shared" si="57"/>
        <v>-4.7961335600000012</v>
      </c>
      <c r="AP81" s="16">
        <f t="shared" si="58"/>
        <v>-10.945697400000002</v>
      </c>
      <c r="AQ81" s="16">
        <f t="shared" si="59"/>
        <v>-10.467634319999997</v>
      </c>
      <c r="AR81" s="16">
        <f t="shared" si="60"/>
        <v>-9.0137147599999974</v>
      </c>
      <c r="AU81" s="16">
        <f t="shared" si="49"/>
        <v>0</v>
      </c>
      <c r="AV81" s="16">
        <f t="shared" si="50"/>
        <v>0</v>
      </c>
      <c r="AW81" s="16">
        <f t="shared" si="51"/>
        <v>0</v>
      </c>
      <c r="AX81" s="16">
        <f t="shared" si="52"/>
        <v>0</v>
      </c>
      <c r="AY81" s="62"/>
      <c r="AZ81" s="65">
        <f t="shared" si="65"/>
        <v>1.9127357</v>
      </c>
      <c r="BA81" s="66">
        <f t="shared" si="66"/>
        <v>7.1197700000000003E-2</v>
      </c>
      <c r="BB81" s="66">
        <f t="shared" si="67"/>
        <v>0.76246986000000005</v>
      </c>
      <c r="BC81" s="66">
        <f t="shared" si="68"/>
        <v>0.66988757999999993</v>
      </c>
      <c r="BD81" s="74"/>
      <c r="BE81" s="55"/>
      <c r="BF81" s="16">
        <f t="shared" si="53"/>
        <v>0</v>
      </c>
      <c r="BG81" s="16">
        <f t="shared" si="54"/>
        <v>0</v>
      </c>
      <c r="BH81" s="16">
        <f t="shared" si="55"/>
        <v>0</v>
      </c>
      <c r="BI81" s="16">
        <f t="shared" si="56"/>
        <v>0</v>
      </c>
    </row>
    <row r="82" spans="1:61" ht="30" x14ac:dyDescent="0.25">
      <c r="A82" s="4" t="s">
        <v>229</v>
      </c>
      <c r="B82" s="7" t="s">
        <v>230</v>
      </c>
      <c r="C82" s="7">
        <v>10678</v>
      </c>
      <c r="D82" s="8">
        <v>39.5944</v>
      </c>
      <c r="E82" s="8">
        <v>-78.745599999999996</v>
      </c>
      <c r="F82" s="4" t="s">
        <v>232</v>
      </c>
      <c r="G82" s="4" t="s">
        <v>25</v>
      </c>
      <c r="H82" s="4" t="s">
        <v>233</v>
      </c>
      <c r="I82" s="4" t="s">
        <v>48</v>
      </c>
      <c r="J82" s="4" t="s">
        <v>234</v>
      </c>
      <c r="K82" s="14">
        <f t="shared" si="40"/>
        <v>1.20181045751634</v>
      </c>
      <c r="L82" s="15">
        <v>183.87700000000001</v>
      </c>
      <c r="M82" s="15">
        <v>5612443.6440000003</v>
      </c>
      <c r="N82" s="15">
        <v>461851.56</v>
      </c>
      <c r="O82" s="15">
        <v>0.82299999999999995</v>
      </c>
      <c r="P82" s="15">
        <v>33984.699999999997</v>
      </c>
      <c r="Q82" s="16">
        <f t="shared" si="45"/>
        <v>4.8433559807795866E-2</v>
      </c>
      <c r="R82" s="34">
        <v>1.22</v>
      </c>
      <c r="S82" s="34">
        <v>38004.5</v>
      </c>
      <c r="T82" s="35">
        <f t="shared" si="46"/>
        <v>6.4202923338025755E-2</v>
      </c>
      <c r="U82" s="36">
        <v>1.444</v>
      </c>
      <c r="V82" s="34">
        <v>39894.699999999997</v>
      </c>
      <c r="W82" s="35">
        <f t="shared" si="47"/>
        <v>7.2390568170709393E-2</v>
      </c>
      <c r="X82" s="15">
        <v>1.248</v>
      </c>
      <c r="Y82" s="15">
        <v>38959</v>
      </c>
      <c r="Z82" s="16">
        <f t="shared" si="48"/>
        <v>6.4067352858132906E-2</v>
      </c>
      <c r="AA82" s="15"/>
      <c r="AB82" s="16">
        <f t="shared" si="41"/>
        <v>-0.37881045751634002</v>
      </c>
      <c r="AC82" s="16">
        <f t="shared" si="42"/>
        <v>1.8189542483660004E-2</v>
      </c>
      <c r="AD82" s="18">
        <f t="shared" si="43"/>
        <v>0.24218954248365998</v>
      </c>
      <c r="AE82" s="16">
        <f t="shared" si="44"/>
        <v>4.6189542483660029E-2</v>
      </c>
      <c r="AG82" s="45">
        <f t="shared" si="61"/>
        <v>-1.2160819999999997</v>
      </c>
      <c r="AH82" s="45">
        <f t="shared" si="62"/>
        <v>-1.06027</v>
      </c>
      <c r="AI82" s="45">
        <f t="shared" si="63"/>
        <v>-0.9496819999999998</v>
      </c>
      <c r="AJ82" s="45">
        <f t="shared" si="64"/>
        <v>-1.08954</v>
      </c>
      <c r="AL82" s="4" t="s">
        <v>229</v>
      </c>
      <c r="AM82" s="7" t="s">
        <v>230</v>
      </c>
      <c r="AO82" s="16">
        <f t="shared" si="57"/>
        <v>-6.0122155600000013</v>
      </c>
      <c r="AP82" s="16">
        <f t="shared" si="58"/>
        <v>-12.005967400000003</v>
      </c>
      <c r="AQ82" s="16">
        <f t="shared" si="59"/>
        <v>-11.417316319999996</v>
      </c>
      <c r="AR82" s="16">
        <f t="shared" si="60"/>
        <v>-10.103254759999997</v>
      </c>
      <c r="AU82" s="16">
        <f t="shared" si="49"/>
        <v>0</v>
      </c>
      <c r="AV82" s="16">
        <f t="shared" si="50"/>
        <v>0</v>
      </c>
      <c r="AW82" s="16">
        <f t="shared" si="51"/>
        <v>0</v>
      </c>
      <c r="AX82" s="16">
        <f t="shared" si="52"/>
        <v>0</v>
      </c>
      <c r="AY82" s="62"/>
      <c r="AZ82" s="65">
        <f t="shared" si="65"/>
        <v>1.9127357</v>
      </c>
      <c r="BA82" s="66">
        <f t="shared" si="66"/>
        <v>7.1197700000000003E-2</v>
      </c>
      <c r="BB82" s="66">
        <f t="shared" si="67"/>
        <v>0.76246986000000005</v>
      </c>
      <c r="BC82" s="66">
        <f t="shared" si="68"/>
        <v>0.66988757999999993</v>
      </c>
      <c r="BD82" s="74"/>
      <c r="BE82" s="55"/>
      <c r="BF82" s="16">
        <f t="shared" si="53"/>
        <v>0</v>
      </c>
      <c r="BG82" s="16">
        <f t="shared" si="54"/>
        <v>0</v>
      </c>
      <c r="BH82" s="16">
        <f t="shared" si="55"/>
        <v>0</v>
      </c>
      <c r="BI82" s="16">
        <f t="shared" si="56"/>
        <v>0</v>
      </c>
    </row>
    <row r="83" spans="1:61" ht="30" x14ac:dyDescent="0.25">
      <c r="A83" s="4" t="s">
        <v>229</v>
      </c>
      <c r="B83" s="7" t="s">
        <v>279</v>
      </c>
      <c r="C83" s="7">
        <v>50282</v>
      </c>
      <c r="D83" s="8">
        <v>39.472200000000001</v>
      </c>
      <c r="E83" s="8">
        <v>-79.057500000000005</v>
      </c>
      <c r="F83" s="4" t="s">
        <v>232</v>
      </c>
      <c r="G83" s="4" t="s">
        <v>25</v>
      </c>
      <c r="H83" s="4" t="s">
        <v>82</v>
      </c>
      <c r="I83" s="4" t="s">
        <v>48</v>
      </c>
      <c r="J83" s="4" t="s">
        <v>126</v>
      </c>
      <c r="K83" s="14">
        <f t="shared" si="40"/>
        <v>0.61802614379084975</v>
      </c>
      <c r="L83" s="15">
        <v>94.558000000000007</v>
      </c>
      <c r="M83" s="15"/>
      <c r="N83" s="15"/>
      <c r="O83" s="15">
        <v>0</v>
      </c>
      <c r="P83" s="15"/>
      <c r="Q83" s="16">
        <f t="shared" si="45"/>
        <v>0</v>
      </c>
      <c r="R83" s="34">
        <v>0</v>
      </c>
      <c r="S83" s="34"/>
      <c r="T83" s="35">
        <f t="shared" si="46"/>
        <v>0</v>
      </c>
      <c r="U83" s="34">
        <v>0</v>
      </c>
      <c r="V83" s="34"/>
      <c r="W83" s="35">
        <f t="shared" si="47"/>
        <v>0</v>
      </c>
      <c r="X83" s="15">
        <v>0</v>
      </c>
      <c r="Y83" s="15"/>
      <c r="Z83" s="16">
        <f t="shared" si="48"/>
        <v>0</v>
      </c>
      <c r="AA83" s="15"/>
      <c r="AB83" s="16">
        <f t="shared" si="41"/>
        <v>-0.61802614379084975</v>
      </c>
      <c r="AC83" s="16">
        <f t="shared" si="42"/>
        <v>-0.61802614379084975</v>
      </c>
      <c r="AD83" s="16">
        <f t="shared" si="43"/>
        <v>-0.61802614379084975</v>
      </c>
      <c r="AE83" s="16">
        <f t="shared" si="44"/>
        <v>-0.61802614379084975</v>
      </c>
      <c r="AG83" s="45">
        <f t="shared" si="61"/>
        <v>0</v>
      </c>
      <c r="AH83" s="45">
        <f t="shared" si="62"/>
        <v>0</v>
      </c>
      <c r="AI83" s="45">
        <f t="shared" si="63"/>
        <v>0</v>
      </c>
      <c r="AJ83" s="45">
        <f t="shared" si="64"/>
        <v>0</v>
      </c>
      <c r="AL83" s="4" t="s">
        <v>229</v>
      </c>
      <c r="AM83" s="7" t="s">
        <v>279</v>
      </c>
      <c r="AO83" s="16">
        <f t="shared" si="57"/>
        <v>-6.0122155600000013</v>
      </c>
      <c r="AP83" s="16">
        <f t="shared" si="58"/>
        <v>-12.005967400000003</v>
      </c>
      <c r="AQ83" s="16">
        <f t="shared" si="59"/>
        <v>-11.417316319999996</v>
      </c>
      <c r="AR83" s="16">
        <f t="shared" si="60"/>
        <v>-10.103254759999997</v>
      </c>
      <c r="AU83" s="16">
        <f t="shared" si="49"/>
        <v>0</v>
      </c>
      <c r="AV83" s="16">
        <f t="shared" si="50"/>
        <v>0</v>
      </c>
      <c r="AW83" s="16">
        <f t="shared" si="51"/>
        <v>0</v>
      </c>
      <c r="AX83" s="16">
        <f t="shared" si="52"/>
        <v>0</v>
      </c>
      <c r="AY83" s="62"/>
      <c r="AZ83" s="65">
        <f t="shared" si="65"/>
        <v>1.9127357</v>
      </c>
      <c r="BA83" s="66">
        <f t="shared" si="66"/>
        <v>7.1197700000000003E-2</v>
      </c>
      <c r="BB83" s="66">
        <f t="shared" si="67"/>
        <v>0.76246986000000005</v>
      </c>
      <c r="BC83" s="66">
        <f t="shared" si="68"/>
        <v>0.66988757999999993</v>
      </c>
      <c r="BD83" s="74"/>
      <c r="BE83" s="55"/>
      <c r="BF83" s="16">
        <f t="shared" si="53"/>
        <v>0</v>
      </c>
      <c r="BG83" s="16">
        <f t="shared" si="54"/>
        <v>0</v>
      </c>
      <c r="BH83" s="16">
        <f t="shared" si="55"/>
        <v>0</v>
      </c>
      <c r="BI83" s="16">
        <f t="shared" si="56"/>
        <v>0</v>
      </c>
    </row>
    <row r="84" spans="1:61" ht="45" x14ac:dyDescent="0.25">
      <c r="A84" s="4" t="s">
        <v>229</v>
      </c>
      <c r="B84" s="7" t="s">
        <v>235</v>
      </c>
      <c r="C84" s="7">
        <v>54795</v>
      </c>
      <c r="D84" s="8">
        <v>39.274900000000002</v>
      </c>
      <c r="E84" s="8">
        <v>-76.594499999999996</v>
      </c>
      <c r="F84" s="4" t="s">
        <v>237</v>
      </c>
      <c r="G84" s="4" t="s">
        <v>25</v>
      </c>
      <c r="H84" s="4" t="s">
        <v>80</v>
      </c>
      <c r="I84" s="4" t="s">
        <v>238</v>
      </c>
      <c r="J84" s="4" t="s">
        <v>156</v>
      </c>
      <c r="K84" s="14">
        <f t="shared" si="40"/>
        <v>2.1091503267973856E-2</v>
      </c>
      <c r="L84" s="15">
        <v>3.2269999999999999</v>
      </c>
      <c r="M84" s="15">
        <v>202048.747</v>
      </c>
      <c r="N84" s="15"/>
      <c r="O84" s="15"/>
      <c r="P84" s="15"/>
      <c r="Q84" s="16">
        <f t="shared" si="45"/>
        <v>0</v>
      </c>
      <c r="R84" s="34"/>
      <c r="S84" s="34"/>
      <c r="T84" s="35">
        <f t="shared" si="46"/>
        <v>0</v>
      </c>
      <c r="U84" s="34"/>
      <c r="V84" s="34"/>
      <c r="W84" s="35">
        <f t="shared" si="47"/>
        <v>0</v>
      </c>
      <c r="X84" s="15"/>
      <c r="Y84" s="15"/>
      <c r="Z84" s="16">
        <f t="shared" si="48"/>
        <v>0</v>
      </c>
      <c r="AA84" s="15"/>
      <c r="AB84" s="16">
        <f t="shared" si="41"/>
        <v>-2.1091503267973856E-2</v>
      </c>
      <c r="AC84" s="16">
        <f t="shared" si="42"/>
        <v>-2.1091503267973856E-2</v>
      </c>
      <c r="AD84" s="16">
        <f t="shared" si="43"/>
        <v>-2.1091503267973856E-2</v>
      </c>
      <c r="AE84" s="16">
        <f t="shared" si="44"/>
        <v>-2.1091503267973856E-2</v>
      </c>
      <c r="AG84" s="45">
        <f t="shared" si="61"/>
        <v>0</v>
      </c>
      <c r="AH84" s="45">
        <f t="shared" si="62"/>
        <v>0</v>
      </c>
      <c r="AI84" s="45">
        <f t="shared" si="63"/>
        <v>0</v>
      </c>
      <c r="AJ84" s="45">
        <f t="shared" si="64"/>
        <v>0</v>
      </c>
      <c r="AL84" s="4" t="s">
        <v>229</v>
      </c>
      <c r="AM84" s="7" t="s">
        <v>235</v>
      </c>
      <c r="AO84" s="16">
        <f t="shared" si="57"/>
        <v>-6.0122155600000013</v>
      </c>
      <c r="AP84" s="16">
        <f t="shared" si="58"/>
        <v>-12.005967400000003</v>
      </c>
      <c r="AQ84" s="16">
        <f t="shared" si="59"/>
        <v>-11.417316319999996</v>
      </c>
      <c r="AR84" s="16">
        <f t="shared" si="60"/>
        <v>-10.103254759999997</v>
      </c>
      <c r="AU84" s="16">
        <f t="shared" si="49"/>
        <v>0</v>
      </c>
      <c r="AV84" s="16">
        <f t="shared" si="50"/>
        <v>0</v>
      </c>
      <c r="AW84" s="16">
        <f t="shared" si="51"/>
        <v>0</v>
      </c>
      <c r="AX84" s="16">
        <f t="shared" si="52"/>
        <v>0</v>
      </c>
      <c r="AY84" s="62"/>
      <c r="AZ84" s="65">
        <f t="shared" si="65"/>
        <v>1.9127357</v>
      </c>
      <c r="BA84" s="66">
        <f t="shared" si="66"/>
        <v>7.1197700000000003E-2</v>
      </c>
      <c r="BB84" s="66">
        <f t="shared" si="67"/>
        <v>0.76246986000000005</v>
      </c>
      <c r="BC84" s="66">
        <f t="shared" si="68"/>
        <v>0.66988757999999993</v>
      </c>
      <c r="BD84" s="74"/>
      <c r="BE84" s="55"/>
      <c r="BF84" s="16">
        <f t="shared" si="53"/>
        <v>0</v>
      </c>
      <c r="BG84" s="16">
        <f t="shared" si="54"/>
        <v>0</v>
      </c>
      <c r="BH84" s="16">
        <f t="shared" si="55"/>
        <v>0</v>
      </c>
      <c r="BI84" s="16">
        <f t="shared" si="56"/>
        <v>0</v>
      </c>
    </row>
    <row r="85" spans="1:61" ht="45" x14ac:dyDescent="0.25">
      <c r="A85" s="4" t="s">
        <v>229</v>
      </c>
      <c r="B85" s="7" t="s">
        <v>243</v>
      </c>
      <c r="C85" s="7">
        <v>54832</v>
      </c>
      <c r="D85" s="8">
        <v>38.668100000000003</v>
      </c>
      <c r="E85" s="8">
        <v>-76.867800000000003</v>
      </c>
      <c r="F85" s="4" t="s">
        <v>245</v>
      </c>
      <c r="G85" s="4" t="s">
        <v>25</v>
      </c>
      <c r="H85" s="4" t="s">
        <v>33</v>
      </c>
      <c r="I85" s="4" t="s">
        <v>27</v>
      </c>
      <c r="J85" s="4" t="s">
        <v>246</v>
      </c>
      <c r="K85" s="14">
        <f t="shared" si="40"/>
        <v>0.24272549019607845</v>
      </c>
      <c r="L85" s="15">
        <v>37.137</v>
      </c>
      <c r="M85" s="15">
        <v>2466726.5550000002</v>
      </c>
      <c r="N85" s="15">
        <v>310645</v>
      </c>
      <c r="O85" s="15">
        <v>0.312</v>
      </c>
      <c r="P85" s="15">
        <v>18350.191999999999</v>
      </c>
      <c r="Q85" s="16">
        <f t="shared" si="45"/>
        <v>3.4005093788664446E-2</v>
      </c>
      <c r="R85" s="34">
        <v>0.26</v>
      </c>
      <c r="S85" s="34">
        <v>17871.609</v>
      </c>
      <c r="T85" s="35">
        <f t="shared" si="46"/>
        <v>2.909642886658946E-2</v>
      </c>
      <c r="U85" s="34">
        <v>0.28899999999999998</v>
      </c>
      <c r="V85" s="34">
        <v>20236.738000000001</v>
      </c>
      <c r="W85" s="35">
        <f t="shared" si="47"/>
        <v>2.8561915462857697E-2</v>
      </c>
      <c r="X85" s="15">
        <v>0.29899999999999999</v>
      </c>
      <c r="Y85" s="15">
        <v>21939.179</v>
      </c>
      <c r="Z85" s="16">
        <f t="shared" si="48"/>
        <v>2.7257173114818928E-2</v>
      </c>
      <c r="AA85" s="15"/>
      <c r="AB85" s="16">
        <f t="shared" si="41"/>
        <v>6.9274509803921552E-2</v>
      </c>
      <c r="AC85" s="16">
        <f t="shared" si="42"/>
        <v>1.7274509803921562E-2</v>
      </c>
      <c r="AD85" s="16">
        <f t="shared" si="43"/>
        <v>4.6274509803921532E-2</v>
      </c>
      <c r="AE85" s="16">
        <f t="shared" si="44"/>
        <v>5.6274509803921541E-2</v>
      </c>
      <c r="AG85" s="45">
        <f t="shared" si="61"/>
        <v>-0.78901151999999986</v>
      </c>
      <c r="AH85" s="45">
        <f t="shared" si="62"/>
        <v>-0.81229653999999996</v>
      </c>
      <c r="AI85" s="45">
        <f t="shared" si="63"/>
        <v>-0.9252042800000001</v>
      </c>
      <c r="AJ85" s="45">
        <f t="shared" si="64"/>
        <v>-1.0173507399999999</v>
      </c>
      <c r="AL85" s="4" t="s">
        <v>229</v>
      </c>
      <c r="AM85" s="7" t="s">
        <v>243</v>
      </c>
      <c r="AO85" s="16">
        <f t="shared" si="57"/>
        <v>-6.8012270800000012</v>
      </c>
      <c r="AP85" s="16">
        <f t="shared" si="58"/>
        <v>-12.818263940000003</v>
      </c>
      <c r="AQ85" s="16">
        <f t="shared" si="59"/>
        <v>-12.342520599999997</v>
      </c>
      <c r="AR85" s="16">
        <f t="shared" si="60"/>
        <v>-11.120605499999996</v>
      </c>
      <c r="AU85" s="16">
        <f t="shared" si="49"/>
        <v>0</v>
      </c>
      <c r="AV85" s="16">
        <f t="shared" si="50"/>
        <v>0</v>
      </c>
      <c r="AW85" s="16">
        <f t="shared" si="51"/>
        <v>0</v>
      </c>
      <c r="AX85" s="16">
        <f t="shared" si="52"/>
        <v>0</v>
      </c>
      <c r="AY85" s="62"/>
      <c r="AZ85" s="65">
        <f t="shared" si="65"/>
        <v>1.9127357</v>
      </c>
      <c r="BA85" s="66">
        <f t="shared" si="66"/>
        <v>7.1197700000000003E-2</v>
      </c>
      <c r="BB85" s="66">
        <f t="shared" si="67"/>
        <v>0.76246986000000005</v>
      </c>
      <c r="BC85" s="66">
        <f t="shared" si="68"/>
        <v>0.66988757999999993</v>
      </c>
      <c r="BD85" s="74"/>
      <c r="BE85" s="55"/>
      <c r="BF85" s="16">
        <f t="shared" si="53"/>
        <v>0</v>
      </c>
      <c r="BG85" s="16">
        <f t="shared" si="54"/>
        <v>0</v>
      </c>
      <c r="BH85" s="16">
        <f t="shared" si="55"/>
        <v>0</v>
      </c>
      <c r="BI85" s="16">
        <f t="shared" si="56"/>
        <v>0</v>
      </c>
    </row>
    <row r="86" spans="1:61" ht="60" x14ac:dyDescent="0.25">
      <c r="A86" s="4" t="s">
        <v>229</v>
      </c>
      <c r="B86" s="7" t="s">
        <v>247</v>
      </c>
      <c r="C86" s="7">
        <v>56846</v>
      </c>
      <c r="D86" s="8">
        <v>38.568600000000004</v>
      </c>
      <c r="E86" s="8">
        <v>-76.891900000000007</v>
      </c>
      <c r="F86" s="4" t="s">
        <v>248</v>
      </c>
      <c r="G86" s="4" t="s">
        <v>25</v>
      </c>
      <c r="H86" s="4" t="s">
        <v>33</v>
      </c>
      <c r="I86" s="4" t="s">
        <v>27</v>
      </c>
      <c r="J86" s="4" t="s">
        <v>131</v>
      </c>
      <c r="K86" s="14">
        <f t="shared" si="40"/>
        <v>0.16919607843137255</v>
      </c>
      <c r="L86" s="15">
        <v>25.887</v>
      </c>
      <c r="M86" s="15">
        <v>11700727.914000001</v>
      </c>
      <c r="N86" s="15">
        <v>1393701.71</v>
      </c>
      <c r="O86" s="15">
        <v>0.184</v>
      </c>
      <c r="P86" s="15">
        <v>81593.062999999995</v>
      </c>
      <c r="Q86" s="16">
        <f t="shared" si="45"/>
        <v>4.5101873427646662E-3</v>
      </c>
      <c r="R86" s="34">
        <v>0.20699999999999999</v>
      </c>
      <c r="S86" s="34">
        <v>95866.2</v>
      </c>
      <c r="T86" s="35">
        <f t="shared" si="46"/>
        <v>4.3185189357667249E-3</v>
      </c>
      <c r="U86" s="34">
        <v>0.223</v>
      </c>
      <c r="V86" s="34">
        <v>98541.3</v>
      </c>
      <c r="W86" s="35">
        <f t="shared" si="47"/>
        <v>4.5260210693384394E-3</v>
      </c>
      <c r="X86" s="15">
        <v>0.21299999999999999</v>
      </c>
      <c r="Y86" s="15">
        <v>96327.1</v>
      </c>
      <c r="Z86" s="16">
        <f t="shared" si="48"/>
        <v>4.4224314860511734E-3</v>
      </c>
      <c r="AA86" s="15"/>
      <c r="AB86" s="16">
        <f t="shared" si="41"/>
        <v>1.4803921568627448E-2</v>
      </c>
      <c r="AC86" s="16">
        <f t="shared" si="42"/>
        <v>3.7803921568627441E-2</v>
      </c>
      <c r="AD86" s="16">
        <f t="shared" si="43"/>
        <v>5.3803921568627455E-2</v>
      </c>
      <c r="AE86" s="16">
        <f t="shared" si="44"/>
        <v>4.3803921568627446E-2</v>
      </c>
      <c r="AG86" s="45">
        <f t="shared" si="61"/>
        <v>-4.7115837799999998</v>
      </c>
      <c r="AH86" s="45">
        <f t="shared" si="62"/>
        <v>-5.5449719999999996</v>
      </c>
      <c r="AI86" s="45">
        <f t="shared" si="63"/>
        <v>-5.6894780000000003</v>
      </c>
      <c r="AJ86" s="45">
        <f t="shared" si="64"/>
        <v>-5.5666260000000003</v>
      </c>
      <c r="AL86" s="4" t="s">
        <v>229</v>
      </c>
      <c r="AM86" s="7" t="s">
        <v>247</v>
      </c>
      <c r="AO86" s="16">
        <f t="shared" si="57"/>
        <v>-11.512810860000002</v>
      </c>
      <c r="AP86" s="16">
        <f t="shared" si="58"/>
        <v>-18.363235940000003</v>
      </c>
      <c r="AQ86" s="16">
        <f t="shared" si="59"/>
        <v>-18.031998599999998</v>
      </c>
      <c r="AR86" s="16">
        <f t="shared" si="60"/>
        <v>-16.687231499999996</v>
      </c>
      <c r="AU86" s="16">
        <f t="shared" si="49"/>
        <v>0</v>
      </c>
      <c r="AV86" s="16">
        <f t="shared" si="50"/>
        <v>0</v>
      </c>
      <c r="AW86" s="16">
        <f t="shared" si="51"/>
        <v>0</v>
      </c>
      <c r="AX86" s="16">
        <f t="shared" si="52"/>
        <v>0</v>
      </c>
      <c r="AY86" s="62"/>
      <c r="AZ86" s="65">
        <f t="shared" si="65"/>
        <v>1.9127357</v>
      </c>
      <c r="BA86" s="66">
        <f t="shared" si="66"/>
        <v>7.1197700000000003E-2</v>
      </c>
      <c r="BB86" s="66">
        <f t="shared" si="67"/>
        <v>0.76246986000000005</v>
      </c>
      <c r="BC86" s="66">
        <f t="shared" si="68"/>
        <v>0.66988757999999993</v>
      </c>
      <c r="BD86" s="74"/>
      <c r="BE86" s="55"/>
      <c r="BF86" s="16">
        <f t="shared" si="53"/>
        <v>0</v>
      </c>
      <c r="BG86" s="16">
        <f t="shared" si="54"/>
        <v>0</v>
      </c>
      <c r="BH86" s="16">
        <f t="shared" si="55"/>
        <v>0</v>
      </c>
      <c r="BI86" s="16">
        <f t="shared" si="56"/>
        <v>0</v>
      </c>
    </row>
    <row r="87" spans="1:61" ht="30" x14ac:dyDescent="0.25">
      <c r="A87" s="4" t="s">
        <v>229</v>
      </c>
      <c r="B87" s="7" t="s">
        <v>261</v>
      </c>
      <c r="C87" s="7">
        <v>59073</v>
      </c>
      <c r="D87" s="8">
        <v>38.387</v>
      </c>
      <c r="E87" s="8">
        <v>-76.408000000000001</v>
      </c>
      <c r="F87" s="4" t="s">
        <v>263</v>
      </c>
      <c r="G87" s="4" t="s">
        <v>25</v>
      </c>
      <c r="H87" s="4" t="s">
        <v>166</v>
      </c>
      <c r="I87" s="4" t="s">
        <v>238</v>
      </c>
      <c r="J87" s="4"/>
      <c r="K87" s="14">
        <f t="shared" si="40"/>
        <v>0.21501960784313728</v>
      </c>
      <c r="L87" s="15">
        <v>32.898000000000003</v>
      </c>
      <c r="M87" s="15">
        <v>7994480.9239999996</v>
      </c>
      <c r="N87" s="15">
        <v>599250.37</v>
      </c>
      <c r="O87" s="15">
        <v>0.22700000000000001</v>
      </c>
      <c r="P87" s="15">
        <v>53518.5</v>
      </c>
      <c r="Q87" s="16">
        <f t="shared" si="45"/>
        <v>8.4830479180096601E-3</v>
      </c>
      <c r="R87" s="34">
        <v>0.19500000000000001</v>
      </c>
      <c r="S87" s="34">
        <v>53051.9</v>
      </c>
      <c r="T87" s="35">
        <f t="shared" si="46"/>
        <v>7.351291848171319E-3</v>
      </c>
      <c r="U87" s="34">
        <v>0.19900000000000001</v>
      </c>
      <c r="V87" s="34">
        <v>53685.2</v>
      </c>
      <c r="W87" s="35">
        <f t="shared" si="47"/>
        <v>7.4135888475781037E-3</v>
      </c>
      <c r="X87" s="15">
        <v>0.20200000000000001</v>
      </c>
      <c r="Y87" s="15">
        <v>54486.9</v>
      </c>
      <c r="Z87" s="16">
        <f t="shared" si="48"/>
        <v>7.4146262679653276E-3</v>
      </c>
      <c r="AA87" s="15"/>
      <c r="AB87" s="16">
        <f t="shared" si="41"/>
        <v>1.1980392156862724E-2</v>
      </c>
      <c r="AC87" s="16">
        <f t="shared" si="42"/>
        <v>-2.0019607843137277E-2</v>
      </c>
      <c r="AD87" s="16">
        <f t="shared" si="43"/>
        <v>-1.6019607843137273E-2</v>
      </c>
      <c r="AE87" s="16">
        <f t="shared" si="44"/>
        <v>-1.3019607843137271E-2</v>
      </c>
      <c r="AG87" s="45">
        <f t="shared" si="61"/>
        <v>-2.9841099999999998</v>
      </c>
      <c r="AH87" s="45">
        <f t="shared" si="62"/>
        <v>-2.9881139999999999</v>
      </c>
      <c r="AI87" s="45">
        <f t="shared" si="63"/>
        <v>-3.0221119999999995</v>
      </c>
      <c r="AJ87" s="45">
        <f t="shared" si="64"/>
        <v>-3.0672139999999999</v>
      </c>
      <c r="AL87" s="4" t="s">
        <v>229</v>
      </c>
      <c r="AM87" s="7" t="s">
        <v>261</v>
      </c>
      <c r="AO87" s="16">
        <f t="shared" si="57"/>
        <v>-14.496920860000001</v>
      </c>
      <c r="AP87" s="16">
        <f t="shared" si="58"/>
        <v>-21.351349940000002</v>
      </c>
      <c r="AQ87" s="16">
        <f t="shared" si="59"/>
        <v>-21.054110599999998</v>
      </c>
      <c r="AR87" s="16">
        <f t="shared" si="60"/>
        <v>-19.754445499999996</v>
      </c>
      <c r="AU87" s="16">
        <f t="shared" si="49"/>
        <v>0</v>
      </c>
      <c r="AV87" s="16">
        <f t="shared" si="50"/>
        <v>0</v>
      </c>
      <c r="AW87" s="16">
        <f t="shared" si="51"/>
        <v>0</v>
      </c>
      <c r="AX87" s="16">
        <f t="shared" si="52"/>
        <v>0</v>
      </c>
      <c r="AY87" s="62"/>
      <c r="AZ87" s="65">
        <f t="shared" si="65"/>
        <v>1.9127357</v>
      </c>
      <c r="BA87" s="66">
        <f t="shared" si="66"/>
        <v>7.1197700000000003E-2</v>
      </c>
      <c r="BB87" s="66">
        <f t="shared" si="67"/>
        <v>0.76246986000000005</v>
      </c>
      <c r="BC87" s="66">
        <f t="shared" si="68"/>
        <v>0.66988757999999993</v>
      </c>
      <c r="BD87" s="74"/>
      <c r="BE87" s="55"/>
      <c r="BF87" s="16">
        <f t="shared" si="53"/>
        <v>0</v>
      </c>
      <c r="BG87" s="16">
        <f t="shared" si="54"/>
        <v>0</v>
      </c>
      <c r="BH87" s="16">
        <f t="shared" si="55"/>
        <v>0</v>
      </c>
      <c r="BI87" s="16">
        <f t="shared" si="56"/>
        <v>0</v>
      </c>
    </row>
    <row r="88" spans="1:61" ht="45" x14ac:dyDescent="0.25">
      <c r="A88" s="4" t="s">
        <v>229</v>
      </c>
      <c r="B88" s="7" t="s">
        <v>304</v>
      </c>
      <c r="C88" s="7">
        <v>59220</v>
      </c>
      <c r="D88" s="8">
        <v>39.7194</v>
      </c>
      <c r="E88" s="8">
        <v>-76.161600000000007</v>
      </c>
      <c r="F88" s="4" t="s">
        <v>298</v>
      </c>
      <c r="G88" s="4" t="s">
        <v>25</v>
      </c>
      <c r="H88" s="4" t="s">
        <v>33</v>
      </c>
      <c r="I88" s="4" t="s">
        <v>27</v>
      </c>
      <c r="J88" s="4" t="s">
        <v>131</v>
      </c>
      <c r="K88" s="14">
        <f t="shared" si="40"/>
        <v>0.2664575163398693</v>
      </c>
      <c r="L88" s="15">
        <v>40.768000000000001</v>
      </c>
      <c r="M88" s="15">
        <v>11291344.859999999</v>
      </c>
      <c r="N88" s="15">
        <v>1649821.91</v>
      </c>
      <c r="O88" s="15">
        <v>0.373</v>
      </c>
      <c r="P88" s="15">
        <v>93120.6</v>
      </c>
      <c r="Q88" s="16">
        <f t="shared" si="45"/>
        <v>8.0111167668593195E-3</v>
      </c>
      <c r="R88" s="34">
        <v>0.38400000000000001</v>
      </c>
      <c r="S88" s="34">
        <v>101911.465</v>
      </c>
      <c r="T88" s="35">
        <f t="shared" si="46"/>
        <v>7.5359528979394028E-3</v>
      </c>
      <c r="U88" s="34">
        <v>0.33700000000000002</v>
      </c>
      <c r="V88" s="34">
        <v>74406.164999999994</v>
      </c>
      <c r="W88" s="35">
        <f t="shared" si="47"/>
        <v>9.0583891805201908E-3</v>
      </c>
      <c r="X88" s="15">
        <v>0.39100000000000001</v>
      </c>
      <c r="Y88" s="15">
        <v>130259.35</v>
      </c>
      <c r="Z88" s="16">
        <f t="shared" si="48"/>
        <v>6.0034078167901187E-3</v>
      </c>
      <c r="AA88" s="15"/>
      <c r="AB88" s="16">
        <f t="shared" si="41"/>
        <v>0.10654248366013069</v>
      </c>
      <c r="AC88" s="16">
        <f t="shared" si="42"/>
        <v>0.1175424836601307</v>
      </c>
      <c r="AD88" s="16">
        <f t="shared" si="43"/>
        <v>7.0542483660130717E-2</v>
      </c>
      <c r="AE88" s="16">
        <f t="shared" si="44"/>
        <v>0.12454248366013071</v>
      </c>
      <c r="AG88" s="45">
        <f t="shared" si="61"/>
        <v>-5.2142359999999996</v>
      </c>
      <c r="AH88" s="45">
        <f t="shared" si="62"/>
        <v>-5.7306878999999995</v>
      </c>
      <c r="AI88" s="45">
        <f t="shared" si="63"/>
        <v>-4.1273698999999988</v>
      </c>
      <c r="AJ88" s="45">
        <f t="shared" si="64"/>
        <v>-7.4245609999999997</v>
      </c>
      <c r="AL88" s="4" t="s">
        <v>229</v>
      </c>
      <c r="AM88" s="7" t="s">
        <v>304</v>
      </c>
      <c r="AO88" s="16">
        <f t="shared" si="57"/>
        <v>-19.711156860000003</v>
      </c>
      <c r="AP88" s="16">
        <f t="shared" si="58"/>
        <v>-27.082037840000002</v>
      </c>
      <c r="AQ88" s="16">
        <f t="shared" si="59"/>
        <v>-25.181480499999996</v>
      </c>
      <c r="AR88" s="16">
        <f t="shared" si="60"/>
        <v>-27.179006499999996</v>
      </c>
      <c r="AU88" s="16">
        <f t="shared" si="49"/>
        <v>0</v>
      </c>
      <c r="AV88" s="16">
        <f t="shared" si="50"/>
        <v>0</v>
      </c>
      <c r="AW88" s="16">
        <f t="shared" si="51"/>
        <v>0</v>
      </c>
      <c r="AX88" s="16">
        <f t="shared" si="52"/>
        <v>0</v>
      </c>
      <c r="AY88" s="62"/>
      <c r="AZ88" s="65">
        <f t="shared" si="65"/>
        <v>1.9127357</v>
      </c>
      <c r="BA88" s="66">
        <f t="shared" si="66"/>
        <v>7.1197700000000003E-2</v>
      </c>
      <c r="BB88" s="66">
        <f t="shared" si="67"/>
        <v>0.76246986000000005</v>
      </c>
      <c r="BC88" s="66">
        <f t="shared" si="68"/>
        <v>0.66988757999999993</v>
      </c>
      <c r="BD88" s="74"/>
      <c r="BE88" s="55"/>
      <c r="BF88" s="16">
        <f t="shared" si="53"/>
        <v>0</v>
      </c>
      <c r="BG88" s="16">
        <f t="shared" si="54"/>
        <v>0</v>
      </c>
      <c r="BH88" s="16">
        <f t="shared" si="55"/>
        <v>0</v>
      </c>
      <c r="BI88" s="16">
        <f t="shared" si="56"/>
        <v>0</v>
      </c>
    </row>
    <row r="89" spans="1:61" ht="30" x14ac:dyDescent="0.25">
      <c r="A89" s="4" t="s">
        <v>229</v>
      </c>
      <c r="B89" s="7" t="s">
        <v>278</v>
      </c>
      <c r="C89" s="7">
        <v>60302</v>
      </c>
      <c r="D89" s="8">
        <v>38.695500000000003</v>
      </c>
      <c r="E89" s="8">
        <v>-76.827799999999996</v>
      </c>
      <c r="F89" s="4" t="s">
        <v>245</v>
      </c>
      <c r="G89" s="4" t="s">
        <v>25</v>
      </c>
      <c r="H89" s="4" t="s">
        <v>33</v>
      </c>
      <c r="I89" s="4" t="s">
        <v>27</v>
      </c>
      <c r="J89" s="4"/>
      <c r="K89" s="14">
        <f t="shared" si="40"/>
        <v>0.29233986928104577</v>
      </c>
      <c r="L89" s="15">
        <v>44.728000000000002</v>
      </c>
      <c r="M89" s="15">
        <v>15853749.699999999</v>
      </c>
      <c r="N89" s="15">
        <v>2183268.2999999998</v>
      </c>
      <c r="O89" s="15">
        <v>0.29899999999999999</v>
      </c>
      <c r="P89" s="15">
        <v>103078.83</v>
      </c>
      <c r="Q89" s="16">
        <f t="shared" si="45"/>
        <v>5.8013852116870169E-3</v>
      </c>
      <c r="R89" s="34">
        <v>0.316</v>
      </c>
      <c r="S89" s="34">
        <v>107552.6</v>
      </c>
      <c r="T89" s="35">
        <f t="shared" si="46"/>
        <v>5.8761945317918861E-3</v>
      </c>
      <c r="U89" s="34">
        <v>0.32700000000000001</v>
      </c>
      <c r="V89" s="34">
        <v>113631.1</v>
      </c>
      <c r="W89" s="35">
        <f t="shared" si="47"/>
        <v>5.755466593212597E-3</v>
      </c>
      <c r="X89" s="15">
        <v>0.317</v>
      </c>
      <c r="Y89" s="15">
        <v>112023.56</v>
      </c>
      <c r="Z89" s="16">
        <f t="shared" si="48"/>
        <v>5.6595237644652607E-3</v>
      </c>
      <c r="AA89" s="15"/>
      <c r="AB89" s="16">
        <f t="shared" si="41"/>
        <v>6.6601307189542158E-3</v>
      </c>
      <c r="AC89" s="16">
        <f t="shared" si="42"/>
        <v>2.3660130718954231E-2</v>
      </c>
      <c r="AD89" s="16">
        <f t="shared" si="43"/>
        <v>3.4660130718954241E-2</v>
      </c>
      <c r="AE89" s="16">
        <f t="shared" si="44"/>
        <v>2.4660130718954232E-2</v>
      </c>
      <c r="AG89" s="45">
        <f t="shared" si="61"/>
        <v>-5.8857298</v>
      </c>
      <c r="AH89" s="45">
        <f t="shared" si="62"/>
        <v>-6.1371560000000001</v>
      </c>
      <c r="AI89" s="45">
        <f t="shared" si="63"/>
        <v>-6.4908660000000005</v>
      </c>
      <c r="AJ89" s="45">
        <f t="shared" si="64"/>
        <v>-6.4044135999999998</v>
      </c>
      <c r="AL89" s="4" t="s">
        <v>229</v>
      </c>
      <c r="AM89" s="7" t="s">
        <v>278</v>
      </c>
      <c r="AO89" s="16">
        <f t="shared" si="57"/>
        <v>-25.596886660000003</v>
      </c>
      <c r="AP89" s="16">
        <f t="shared" si="58"/>
        <v>-33.219193840000003</v>
      </c>
      <c r="AQ89" s="16">
        <f t="shared" si="59"/>
        <v>-31.672346499999996</v>
      </c>
      <c r="AR89" s="16">
        <f t="shared" si="60"/>
        <v>-33.583420099999998</v>
      </c>
      <c r="AU89" s="16">
        <f t="shared" si="49"/>
        <v>0</v>
      </c>
      <c r="AV89" s="16">
        <f t="shared" si="50"/>
        <v>0</v>
      </c>
      <c r="AW89" s="16">
        <f t="shared" si="51"/>
        <v>0</v>
      </c>
      <c r="AX89" s="16">
        <f t="shared" si="52"/>
        <v>0</v>
      </c>
      <c r="AY89" s="62"/>
      <c r="AZ89" s="69">
        <f t="shared" si="65"/>
        <v>1.9127357</v>
      </c>
      <c r="BA89" s="28">
        <f t="shared" si="66"/>
        <v>7.1197700000000003E-2</v>
      </c>
      <c r="BB89" s="28">
        <f t="shared" si="67"/>
        <v>0.76246986000000005</v>
      </c>
      <c r="BC89" s="28">
        <f t="shared" si="68"/>
        <v>0.66988757999999993</v>
      </c>
      <c r="BD89" s="71" t="s">
        <v>229</v>
      </c>
      <c r="BE89" s="55"/>
      <c r="BF89" s="16">
        <f t="shared" si="53"/>
        <v>0</v>
      </c>
      <c r="BG89" s="16">
        <f t="shared" si="54"/>
        <v>0</v>
      </c>
      <c r="BH89" s="16">
        <f t="shared" si="55"/>
        <v>0</v>
      </c>
      <c r="BI89" s="16">
        <f t="shared" si="56"/>
        <v>0</v>
      </c>
    </row>
    <row r="90" spans="1:61" ht="30" x14ac:dyDescent="0.25">
      <c r="A90" s="4" t="s">
        <v>306</v>
      </c>
      <c r="B90" s="7" t="s">
        <v>317</v>
      </c>
      <c r="C90" s="7">
        <v>2364</v>
      </c>
      <c r="D90" s="8">
        <v>43.141100000000002</v>
      </c>
      <c r="E90" s="8">
        <v>-71.469200000000001</v>
      </c>
      <c r="F90" s="4" t="s">
        <v>320</v>
      </c>
      <c r="G90" s="4" t="s">
        <v>25</v>
      </c>
      <c r="H90" s="4" t="s">
        <v>82</v>
      </c>
      <c r="I90" s="4" t="s">
        <v>48</v>
      </c>
      <c r="J90" s="4" t="s">
        <v>42</v>
      </c>
      <c r="K90" s="14">
        <f t="shared" si="40"/>
        <v>0.85660784313725491</v>
      </c>
      <c r="L90" s="15">
        <v>131.06100000000001</v>
      </c>
      <c r="M90" s="15">
        <v>1111162.595</v>
      </c>
      <c r="N90" s="15">
        <v>98817.97</v>
      </c>
      <c r="O90" s="17">
        <v>6.9260000000000002</v>
      </c>
      <c r="P90" s="15">
        <v>72915.199999999997</v>
      </c>
      <c r="Q90" s="16">
        <f t="shared" si="45"/>
        <v>0.18997410690775038</v>
      </c>
      <c r="R90" s="36">
        <v>5.7519999999999998</v>
      </c>
      <c r="S90" s="34">
        <v>60068.2</v>
      </c>
      <c r="T90" s="35">
        <f t="shared" si="46"/>
        <v>0.19151564388478431</v>
      </c>
      <c r="U90" s="36">
        <v>7.5970000000000004</v>
      </c>
      <c r="V90" s="34">
        <v>62913.076000000001</v>
      </c>
      <c r="W90" s="35">
        <f t="shared" si="47"/>
        <v>0.24150782263451878</v>
      </c>
      <c r="X90" s="17">
        <v>4.5529999999999999</v>
      </c>
      <c r="Y90" s="15">
        <v>41131.800000000003</v>
      </c>
      <c r="Z90" s="16">
        <f t="shared" si="48"/>
        <v>0.22138588634584433</v>
      </c>
      <c r="AA90" s="15"/>
      <c r="AB90" s="18">
        <f t="shared" si="41"/>
        <v>6.0693921568627456</v>
      </c>
      <c r="AC90" s="18">
        <f t="shared" si="42"/>
        <v>4.8953921568627452</v>
      </c>
      <c r="AD90" s="18">
        <f t="shared" si="43"/>
        <v>6.7403921568627458</v>
      </c>
      <c r="AE90" s="18">
        <f t="shared" si="44"/>
        <v>3.6963921568627449</v>
      </c>
      <c r="AG90" s="45">
        <f t="shared" si="61"/>
        <v>2.551088</v>
      </c>
      <c r="AH90" s="45">
        <f t="shared" si="62"/>
        <v>2.1479080000000006</v>
      </c>
      <c r="AI90" s="45">
        <f t="shared" si="63"/>
        <v>3.8222154400000004</v>
      </c>
      <c r="AJ90" s="45">
        <f t="shared" si="64"/>
        <v>2.0850919999999999</v>
      </c>
      <c r="AL90" s="4" t="s">
        <v>306</v>
      </c>
      <c r="AM90" s="7" t="s">
        <v>317</v>
      </c>
      <c r="AO90" s="16">
        <f t="shared" si="57"/>
        <v>2.551088</v>
      </c>
      <c r="AP90" s="16">
        <f t="shared" si="58"/>
        <v>2.1479080000000006</v>
      </c>
      <c r="AQ90" s="16">
        <f t="shared" si="59"/>
        <v>3.8222154400000004</v>
      </c>
      <c r="AR90" s="16">
        <f t="shared" si="60"/>
        <v>2.0850919999999999</v>
      </c>
      <c r="AU90" s="16">
        <f t="shared" si="49"/>
        <v>2.551088</v>
      </c>
      <c r="AV90" s="16">
        <f t="shared" si="50"/>
        <v>2.1479080000000006</v>
      </c>
      <c r="AW90" s="16">
        <f t="shared" si="51"/>
        <v>3.8222154400000004</v>
      </c>
      <c r="AX90" s="16">
        <f t="shared" si="52"/>
        <v>2.0850919999999999</v>
      </c>
      <c r="AY90" s="62"/>
      <c r="AZ90" s="65">
        <f t="shared" si="65"/>
        <v>2.551088</v>
      </c>
      <c r="BA90" s="66">
        <f t="shared" si="66"/>
        <v>2.1479080000000006</v>
      </c>
      <c r="BB90" s="66">
        <f t="shared" si="67"/>
        <v>3.8222154400000004</v>
      </c>
      <c r="BC90" s="66">
        <f t="shared" si="68"/>
        <v>2.0850919999999999</v>
      </c>
      <c r="BD90" s="74"/>
      <c r="BE90" s="55"/>
      <c r="BF90" s="16">
        <f t="shared" si="53"/>
        <v>6.9974106907750383E-2</v>
      </c>
      <c r="BG90" s="16">
        <f t="shared" si="54"/>
        <v>7.1515643884784319E-2</v>
      </c>
      <c r="BH90" s="16">
        <f t="shared" si="55"/>
        <v>0.12150782263451879</v>
      </c>
      <c r="BI90" s="16">
        <f t="shared" si="56"/>
        <v>0.10138588634584433</v>
      </c>
    </row>
    <row r="91" spans="1:61" ht="30" x14ac:dyDescent="0.25">
      <c r="A91" s="4" t="s">
        <v>306</v>
      </c>
      <c r="B91" s="7" t="s">
        <v>325</v>
      </c>
      <c r="C91" s="7">
        <v>2367</v>
      </c>
      <c r="D91" s="8">
        <v>43.097799999999999</v>
      </c>
      <c r="E91" s="8">
        <v>-70.784199999999998</v>
      </c>
      <c r="F91" s="4" t="s">
        <v>315</v>
      </c>
      <c r="G91" s="4" t="s">
        <v>25</v>
      </c>
      <c r="H91" s="4" t="s">
        <v>80</v>
      </c>
      <c r="I91" s="4" t="s">
        <v>48</v>
      </c>
      <c r="J91" s="4" t="s">
        <v>326</v>
      </c>
      <c r="K91" s="14">
        <f t="shared" si="40"/>
        <v>0.53744444444444439</v>
      </c>
      <c r="L91" s="15">
        <v>82.228999999999999</v>
      </c>
      <c r="M91" s="15">
        <v>2089992.4939999999</v>
      </c>
      <c r="N91" s="15">
        <v>128314.93</v>
      </c>
      <c r="O91" s="15">
        <v>0.86199999999999999</v>
      </c>
      <c r="P91" s="15">
        <v>7581.2860000000001</v>
      </c>
      <c r="Q91" s="16">
        <f t="shared" si="45"/>
        <v>0.22740205289709423</v>
      </c>
      <c r="R91" s="34">
        <v>0.39600000000000002</v>
      </c>
      <c r="S91" s="34">
        <v>3912.2249999999999</v>
      </c>
      <c r="T91" s="35">
        <f t="shared" si="46"/>
        <v>0.20244234419032647</v>
      </c>
      <c r="U91" s="34">
        <v>0.35199999999999998</v>
      </c>
      <c r="V91" s="34">
        <v>3674.13</v>
      </c>
      <c r="W91" s="35">
        <f t="shared" si="47"/>
        <v>0.19160998658185746</v>
      </c>
      <c r="X91" s="15">
        <v>0.39600000000000002</v>
      </c>
      <c r="Y91" s="15">
        <v>4107.9629999999997</v>
      </c>
      <c r="Z91" s="16">
        <f t="shared" si="48"/>
        <v>0.19279628370557381</v>
      </c>
      <c r="AA91" s="15"/>
      <c r="AB91" s="16">
        <f t="shared" si="41"/>
        <v>0.3245555555555556</v>
      </c>
      <c r="AC91" s="16">
        <f t="shared" si="42"/>
        <v>-0.14144444444444437</v>
      </c>
      <c r="AD91" s="16">
        <f t="shared" si="43"/>
        <v>-0.18544444444444441</v>
      </c>
      <c r="AE91" s="16">
        <f t="shared" si="44"/>
        <v>-0.14144444444444437</v>
      </c>
      <c r="AG91" s="45">
        <f t="shared" si="61"/>
        <v>0.40712283999999993</v>
      </c>
      <c r="AH91" s="45">
        <f t="shared" si="62"/>
        <v>0.16126650000000001</v>
      </c>
      <c r="AI91" s="45">
        <f t="shared" si="63"/>
        <v>0.13155220000000001</v>
      </c>
      <c r="AJ91" s="45">
        <f t="shared" si="64"/>
        <v>0.14952222000000004</v>
      </c>
      <c r="AL91" s="4" t="s">
        <v>306</v>
      </c>
      <c r="AM91" s="7" t="s">
        <v>325</v>
      </c>
      <c r="AO91" s="16">
        <f t="shared" si="57"/>
        <v>2.95821084</v>
      </c>
      <c r="AP91" s="16">
        <f t="shared" si="58"/>
        <v>2.3091745000000006</v>
      </c>
      <c r="AQ91" s="16">
        <f t="shared" si="59"/>
        <v>3.9537676400000006</v>
      </c>
      <c r="AR91" s="16">
        <f t="shared" si="60"/>
        <v>2.2346142200000001</v>
      </c>
      <c r="AU91" s="16">
        <f t="shared" si="49"/>
        <v>0.40712283999999993</v>
      </c>
      <c r="AV91" s="16">
        <f t="shared" si="50"/>
        <v>0.16126650000000001</v>
      </c>
      <c r="AW91" s="16">
        <f t="shared" si="51"/>
        <v>0.13155220000000001</v>
      </c>
      <c r="AX91" s="16">
        <f t="shared" si="52"/>
        <v>0.14952222000000004</v>
      </c>
      <c r="AY91" s="62"/>
      <c r="AZ91" s="65">
        <f t="shared" si="65"/>
        <v>2.95821084</v>
      </c>
      <c r="BA91" s="66">
        <f t="shared" si="66"/>
        <v>2.3091745000000006</v>
      </c>
      <c r="BB91" s="66">
        <f t="shared" si="67"/>
        <v>3.9537676400000006</v>
      </c>
      <c r="BC91" s="66">
        <f t="shared" si="68"/>
        <v>2.2346142200000001</v>
      </c>
      <c r="BD91" s="74"/>
      <c r="BE91" s="55"/>
      <c r="BF91" s="16">
        <f t="shared" si="53"/>
        <v>0.10740205289709423</v>
      </c>
      <c r="BG91" s="16">
        <f t="shared" si="54"/>
        <v>8.2442344190326478E-2</v>
      </c>
      <c r="BH91" s="16">
        <f t="shared" si="55"/>
        <v>7.1609986581857465E-2</v>
      </c>
      <c r="BI91" s="16">
        <f t="shared" si="56"/>
        <v>7.2796283705573811E-2</v>
      </c>
    </row>
    <row r="92" spans="1:61" ht="30" x14ac:dyDescent="0.25">
      <c r="A92" s="4" t="s">
        <v>306</v>
      </c>
      <c r="B92" s="7" t="s">
        <v>321</v>
      </c>
      <c r="C92" s="7">
        <v>8002</v>
      </c>
      <c r="D92" s="8">
        <v>43.0974</v>
      </c>
      <c r="E92" s="8">
        <v>-70.7834</v>
      </c>
      <c r="F92" s="4" t="s">
        <v>315</v>
      </c>
      <c r="G92" s="4" t="s">
        <v>25</v>
      </c>
      <c r="H92" s="4" t="s">
        <v>47</v>
      </c>
      <c r="I92" s="4" t="s">
        <v>84</v>
      </c>
      <c r="J92" s="4" t="s">
        <v>322</v>
      </c>
      <c r="K92" s="14">
        <f t="shared" si="40"/>
        <v>3.7862745098039219E-2</v>
      </c>
      <c r="L92" s="15">
        <v>5.7930000000000001</v>
      </c>
      <c r="M92" s="15">
        <v>75537.182000000001</v>
      </c>
      <c r="N92" s="15">
        <v>5138.63</v>
      </c>
      <c r="O92" s="15"/>
      <c r="P92" s="15"/>
      <c r="Q92" s="16">
        <f t="shared" si="45"/>
        <v>0</v>
      </c>
      <c r="R92" s="34"/>
      <c r="S92" s="34"/>
      <c r="T92" s="35">
        <f t="shared" si="46"/>
        <v>0</v>
      </c>
      <c r="U92" s="34"/>
      <c r="V92" s="34"/>
      <c r="W92" s="35">
        <f t="shared" si="47"/>
        <v>0</v>
      </c>
      <c r="X92" s="15"/>
      <c r="Y92" s="15"/>
      <c r="Z92" s="16">
        <f t="shared" si="48"/>
        <v>0</v>
      </c>
      <c r="AA92" s="15"/>
      <c r="AB92" s="16">
        <f t="shared" si="41"/>
        <v>-3.7862745098039219E-2</v>
      </c>
      <c r="AC92" s="16">
        <f t="shared" si="42"/>
        <v>-3.7862745098039219E-2</v>
      </c>
      <c r="AD92" s="16">
        <f t="shared" si="43"/>
        <v>-3.7862745098039219E-2</v>
      </c>
      <c r="AE92" s="16">
        <f t="shared" si="44"/>
        <v>-3.7862745098039219E-2</v>
      </c>
      <c r="AG92" s="45">
        <f t="shared" si="61"/>
        <v>0</v>
      </c>
      <c r="AH92" s="45">
        <f t="shared" si="62"/>
        <v>0</v>
      </c>
      <c r="AI92" s="45">
        <f t="shared" si="63"/>
        <v>0</v>
      </c>
      <c r="AJ92" s="45">
        <f t="shared" si="64"/>
        <v>0</v>
      </c>
      <c r="AL92" s="4" t="s">
        <v>306</v>
      </c>
      <c r="AM92" s="7" t="s">
        <v>321</v>
      </c>
      <c r="AO92" s="16">
        <f t="shared" si="57"/>
        <v>2.95821084</v>
      </c>
      <c r="AP92" s="16">
        <f t="shared" si="58"/>
        <v>2.3091745000000006</v>
      </c>
      <c r="AQ92" s="16">
        <f t="shared" si="59"/>
        <v>3.9537676400000006</v>
      </c>
      <c r="AR92" s="16">
        <f t="shared" si="60"/>
        <v>2.2346142200000001</v>
      </c>
      <c r="AU92" s="16">
        <f t="shared" si="49"/>
        <v>0</v>
      </c>
      <c r="AV92" s="16">
        <f t="shared" si="50"/>
        <v>0</v>
      </c>
      <c r="AW92" s="16">
        <f t="shared" si="51"/>
        <v>0</v>
      </c>
      <c r="AX92" s="16">
        <f t="shared" si="52"/>
        <v>0</v>
      </c>
      <c r="AY92" s="62"/>
      <c r="AZ92" s="65">
        <f t="shared" si="65"/>
        <v>2.95821084</v>
      </c>
      <c r="BA92" s="66">
        <f t="shared" si="66"/>
        <v>2.3091745000000006</v>
      </c>
      <c r="BB92" s="66">
        <f t="shared" si="67"/>
        <v>3.9537676400000006</v>
      </c>
      <c r="BC92" s="66">
        <f t="shared" si="68"/>
        <v>2.2346142200000001</v>
      </c>
      <c r="BD92" s="74"/>
      <c r="BE92" s="55"/>
      <c r="BF92" s="16">
        <f t="shared" si="53"/>
        <v>0</v>
      </c>
      <c r="BG92" s="16">
        <f t="shared" si="54"/>
        <v>0</v>
      </c>
      <c r="BH92" s="16">
        <f t="shared" si="55"/>
        <v>0</v>
      </c>
      <c r="BI92" s="16">
        <f t="shared" si="56"/>
        <v>0</v>
      </c>
    </row>
    <row r="93" spans="1:61" ht="30" x14ac:dyDescent="0.25">
      <c r="A93" s="4" t="s">
        <v>306</v>
      </c>
      <c r="B93" s="7" t="s">
        <v>313</v>
      </c>
      <c r="C93" s="7">
        <v>55170</v>
      </c>
      <c r="D93" s="8">
        <v>42.904299999999999</v>
      </c>
      <c r="E93" s="8">
        <v>-71.4251</v>
      </c>
      <c r="F93" s="4" t="s">
        <v>315</v>
      </c>
      <c r="G93" s="4" t="s">
        <v>25</v>
      </c>
      <c r="H93" s="4" t="s">
        <v>33</v>
      </c>
      <c r="I93" s="4" t="s">
        <v>27</v>
      </c>
      <c r="J93" s="4" t="s">
        <v>316</v>
      </c>
      <c r="K93" s="14">
        <f t="shared" si="40"/>
        <v>0.29130065359477125</v>
      </c>
      <c r="L93" s="15">
        <v>44.569000000000003</v>
      </c>
      <c r="M93" s="15">
        <v>10934234.176000001</v>
      </c>
      <c r="N93" s="15">
        <v>1025450.48</v>
      </c>
      <c r="O93" s="15">
        <v>0.36699999999999999</v>
      </c>
      <c r="P93" s="15">
        <v>84605.178</v>
      </c>
      <c r="Q93" s="16">
        <f t="shared" si="45"/>
        <v>8.6755919359923807E-3</v>
      </c>
      <c r="R93" s="34">
        <v>0.36799999999999999</v>
      </c>
      <c r="S93" s="34">
        <v>85744.471000000005</v>
      </c>
      <c r="T93" s="35">
        <f t="shared" si="46"/>
        <v>8.5836438363471844E-3</v>
      </c>
      <c r="U93" s="34">
        <v>0.35599999999999998</v>
      </c>
      <c r="V93" s="34">
        <v>85040.603000000003</v>
      </c>
      <c r="W93" s="35">
        <f t="shared" si="47"/>
        <v>8.3724712064894465E-3</v>
      </c>
      <c r="X93" s="15">
        <v>0.374</v>
      </c>
      <c r="Y93" s="15">
        <v>86411.255000000005</v>
      </c>
      <c r="Z93" s="16">
        <f t="shared" si="48"/>
        <v>8.6562797867013961E-3</v>
      </c>
      <c r="AA93" s="15"/>
      <c r="AB93" s="16">
        <f t="shared" si="41"/>
        <v>7.569934640522874E-2</v>
      </c>
      <c r="AC93" s="16">
        <f t="shared" si="42"/>
        <v>7.6699346405228741E-2</v>
      </c>
      <c r="AD93" s="16">
        <f t="shared" si="43"/>
        <v>6.469934640522873E-2</v>
      </c>
      <c r="AE93" s="16">
        <f t="shared" si="44"/>
        <v>8.2699346405228746E-2</v>
      </c>
      <c r="AG93" s="45">
        <f t="shared" si="61"/>
        <v>-4.7093106799999997</v>
      </c>
      <c r="AH93" s="45">
        <f t="shared" si="62"/>
        <v>-4.7766682600000001</v>
      </c>
      <c r="AI93" s="45">
        <f t="shared" si="63"/>
        <v>-4.7464361799999999</v>
      </c>
      <c r="AJ93" s="45">
        <f t="shared" si="64"/>
        <v>-4.8106752999999998</v>
      </c>
      <c r="AL93" s="4" t="s">
        <v>306</v>
      </c>
      <c r="AM93" s="7" t="s">
        <v>313</v>
      </c>
      <c r="AO93" s="16">
        <f t="shared" si="57"/>
        <v>-1.7510998399999997</v>
      </c>
      <c r="AP93" s="16">
        <f t="shared" si="58"/>
        <v>-2.4674937599999995</v>
      </c>
      <c r="AQ93" s="16">
        <f t="shared" si="59"/>
        <v>-0.79266853999999931</v>
      </c>
      <c r="AR93" s="16">
        <f t="shared" si="60"/>
        <v>-2.5760610799999997</v>
      </c>
      <c r="AU93" s="16">
        <f t="shared" si="49"/>
        <v>0</v>
      </c>
      <c r="AV93" s="16">
        <f t="shared" si="50"/>
        <v>0</v>
      </c>
      <c r="AW93" s="16">
        <f t="shared" si="51"/>
        <v>0</v>
      </c>
      <c r="AX93" s="16">
        <f t="shared" si="52"/>
        <v>0</v>
      </c>
      <c r="AY93" s="62"/>
      <c r="AZ93" s="65">
        <f t="shared" si="65"/>
        <v>2.95821084</v>
      </c>
      <c r="BA93" s="66">
        <f t="shared" si="66"/>
        <v>2.3091745000000006</v>
      </c>
      <c r="BB93" s="66">
        <f t="shared" si="67"/>
        <v>3.9537676400000006</v>
      </c>
      <c r="BC93" s="66">
        <f t="shared" si="68"/>
        <v>2.2346142200000001</v>
      </c>
      <c r="BD93" s="74"/>
      <c r="BE93" s="55"/>
      <c r="BF93" s="16">
        <f t="shared" si="53"/>
        <v>0</v>
      </c>
      <c r="BG93" s="16">
        <f t="shared" si="54"/>
        <v>0</v>
      </c>
      <c r="BH93" s="16">
        <f t="shared" si="55"/>
        <v>0</v>
      </c>
      <c r="BI93" s="16">
        <f t="shared" si="56"/>
        <v>0</v>
      </c>
    </row>
    <row r="94" spans="1:61" ht="45" x14ac:dyDescent="0.25">
      <c r="A94" s="4" t="s">
        <v>306</v>
      </c>
      <c r="B94" s="7" t="s">
        <v>323</v>
      </c>
      <c r="C94" s="7">
        <v>55661</v>
      </c>
      <c r="D94" s="8">
        <v>43.104700000000001</v>
      </c>
      <c r="E94" s="8">
        <v>-70.804400000000001</v>
      </c>
      <c r="F94" s="4" t="s">
        <v>315</v>
      </c>
      <c r="G94" s="4" t="s">
        <v>25</v>
      </c>
      <c r="H94" s="4" t="s">
        <v>33</v>
      </c>
      <c r="I94" s="4" t="s">
        <v>27</v>
      </c>
      <c r="J94" s="4" t="s">
        <v>324</v>
      </c>
      <c r="K94" s="14">
        <f t="shared" si="40"/>
        <v>8.0176470588235293E-2</v>
      </c>
      <c r="L94" s="15">
        <v>12.266999999999999</v>
      </c>
      <c r="M94" s="15">
        <v>2167042.1549999998</v>
      </c>
      <c r="N94" s="15">
        <v>296790.63</v>
      </c>
      <c r="O94" s="17">
        <v>0.36299999999999999</v>
      </c>
      <c r="P94" s="15">
        <v>48181.478000000003</v>
      </c>
      <c r="Q94" s="16">
        <f t="shared" si="45"/>
        <v>1.506803091428619E-2</v>
      </c>
      <c r="R94" s="34">
        <v>0.19400000000000001</v>
      </c>
      <c r="S94" s="34">
        <v>26679.996999999999</v>
      </c>
      <c r="T94" s="35">
        <f t="shared" si="46"/>
        <v>1.4542730270921695E-2</v>
      </c>
      <c r="U94" s="34">
        <v>0.20799999999999999</v>
      </c>
      <c r="V94" s="34">
        <v>30856.883999999998</v>
      </c>
      <c r="W94" s="35">
        <f t="shared" si="47"/>
        <v>1.3481594577080435E-2</v>
      </c>
      <c r="X94" s="15">
        <v>0.252</v>
      </c>
      <c r="Y94" s="15">
        <v>46932.409</v>
      </c>
      <c r="Z94" s="16">
        <f t="shared" si="48"/>
        <v>1.0738847860973852E-2</v>
      </c>
      <c r="AA94" s="15"/>
      <c r="AB94" s="18">
        <f t="shared" si="41"/>
        <v>0.2828235294117647</v>
      </c>
      <c r="AC94" s="16">
        <f t="shared" si="42"/>
        <v>0.11382352941176471</v>
      </c>
      <c r="AD94" s="16">
        <f t="shared" si="43"/>
        <v>0.1278235294117647</v>
      </c>
      <c r="AE94" s="16">
        <f t="shared" si="44"/>
        <v>0.17182352941176471</v>
      </c>
      <c r="AG94" s="45">
        <f t="shared" si="61"/>
        <v>-2.5278886800000002</v>
      </c>
      <c r="AH94" s="45">
        <f t="shared" si="62"/>
        <v>-1.40679982</v>
      </c>
      <c r="AI94" s="45">
        <f t="shared" si="63"/>
        <v>-1.6434130399999998</v>
      </c>
      <c r="AJ94" s="45">
        <f t="shared" si="64"/>
        <v>-2.56394454</v>
      </c>
      <c r="AL94" s="4" t="s">
        <v>306</v>
      </c>
      <c r="AM94" s="7" t="s">
        <v>323</v>
      </c>
      <c r="AO94" s="16">
        <f t="shared" si="57"/>
        <v>-4.2789885200000004</v>
      </c>
      <c r="AP94" s="16">
        <f t="shared" si="58"/>
        <v>-3.8742935799999998</v>
      </c>
      <c r="AQ94" s="16">
        <f t="shared" si="59"/>
        <v>-2.4360815799999989</v>
      </c>
      <c r="AR94" s="16">
        <f t="shared" si="60"/>
        <v>-5.1400056200000002</v>
      </c>
      <c r="AU94" s="16">
        <f t="shared" si="49"/>
        <v>0</v>
      </c>
      <c r="AV94" s="16">
        <f t="shared" si="50"/>
        <v>0</v>
      </c>
      <c r="AW94" s="16">
        <f t="shared" si="51"/>
        <v>0</v>
      </c>
      <c r="AX94" s="16">
        <f t="shared" si="52"/>
        <v>0</v>
      </c>
      <c r="AY94" s="62"/>
      <c r="AZ94" s="65">
        <f t="shared" si="65"/>
        <v>2.95821084</v>
      </c>
      <c r="BA94" s="66">
        <f t="shared" si="66"/>
        <v>2.3091745000000006</v>
      </c>
      <c r="BB94" s="66">
        <f t="shared" si="67"/>
        <v>3.9537676400000006</v>
      </c>
      <c r="BC94" s="66">
        <f t="shared" si="68"/>
        <v>2.2346142200000001</v>
      </c>
      <c r="BD94" s="74"/>
      <c r="BE94" s="55"/>
      <c r="BF94" s="16">
        <f t="shared" si="53"/>
        <v>0</v>
      </c>
      <c r="BG94" s="16">
        <f t="shared" si="54"/>
        <v>0</v>
      </c>
      <c r="BH94" s="16">
        <f t="shared" si="55"/>
        <v>0</v>
      </c>
      <c r="BI94" s="16">
        <f t="shared" si="56"/>
        <v>0</v>
      </c>
    </row>
    <row r="95" spans="1:61" ht="30" x14ac:dyDescent="0.25">
      <c r="A95" s="4" t="s">
        <v>306</v>
      </c>
      <c r="B95" s="7" t="s">
        <v>307</v>
      </c>
      <c r="C95" s="7">
        <v>58054</v>
      </c>
      <c r="D95" s="8">
        <v>44.471899999999998</v>
      </c>
      <c r="E95" s="8">
        <v>-71.175299999999993</v>
      </c>
      <c r="F95" s="4" t="s">
        <v>310</v>
      </c>
      <c r="G95" s="4" t="s">
        <v>25</v>
      </c>
      <c r="H95" s="4" t="s">
        <v>311</v>
      </c>
      <c r="I95" s="4" t="s">
        <v>312</v>
      </c>
      <c r="J95" s="4" t="s">
        <v>42</v>
      </c>
      <c r="K95" s="14">
        <f t="shared" si="40"/>
        <v>0.71795424836601307</v>
      </c>
      <c r="L95" s="15">
        <v>109.84699999999999</v>
      </c>
      <c r="M95" s="15">
        <v>3647673.68</v>
      </c>
      <c r="N95" s="15">
        <v>259867.63</v>
      </c>
      <c r="O95" s="15">
        <v>0.76300000000000001</v>
      </c>
      <c r="P95" s="15">
        <v>25437.200000000001</v>
      </c>
      <c r="Q95" s="16">
        <f t="shared" si="45"/>
        <v>5.9990879499315961E-2</v>
      </c>
      <c r="R95" s="34">
        <v>0.77200000000000002</v>
      </c>
      <c r="S95" s="34">
        <v>25716.7</v>
      </c>
      <c r="T95" s="35">
        <f t="shared" si="46"/>
        <v>6.0038807467521105E-2</v>
      </c>
      <c r="U95" s="34">
        <v>0.76800000000000002</v>
      </c>
      <c r="V95" s="34">
        <v>25650.3</v>
      </c>
      <c r="W95" s="35">
        <f t="shared" si="47"/>
        <v>5.988234055742038E-2</v>
      </c>
      <c r="X95" s="15">
        <v>0.77200000000000002</v>
      </c>
      <c r="Y95" s="15">
        <v>25744.3</v>
      </c>
      <c r="Z95" s="16">
        <f t="shared" si="48"/>
        <v>5.9974440944209013E-2</v>
      </c>
      <c r="AA95" s="15"/>
      <c r="AB95" s="16">
        <f t="shared" si="41"/>
        <v>4.5045751633986941E-2</v>
      </c>
      <c r="AC95" s="16">
        <f t="shared" si="42"/>
        <v>5.4045751633986949E-2</v>
      </c>
      <c r="AD95" s="16">
        <f t="shared" si="43"/>
        <v>5.0045751633986946E-2</v>
      </c>
      <c r="AE95" s="16">
        <f t="shared" si="44"/>
        <v>5.4045751633986949E-2</v>
      </c>
      <c r="AG95" s="45">
        <f t="shared" si="61"/>
        <v>-0.76323200000000002</v>
      </c>
      <c r="AH95" s="45">
        <f t="shared" si="62"/>
        <v>-0.77100199999999997</v>
      </c>
      <c r="AI95" s="45">
        <f t="shared" si="63"/>
        <v>-0.77101799999999987</v>
      </c>
      <c r="AJ95" s="45">
        <f t="shared" si="64"/>
        <v>-0.77265799999999996</v>
      </c>
      <c r="AL95" s="4" t="s">
        <v>306</v>
      </c>
      <c r="AM95" s="7" t="s">
        <v>307</v>
      </c>
      <c r="AO95" s="16">
        <f t="shared" si="57"/>
        <v>-5.0422205200000008</v>
      </c>
      <c r="AP95" s="16">
        <f t="shared" si="58"/>
        <v>-4.64529558</v>
      </c>
      <c r="AQ95" s="16">
        <f t="shared" si="59"/>
        <v>-3.2070995799999986</v>
      </c>
      <c r="AR95" s="16">
        <f t="shared" si="60"/>
        <v>-5.91266362</v>
      </c>
      <c r="AU95" s="16">
        <f t="shared" si="49"/>
        <v>0</v>
      </c>
      <c r="AV95" s="16">
        <f t="shared" si="50"/>
        <v>0</v>
      </c>
      <c r="AW95" s="16">
        <f t="shared" si="51"/>
        <v>0</v>
      </c>
      <c r="AX95" s="16">
        <f t="shared" si="52"/>
        <v>0</v>
      </c>
      <c r="AY95" s="62"/>
      <c r="AZ95" s="69">
        <f t="shared" si="65"/>
        <v>2.95821084</v>
      </c>
      <c r="BA95" s="28">
        <f t="shared" si="66"/>
        <v>2.3091745000000006</v>
      </c>
      <c r="BB95" s="28">
        <f t="shared" si="67"/>
        <v>3.9537676400000006</v>
      </c>
      <c r="BC95" s="28">
        <f t="shared" si="68"/>
        <v>2.2346142200000001</v>
      </c>
      <c r="BD95" s="71" t="s">
        <v>306</v>
      </c>
      <c r="BE95" s="55"/>
      <c r="BF95" s="16">
        <f t="shared" si="53"/>
        <v>0</v>
      </c>
      <c r="BG95" s="16">
        <f t="shared" si="54"/>
        <v>0</v>
      </c>
      <c r="BH95" s="16">
        <f t="shared" si="55"/>
        <v>0</v>
      </c>
      <c r="BI95" s="16">
        <f t="shared" si="56"/>
        <v>0</v>
      </c>
    </row>
    <row r="96" spans="1:61" ht="45" x14ac:dyDescent="0.25">
      <c r="A96" s="4" t="s">
        <v>327</v>
      </c>
      <c r="B96" s="7" t="s">
        <v>328</v>
      </c>
      <c r="C96" s="7">
        <v>2378</v>
      </c>
      <c r="D96" s="8">
        <v>39.29</v>
      </c>
      <c r="E96" s="8">
        <v>-74.633899999999997</v>
      </c>
      <c r="F96" s="4" t="s">
        <v>330</v>
      </c>
      <c r="G96" s="4" t="s">
        <v>331</v>
      </c>
      <c r="H96" s="4" t="s">
        <v>82</v>
      </c>
      <c r="I96" s="4" t="s">
        <v>48</v>
      </c>
      <c r="J96" s="4" t="s">
        <v>332</v>
      </c>
      <c r="K96" s="14">
        <f t="shared" si="40"/>
        <v>0</v>
      </c>
      <c r="L96" s="15"/>
      <c r="M96" s="15"/>
      <c r="N96" s="15"/>
      <c r="O96" s="15"/>
      <c r="P96" s="15"/>
      <c r="Q96" s="16">
        <f t="shared" si="45"/>
        <v>0</v>
      </c>
      <c r="R96" s="34"/>
      <c r="S96" s="34"/>
      <c r="T96" s="35">
        <f t="shared" si="46"/>
        <v>0</v>
      </c>
      <c r="U96" s="34"/>
      <c r="V96" s="34"/>
      <c r="W96" s="35">
        <f t="shared" si="47"/>
        <v>0</v>
      </c>
      <c r="X96" s="15"/>
      <c r="Y96" s="15"/>
      <c r="Z96" s="16">
        <f t="shared" si="48"/>
        <v>0</v>
      </c>
      <c r="AA96" s="15"/>
      <c r="AB96" s="16">
        <f t="shared" si="41"/>
        <v>0</v>
      </c>
      <c r="AC96" s="16">
        <f t="shared" si="42"/>
        <v>0</v>
      </c>
      <c r="AD96" s="16">
        <f t="shared" si="43"/>
        <v>0</v>
      </c>
      <c r="AE96" s="16">
        <f t="shared" si="44"/>
        <v>0</v>
      </c>
      <c r="AG96" s="45">
        <f t="shared" si="61"/>
        <v>0</v>
      </c>
      <c r="AH96" s="45">
        <f t="shared" si="62"/>
        <v>0</v>
      </c>
      <c r="AI96" s="45">
        <f t="shared" si="63"/>
        <v>0</v>
      </c>
      <c r="AJ96" s="45">
        <f t="shared" si="64"/>
        <v>0</v>
      </c>
      <c r="AL96" s="4" t="s">
        <v>327</v>
      </c>
      <c r="AM96" s="7" t="s">
        <v>328</v>
      </c>
      <c r="AO96" s="16">
        <f t="shared" si="57"/>
        <v>0</v>
      </c>
      <c r="AP96" s="16">
        <f t="shared" si="58"/>
        <v>0</v>
      </c>
      <c r="AQ96" s="16">
        <f t="shared" si="59"/>
        <v>0</v>
      </c>
      <c r="AR96" s="16">
        <f t="shared" si="60"/>
        <v>0</v>
      </c>
      <c r="AU96" s="16">
        <f t="shared" si="49"/>
        <v>0</v>
      </c>
      <c r="AV96" s="16">
        <f t="shared" si="50"/>
        <v>0</v>
      </c>
      <c r="AW96" s="16">
        <f t="shared" si="51"/>
        <v>0</v>
      </c>
      <c r="AX96" s="16">
        <f t="shared" si="52"/>
        <v>0</v>
      </c>
      <c r="AY96" s="62"/>
      <c r="AZ96" s="65">
        <f t="shared" si="65"/>
        <v>0</v>
      </c>
      <c r="BA96" s="66">
        <f t="shared" si="66"/>
        <v>0</v>
      </c>
      <c r="BB96" s="66">
        <f t="shared" si="67"/>
        <v>0</v>
      </c>
      <c r="BC96" s="66">
        <f t="shared" si="68"/>
        <v>0</v>
      </c>
      <c r="BD96" s="74"/>
      <c r="BE96" s="55"/>
      <c r="BF96" s="16">
        <f t="shared" si="53"/>
        <v>0</v>
      </c>
      <c r="BG96" s="16">
        <f t="shared" si="54"/>
        <v>0</v>
      </c>
      <c r="BH96" s="16">
        <f t="shared" si="55"/>
        <v>0</v>
      </c>
      <c r="BI96" s="16">
        <f t="shared" si="56"/>
        <v>0</v>
      </c>
    </row>
    <row r="97" spans="1:61" ht="45" x14ac:dyDescent="0.25">
      <c r="A97" s="4" t="s">
        <v>327</v>
      </c>
      <c r="B97" s="7" t="s">
        <v>347</v>
      </c>
      <c r="C97" s="7">
        <v>2379</v>
      </c>
      <c r="D97" s="8">
        <v>39.454700000000003</v>
      </c>
      <c r="E97" s="8">
        <v>-75.201099999999997</v>
      </c>
      <c r="F97" s="4" t="s">
        <v>349</v>
      </c>
      <c r="G97" s="4" t="s">
        <v>25</v>
      </c>
      <c r="H97" s="4" t="s">
        <v>26</v>
      </c>
      <c r="I97" s="4" t="s">
        <v>27</v>
      </c>
      <c r="J97" s="4" t="s">
        <v>38</v>
      </c>
      <c r="K97" s="14">
        <f t="shared" si="40"/>
        <v>0.24575163398692812</v>
      </c>
      <c r="L97" s="15">
        <v>37.6</v>
      </c>
      <c r="M97" s="15">
        <v>103568.9</v>
      </c>
      <c r="N97" s="15">
        <v>4182</v>
      </c>
      <c r="O97" s="15"/>
      <c r="P97" s="15"/>
      <c r="Q97" s="16">
        <f t="shared" si="45"/>
        <v>0</v>
      </c>
      <c r="R97" s="34"/>
      <c r="S97" s="34"/>
      <c r="T97" s="35">
        <f t="shared" si="46"/>
        <v>0</v>
      </c>
      <c r="U97" s="34"/>
      <c r="V97" s="34"/>
      <c r="W97" s="35">
        <f t="shared" si="47"/>
        <v>0</v>
      </c>
      <c r="X97" s="15"/>
      <c r="Y97" s="15"/>
      <c r="Z97" s="16">
        <f t="shared" si="48"/>
        <v>0</v>
      </c>
      <c r="AA97" s="15"/>
      <c r="AB97" s="16">
        <f t="shared" si="41"/>
        <v>-0.24575163398692812</v>
      </c>
      <c r="AC97" s="16">
        <f t="shared" si="42"/>
        <v>-0.24575163398692812</v>
      </c>
      <c r="AD97" s="16">
        <f t="shared" si="43"/>
        <v>-0.24575163398692812</v>
      </c>
      <c r="AE97" s="16">
        <f t="shared" si="44"/>
        <v>-0.24575163398692812</v>
      </c>
      <c r="AG97" s="45">
        <f t="shared" si="61"/>
        <v>0</v>
      </c>
      <c r="AH97" s="45">
        <f t="shared" si="62"/>
        <v>0</v>
      </c>
      <c r="AI97" s="45">
        <f t="shared" si="63"/>
        <v>0</v>
      </c>
      <c r="AJ97" s="45">
        <f t="shared" si="64"/>
        <v>0</v>
      </c>
      <c r="AL97" s="4" t="s">
        <v>327</v>
      </c>
      <c r="AM97" s="7" t="s">
        <v>347</v>
      </c>
      <c r="AO97" s="16">
        <f t="shared" si="57"/>
        <v>0</v>
      </c>
      <c r="AP97" s="16">
        <f t="shared" si="58"/>
        <v>0</v>
      </c>
      <c r="AQ97" s="16">
        <f t="shared" si="59"/>
        <v>0</v>
      </c>
      <c r="AR97" s="16">
        <f t="shared" si="60"/>
        <v>0</v>
      </c>
      <c r="AU97" s="16">
        <f t="shared" si="49"/>
        <v>0</v>
      </c>
      <c r="AV97" s="16">
        <f t="shared" si="50"/>
        <v>0</v>
      </c>
      <c r="AW97" s="16">
        <f t="shared" si="51"/>
        <v>0</v>
      </c>
      <c r="AX97" s="16">
        <f t="shared" si="52"/>
        <v>0</v>
      </c>
      <c r="AY97" s="62"/>
      <c r="AZ97" s="65">
        <f t="shared" si="65"/>
        <v>0</v>
      </c>
      <c r="BA97" s="66">
        <f t="shared" si="66"/>
        <v>0</v>
      </c>
      <c r="BB97" s="66">
        <f t="shared" si="67"/>
        <v>0</v>
      </c>
      <c r="BC97" s="66">
        <f t="shared" si="68"/>
        <v>0</v>
      </c>
      <c r="BD97" s="74"/>
      <c r="BE97" s="55"/>
      <c r="BF97" s="16">
        <f t="shared" si="53"/>
        <v>0</v>
      </c>
      <c r="BG97" s="16">
        <f t="shared" si="54"/>
        <v>0</v>
      </c>
      <c r="BH97" s="16">
        <f t="shared" si="55"/>
        <v>0</v>
      </c>
      <c r="BI97" s="16">
        <f t="shared" si="56"/>
        <v>0</v>
      </c>
    </row>
    <row r="98" spans="1:61" ht="30" x14ac:dyDescent="0.25">
      <c r="A98" s="4" t="s">
        <v>327</v>
      </c>
      <c r="B98" s="7" t="s">
        <v>388</v>
      </c>
      <c r="C98" s="7">
        <v>2390</v>
      </c>
      <c r="D98" s="8">
        <v>40.475299999999997</v>
      </c>
      <c r="E98" s="8">
        <v>-74.355199999999996</v>
      </c>
      <c r="F98" s="4" t="s">
        <v>72</v>
      </c>
      <c r="G98" s="4" t="s">
        <v>25</v>
      </c>
      <c r="H98" s="4" t="s">
        <v>26</v>
      </c>
      <c r="I98" s="4" t="s">
        <v>27</v>
      </c>
      <c r="J98" s="4" t="s">
        <v>59</v>
      </c>
      <c r="K98" s="14">
        <f t="shared" si="40"/>
        <v>9.4379084967320254E-3</v>
      </c>
      <c r="L98" s="15">
        <v>1.444</v>
      </c>
      <c r="M98" s="15">
        <v>19241.099999999999</v>
      </c>
      <c r="N98" s="15">
        <v>956.18</v>
      </c>
      <c r="O98" s="15">
        <v>0</v>
      </c>
      <c r="P98" s="15">
        <v>0</v>
      </c>
      <c r="Q98" s="16">
        <f t="shared" si="45"/>
        <v>0</v>
      </c>
      <c r="R98" s="34">
        <v>0.14499999999999999</v>
      </c>
      <c r="S98" s="34">
        <v>1938</v>
      </c>
      <c r="T98" s="35">
        <f t="shared" si="46"/>
        <v>0.14963880288957687</v>
      </c>
      <c r="U98" s="34">
        <v>0.13700000000000001</v>
      </c>
      <c r="V98" s="34">
        <v>1831</v>
      </c>
      <c r="W98" s="35">
        <f t="shared" si="47"/>
        <v>0.14964500273074824</v>
      </c>
      <c r="X98" s="15"/>
      <c r="Y98" s="15"/>
      <c r="Z98" s="16">
        <f t="shared" si="48"/>
        <v>0</v>
      </c>
      <c r="AA98" s="15"/>
      <c r="AB98" s="16">
        <f t="shared" si="41"/>
        <v>-9.4379084967320254E-3</v>
      </c>
      <c r="AC98" s="16">
        <f t="shared" si="42"/>
        <v>0.13556209150326798</v>
      </c>
      <c r="AD98" s="16">
        <f t="shared" si="43"/>
        <v>0.12756209150326797</v>
      </c>
      <c r="AE98" s="16">
        <f t="shared" si="44"/>
        <v>-9.4379084967320254E-3</v>
      </c>
      <c r="AG98" s="45">
        <f t="shared" si="61"/>
        <v>0</v>
      </c>
      <c r="AH98" s="45">
        <f t="shared" si="62"/>
        <v>2.8719999999999992E-2</v>
      </c>
      <c r="AI98" s="45">
        <f t="shared" si="63"/>
        <v>2.7140000000000018E-2</v>
      </c>
      <c r="AJ98" s="45">
        <f t="shared" si="64"/>
        <v>0</v>
      </c>
      <c r="AL98" s="4" t="s">
        <v>327</v>
      </c>
      <c r="AM98" s="7" t="s">
        <v>388</v>
      </c>
      <c r="AO98" s="16">
        <f t="shared" si="57"/>
        <v>0</v>
      </c>
      <c r="AP98" s="16">
        <f t="shared" si="58"/>
        <v>2.8719999999999992E-2</v>
      </c>
      <c r="AQ98" s="16">
        <f t="shared" si="59"/>
        <v>2.7140000000000018E-2</v>
      </c>
      <c r="AR98" s="16">
        <f t="shared" si="60"/>
        <v>0</v>
      </c>
      <c r="AU98" s="16">
        <f t="shared" si="49"/>
        <v>0</v>
      </c>
      <c r="AV98" s="16">
        <f t="shared" si="50"/>
        <v>2.8719999999999992E-2</v>
      </c>
      <c r="AW98" s="16">
        <f t="shared" si="51"/>
        <v>2.7140000000000018E-2</v>
      </c>
      <c r="AX98" s="16">
        <f t="shared" si="52"/>
        <v>0</v>
      </c>
      <c r="AY98" s="62"/>
      <c r="AZ98" s="65">
        <f t="shared" si="65"/>
        <v>0</v>
      </c>
      <c r="BA98" s="66">
        <f t="shared" si="66"/>
        <v>2.8719999999999992E-2</v>
      </c>
      <c r="BB98" s="66">
        <f t="shared" si="67"/>
        <v>2.7140000000000018E-2</v>
      </c>
      <c r="BC98" s="66">
        <f t="shared" si="68"/>
        <v>0</v>
      </c>
      <c r="BD98" s="74"/>
      <c r="BE98" s="55"/>
      <c r="BF98" s="16">
        <f t="shared" si="53"/>
        <v>0</v>
      </c>
      <c r="BG98" s="16">
        <f t="shared" si="54"/>
        <v>2.9638802889576876E-2</v>
      </c>
      <c r="BH98" s="16">
        <f t="shared" si="55"/>
        <v>2.9645002730748243E-2</v>
      </c>
      <c r="BI98" s="16">
        <f t="shared" si="56"/>
        <v>0</v>
      </c>
    </row>
    <row r="99" spans="1:61" ht="45" x14ac:dyDescent="0.25">
      <c r="A99" s="4" t="s">
        <v>327</v>
      </c>
      <c r="B99" s="7" t="s">
        <v>365</v>
      </c>
      <c r="C99" s="7">
        <v>2393</v>
      </c>
      <c r="D99" s="8">
        <v>40.566099999999999</v>
      </c>
      <c r="E99" s="8">
        <v>-75.165000000000006</v>
      </c>
      <c r="F99" s="4" t="s">
        <v>366</v>
      </c>
      <c r="G99" s="4" t="s">
        <v>25</v>
      </c>
      <c r="H99" s="4" t="s">
        <v>33</v>
      </c>
      <c r="I99" s="4" t="s">
        <v>27</v>
      </c>
      <c r="J99" s="4" t="s">
        <v>299</v>
      </c>
      <c r="K99" s="14">
        <f t="shared" si="40"/>
        <v>1.3751633986928104E-2</v>
      </c>
      <c r="L99" s="15">
        <v>2.1040000000000001</v>
      </c>
      <c r="M99" s="15">
        <v>84539.767000000007</v>
      </c>
      <c r="N99" s="15">
        <v>6565.57</v>
      </c>
      <c r="O99" s="15">
        <v>4.9000000000000002E-2</v>
      </c>
      <c r="P99" s="15">
        <v>3917.4920000000002</v>
      </c>
      <c r="Q99" s="16">
        <f t="shared" si="45"/>
        <v>2.5016005137981134E-2</v>
      </c>
      <c r="R99" s="34">
        <v>6.4000000000000001E-2</v>
      </c>
      <c r="S99" s="34">
        <v>3417.29</v>
      </c>
      <c r="T99" s="35">
        <f t="shared" si="46"/>
        <v>3.7456581092034917E-2</v>
      </c>
      <c r="U99" s="34">
        <v>5.0999999999999997E-2</v>
      </c>
      <c r="V99" s="34">
        <v>3494.58</v>
      </c>
      <c r="W99" s="35">
        <f t="shared" si="47"/>
        <v>2.9188056933880466E-2</v>
      </c>
      <c r="X99" s="15"/>
      <c r="Y99" s="15"/>
      <c r="Z99" s="16">
        <f t="shared" si="48"/>
        <v>0</v>
      </c>
      <c r="AA99" s="15"/>
      <c r="AB99" s="16">
        <f t="shared" si="41"/>
        <v>3.5248366013071894E-2</v>
      </c>
      <c r="AC99" s="16">
        <f t="shared" si="42"/>
        <v>5.0248366013071893E-2</v>
      </c>
      <c r="AD99" s="16">
        <f t="shared" si="43"/>
        <v>3.7248366013071896E-2</v>
      </c>
      <c r="AE99" s="16">
        <f t="shared" si="44"/>
        <v>-1.3751633986928104E-2</v>
      </c>
      <c r="AG99" s="45">
        <f t="shared" si="61"/>
        <v>-0.18604952</v>
      </c>
      <c r="AH99" s="45">
        <f t="shared" si="62"/>
        <v>-0.14103739999999998</v>
      </c>
      <c r="AI99" s="45">
        <f t="shared" si="63"/>
        <v>-0.1586748</v>
      </c>
      <c r="AJ99" s="45">
        <f t="shared" si="64"/>
        <v>0</v>
      </c>
      <c r="AL99" s="4" t="s">
        <v>327</v>
      </c>
      <c r="AM99" s="7" t="s">
        <v>365</v>
      </c>
      <c r="AO99" s="16">
        <f t="shared" si="57"/>
        <v>-0.18604952</v>
      </c>
      <c r="AP99" s="16">
        <f t="shared" si="58"/>
        <v>-0.11231739999999998</v>
      </c>
      <c r="AQ99" s="16">
        <f t="shared" si="59"/>
        <v>-0.13153479999999998</v>
      </c>
      <c r="AR99" s="16">
        <f t="shared" si="60"/>
        <v>0</v>
      </c>
      <c r="AU99" s="16">
        <f t="shared" si="49"/>
        <v>0</v>
      </c>
      <c r="AV99" s="16">
        <f t="shared" si="50"/>
        <v>0</v>
      </c>
      <c r="AW99" s="16">
        <f t="shared" si="51"/>
        <v>0</v>
      </c>
      <c r="AX99" s="16">
        <f t="shared" si="52"/>
        <v>0</v>
      </c>
      <c r="AY99" s="62"/>
      <c r="AZ99" s="65">
        <f t="shared" si="65"/>
        <v>0</v>
      </c>
      <c r="BA99" s="66">
        <f t="shared" si="66"/>
        <v>2.8719999999999992E-2</v>
      </c>
      <c r="BB99" s="66">
        <f t="shared" si="67"/>
        <v>2.7140000000000018E-2</v>
      </c>
      <c r="BC99" s="66">
        <f t="shared" si="68"/>
        <v>0</v>
      </c>
      <c r="BD99" s="74"/>
      <c r="BE99" s="55"/>
      <c r="BF99" s="16">
        <f t="shared" si="53"/>
        <v>0</v>
      </c>
      <c r="BG99" s="16">
        <f t="shared" si="54"/>
        <v>0</v>
      </c>
      <c r="BH99" s="16">
        <f t="shared" si="55"/>
        <v>0</v>
      </c>
      <c r="BI99" s="16">
        <f t="shared" si="56"/>
        <v>0</v>
      </c>
    </row>
    <row r="100" spans="1:61" ht="45" x14ac:dyDescent="0.25">
      <c r="A100" s="4" t="s">
        <v>327</v>
      </c>
      <c r="B100" s="7" t="s">
        <v>341</v>
      </c>
      <c r="C100" s="7">
        <v>2398</v>
      </c>
      <c r="D100" s="8">
        <v>40.837499999999999</v>
      </c>
      <c r="E100" s="8">
        <v>-74.0244</v>
      </c>
      <c r="F100" s="4" t="s">
        <v>342</v>
      </c>
      <c r="G100" s="4" t="s">
        <v>25</v>
      </c>
      <c r="H100" s="4" t="s">
        <v>33</v>
      </c>
      <c r="I100" s="4" t="s">
        <v>27</v>
      </c>
      <c r="J100" s="4" t="s">
        <v>28</v>
      </c>
      <c r="K100" s="14">
        <f t="shared" si="40"/>
        <v>0.77835294117647058</v>
      </c>
      <c r="L100" s="15">
        <v>119.08799999999999</v>
      </c>
      <c r="M100" s="15">
        <v>11613464.399</v>
      </c>
      <c r="N100" s="15">
        <v>973563.4</v>
      </c>
      <c r="O100" s="17">
        <v>1.2310000000000001</v>
      </c>
      <c r="P100" s="15">
        <v>120685.05499999999</v>
      </c>
      <c r="Q100" s="16">
        <f t="shared" si="45"/>
        <v>2.0400206139857168E-2</v>
      </c>
      <c r="R100" s="36">
        <v>1.331</v>
      </c>
      <c r="S100" s="34">
        <v>115842.156</v>
      </c>
      <c r="T100" s="35">
        <f t="shared" si="46"/>
        <v>2.2979544683198058E-2</v>
      </c>
      <c r="U100" s="36">
        <v>1.208</v>
      </c>
      <c r="V100" s="34">
        <v>116632.34699999999</v>
      </c>
      <c r="W100" s="35">
        <f t="shared" si="47"/>
        <v>2.071466503199151E-2</v>
      </c>
      <c r="X100" s="17">
        <v>1.196</v>
      </c>
      <c r="Y100" s="15">
        <v>117671.003</v>
      </c>
      <c r="Z100" s="16">
        <f t="shared" si="48"/>
        <v>2.0327862761567519E-2</v>
      </c>
      <c r="AA100" s="15"/>
      <c r="AB100" s="18">
        <f t="shared" si="41"/>
        <v>0.45264705882352951</v>
      </c>
      <c r="AC100" s="18">
        <f t="shared" si="42"/>
        <v>0.55264705882352938</v>
      </c>
      <c r="AD100" s="18">
        <f t="shared" si="43"/>
        <v>0.42964705882352938</v>
      </c>
      <c r="AE100" s="18">
        <f t="shared" si="44"/>
        <v>0.41764705882352937</v>
      </c>
      <c r="AG100" s="45">
        <f t="shared" si="61"/>
        <v>-6.010103299999999</v>
      </c>
      <c r="AH100" s="45">
        <f t="shared" si="62"/>
        <v>-5.6195293599999996</v>
      </c>
      <c r="AI100" s="45">
        <f t="shared" si="63"/>
        <v>-5.7899408199999991</v>
      </c>
      <c r="AJ100" s="45">
        <f t="shared" si="64"/>
        <v>-5.8642601799999996</v>
      </c>
      <c r="AL100" s="4" t="s">
        <v>327</v>
      </c>
      <c r="AM100" s="7" t="s">
        <v>341</v>
      </c>
      <c r="AO100" s="16">
        <f t="shared" si="57"/>
        <v>-6.1961528199999991</v>
      </c>
      <c r="AP100" s="16">
        <f t="shared" si="58"/>
        <v>-5.7318467599999998</v>
      </c>
      <c r="AQ100" s="16">
        <f t="shared" si="59"/>
        <v>-5.9214756199999989</v>
      </c>
      <c r="AR100" s="16">
        <f t="shared" si="60"/>
        <v>-5.8642601799999996</v>
      </c>
      <c r="AU100" s="16">
        <f t="shared" si="49"/>
        <v>0</v>
      </c>
      <c r="AV100" s="16">
        <f t="shared" si="50"/>
        <v>0</v>
      </c>
      <c r="AW100" s="16">
        <f t="shared" si="51"/>
        <v>0</v>
      </c>
      <c r="AX100" s="16">
        <f t="shared" si="52"/>
        <v>0</v>
      </c>
      <c r="AY100" s="62"/>
      <c r="AZ100" s="65">
        <f t="shared" si="65"/>
        <v>0</v>
      </c>
      <c r="BA100" s="66">
        <f t="shared" si="66"/>
        <v>2.8719999999999992E-2</v>
      </c>
      <c r="BB100" s="66">
        <f t="shared" si="67"/>
        <v>2.7140000000000018E-2</v>
      </c>
      <c r="BC100" s="66">
        <f t="shared" si="68"/>
        <v>0</v>
      </c>
      <c r="BD100" s="74"/>
      <c r="BE100" s="55"/>
      <c r="BF100" s="16">
        <f t="shared" si="53"/>
        <v>0</v>
      </c>
      <c r="BG100" s="16">
        <f t="shared" si="54"/>
        <v>0</v>
      </c>
      <c r="BH100" s="16">
        <f t="shared" si="55"/>
        <v>0</v>
      </c>
      <c r="BI100" s="16">
        <f t="shared" si="56"/>
        <v>0</v>
      </c>
    </row>
    <row r="101" spans="1:61" ht="45" x14ac:dyDescent="0.25">
      <c r="A101" s="4" t="s">
        <v>327</v>
      </c>
      <c r="B101" s="7" t="s">
        <v>343</v>
      </c>
      <c r="C101" s="7">
        <v>2399</v>
      </c>
      <c r="D101" s="8">
        <v>40.075299999999999</v>
      </c>
      <c r="E101" s="8">
        <v>-74.878100000000003</v>
      </c>
      <c r="F101" s="4" t="s">
        <v>344</v>
      </c>
      <c r="G101" s="4" t="s">
        <v>25</v>
      </c>
      <c r="H101" s="4" t="s">
        <v>26</v>
      </c>
      <c r="I101" s="4" t="s">
        <v>27</v>
      </c>
      <c r="J101" s="4" t="s">
        <v>38</v>
      </c>
      <c r="K101" s="14">
        <f t="shared" si="40"/>
        <v>2.8418300653594769E-2</v>
      </c>
      <c r="L101" s="15">
        <v>4.3479999999999999</v>
      </c>
      <c r="M101" s="15">
        <v>93953.055999999997</v>
      </c>
      <c r="N101" s="15">
        <v>9391.76</v>
      </c>
      <c r="O101" s="15">
        <v>5.0000000000000001E-3</v>
      </c>
      <c r="P101" s="15">
        <v>50.643999999999998</v>
      </c>
      <c r="Q101" s="16">
        <f t="shared" si="45"/>
        <v>0.19745675697022352</v>
      </c>
      <c r="R101" s="34">
        <v>7.0000000000000001E-3</v>
      </c>
      <c r="S101" s="34">
        <v>50.048000000000002</v>
      </c>
      <c r="T101" s="35">
        <f t="shared" si="46"/>
        <v>0.27973145780051151</v>
      </c>
      <c r="U101" s="34">
        <v>5.0000000000000001E-3</v>
      </c>
      <c r="V101" s="34">
        <v>48.594000000000001</v>
      </c>
      <c r="W101" s="35">
        <f t="shared" si="47"/>
        <v>0.20578672264065523</v>
      </c>
      <c r="X101" s="15">
        <v>6.0000000000000001E-3</v>
      </c>
      <c r="Y101" s="15">
        <v>51.05</v>
      </c>
      <c r="Z101" s="16">
        <f t="shared" si="48"/>
        <v>0.23506366307541626</v>
      </c>
      <c r="AA101" s="15"/>
      <c r="AB101" s="16">
        <f t="shared" si="41"/>
        <v>-2.3418300653594768E-2</v>
      </c>
      <c r="AC101" s="16">
        <f t="shared" si="42"/>
        <v>-2.141830065359477E-2</v>
      </c>
      <c r="AD101" s="16">
        <f t="shared" si="43"/>
        <v>-2.3418300653594768E-2</v>
      </c>
      <c r="AE101" s="16">
        <f t="shared" si="44"/>
        <v>-2.2418300653594771E-2</v>
      </c>
      <c r="AG101" s="45">
        <f t="shared" si="61"/>
        <v>1.9613600000000001E-3</v>
      </c>
      <c r="AH101" s="45">
        <f t="shared" si="62"/>
        <v>3.9971199999999998E-3</v>
      </c>
      <c r="AI101" s="45">
        <f t="shared" si="63"/>
        <v>2.0843600000000004E-3</v>
      </c>
      <c r="AJ101" s="45">
        <f t="shared" si="64"/>
        <v>2.9369999999999999E-3</v>
      </c>
      <c r="AL101" s="4" t="s">
        <v>327</v>
      </c>
      <c r="AM101" s="7" t="s">
        <v>343</v>
      </c>
      <c r="AO101" s="16">
        <f t="shared" si="57"/>
        <v>-6.194191459999999</v>
      </c>
      <c r="AP101" s="16">
        <f t="shared" si="58"/>
        <v>-5.7278496399999996</v>
      </c>
      <c r="AQ101" s="16">
        <f t="shared" si="59"/>
        <v>-5.9193912599999994</v>
      </c>
      <c r="AR101" s="16">
        <f t="shared" si="60"/>
        <v>-5.8613231799999994</v>
      </c>
      <c r="AU101" s="16">
        <f t="shared" si="49"/>
        <v>1.9613600000000001E-3</v>
      </c>
      <c r="AV101" s="16">
        <f t="shared" si="50"/>
        <v>3.9971199999999998E-3</v>
      </c>
      <c r="AW101" s="16">
        <f t="shared" si="51"/>
        <v>2.0843600000000004E-3</v>
      </c>
      <c r="AX101" s="16">
        <f t="shared" si="52"/>
        <v>2.9369999999999999E-3</v>
      </c>
      <c r="AY101" s="62"/>
      <c r="AZ101" s="65">
        <f t="shared" si="65"/>
        <v>1.9613600000000001E-3</v>
      </c>
      <c r="BA101" s="66">
        <f t="shared" si="66"/>
        <v>3.2717119999999988E-2</v>
      </c>
      <c r="BB101" s="66">
        <f t="shared" si="67"/>
        <v>2.9224360000000019E-2</v>
      </c>
      <c r="BC101" s="66">
        <f t="shared" si="68"/>
        <v>2.9369999999999999E-3</v>
      </c>
      <c r="BD101" s="74"/>
      <c r="BE101" s="55"/>
      <c r="BF101" s="16">
        <f t="shared" si="53"/>
        <v>7.7456756970223528E-2</v>
      </c>
      <c r="BG101" s="16">
        <f t="shared" si="54"/>
        <v>0.15973145780051151</v>
      </c>
      <c r="BH101" s="16">
        <f t="shared" si="55"/>
        <v>8.5786722640655233E-2</v>
      </c>
      <c r="BI101" s="16">
        <f t="shared" si="56"/>
        <v>0.11506366307541627</v>
      </c>
    </row>
    <row r="102" spans="1:61" ht="30" x14ac:dyDescent="0.25">
      <c r="A102" s="4" t="s">
        <v>327</v>
      </c>
      <c r="B102" s="7" t="s">
        <v>361</v>
      </c>
      <c r="C102" s="7">
        <v>2401</v>
      </c>
      <c r="D102" s="8">
        <v>40.737499999999997</v>
      </c>
      <c r="E102" s="8">
        <v>-74.121099999999998</v>
      </c>
      <c r="F102" s="4" t="s">
        <v>188</v>
      </c>
      <c r="G102" s="4" t="s">
        <v>25</v>
      </c>
      <c r="H102" s="4" t="s">
        <v>26</v>
      </c>
      <c r="I102" s="4" t="s">
        <v>27</v>
      </c>
      <c r="J102" s="4" t="s">
        <v>246</v>
      </c>
      <c r="K102" s="14">
        <f t="shared" si="40"/>
        <v>3.9215686274509803E-3</v>
      </c>
      <c r="L102" s="15">
        <v>0.6</v>
      </c>
      <c r="M102" s="15">
        <v>15340.67</v>
      </c>
      <c r="N102" s="15">
        <v>1081.04</v>
      </c>
      <c r="O102" s="15"/>
      <c r="P102" s="15"/>
      <c r="Q102" s="16">
        <f t="shared" si="45"/>
        <v>0</v>
      </c>
      <c r="R102" s="34">
        <v>2E-3</v>
      </c>
      <c r="S102" s="34">
        <v>38.174999999999997</v>
      </c>
      <c r="T102" s="35">
        <f t="shared" si="46"/>
        <v>0.10478061558611658</v>
      </c>
      <c r="U102" s="34"/>
      <c r="V102" s="34"/>
      <c r="W102" s="35">
        <f t="shared" si="47"/>
        <v>0</v>
      </c>
      <c r="X102" s="15"/>
      <c r="Y102" s="15"/>
      <c r="Z102" s="16">
        <f t="shared" si="48"/>
        <v>0</v>
      </c>
      <c r="AA102" s="15"/>
      <c r="AB102" s="16">
        <f t="shared" si="41"/>
        <v>-3.9215686274509803E-3</v>
      </c>
      <c r="AC102" s="16">
        <f t="shared" si="42"/>
        <v>-1.9215686274509803E-3</v>
      </c>
      <c r="AD102" s="16">
        <f t="shared" si="43"/>
        <v>-3.9215686274509803E-3</v>
      </c>
      <c r="AE102" s="16">
        <f t="shared" si="44"/>
        <v>-3.9215686274509803E-3</v>
      </c>
      <c r="AG102" s="45">
        <f t="shared" si="61"/>
        <v>0</v>
      </c>
      <c r="AH102" s="45">
        <f t="shared" si="62"/>
        <v>-2.9049999999999969E-4</v>
      </c>
      <c r="AI102" s="45">
        <f t="shared" si="63"/>
        <v>0</v>
      </c>
      <c r="AJ102" s="45">
        <f t="shared" si="64"/>
        <v>0</v>
      </c>
      <c r="AL102" s="4" t="s">
        <v>327</v>
      </c>
      <c r="AM102" s="7" t="s">
        <v>361</v>
      </c>
      <c r="AO102" s="16">
        <f t="shared" si="57"/>
        <v>-6.194191459999999</v>
      </c>
      <c r="AP102" s="16">
        <f t="shared" si="58"/>
        <v>-5.7281401399999998</v>
      </c>
      <c r="AQ102" s="16">
        <f t="shared" si="59"/>
        <v>-5.9193912599999994</v>
      </c>
      <c r="AR102" s="16">
        <f t="shared" si="60"/>
        <v>-5.8613231799999994</v>
      </c>
      <c r="AU102" s="16">
        <f t="shared" si="49"/>
        <v>0</v>
      </c>
      <c r="AV102" s="16">
        <f t="shared" si="50"/>
        <v>0</v>
      </c>
      <c r="AW102" s="16">
        <f t="shared" si="51"/>
        <v>0</v>
      </c>
      <c r="AX102" s="16">
        <f t="shared" si="52"/>
        <v>0</v>
      </c>
      <c r="AY102" s="62"/>
      <c r="AZ102" s="65">
        <f t="shared" si="65"/>
        <v>1.9613600000000001E-3</v>
      </c>
      <c r="BA102" s="66">
        <f t="shared" si="66"/>
        <v>3.2717119999999988E-2</v>
      </c>
      <c r="BB102" s="66">
        <f t="shared" si="67"/>
        <v>2.9224360000000019E-2</v>
      </c>
      <c r="BC102" s="66">
        <f t="shared" si="68"/>
        <v>2.9369999999999999E-3</v>
      </c>
      <c r="BD102" s="74"/>
      <c r="BE102" s="55"/>
      <c r="BF102" s="16">
        <f t="shared" si="53"/>
        <v>0</v>
      </c>
      <c r="BG102" s="16">
        <f t="shared" si="54"/>
        <v>0</v>
      </c>
      <c r="BH102" s="16">
        <f t="shared" si="55"/>
        <v>0</v>
      </c>
      <c r="BI102" s="16">
        <f t="shared" si="56"/>
        <v>0</v>
      </c>
    </row>
    <row r="103" spans="1:61" ht="45" x14ac:dyDescent="0.25">
      <c r="A103" s="4" t="s">
        <v>327</v>
      </c>
      <c r="B103" s="7" t="s">
        <v>369</v>
      </c>
      <c r="C103" s="7">
        <v>2404</v>
      </c>
      <c r="D103" s="8">
        <v>40.737499999999997</v>
      </c>
      <c r="E103" s="8">
        <v>-74.099999999999994</v>
      </c>
      <c r="F103" s="4" t="s">
        <v>335</v>
      </c>
      <c r="G103" s="4" t="s">
        <v>25</v>
      </c>
      <c r="H103" s="4" t="s">
        <v>26</v>
      </c>
      <c r="I103" s="4" t="s">
        <v>27</v>
      </c>
      <c r="J103" s="4" t="s">
        <v>38</v>
      </c>
      <c r="K103" s="14">
        <f t="shared" si="40"/>
        <v>8.0183006535947718E-2</v>
      </c>
      <c r="L103" s="15">
        <v>12.268000000000001</v>
      </c>
      <c r="M103" s="15">
        <v>612751.51500000001</v>
      </c>
      <c r="N103" s="15">
        <v>58743.53</v>
      </c>
      <c r="O103" s="17">
        <v>0.64</v>
      </c>
      <c r="P103" s="15">
        <v>20227.058000000001</v>
      </c>
      <c r="Q103" s="16">
        <f t="shared" si="45"/>
        <v>6.3281570656493882E-2</v>
      </c>
      <c r="R103" s="34">
        <v>0.253</v>
      </c>
      <c r="S103" s="34">
        <v>9477.6219999999994</v>
      </c>
      <c r="T103" s="35">
        <f t="shared" si="46"/>
        <v>5.3388919710028529E-2</v>
      </c>
      <c r="U103" s="34">
        <v>4.0000000000000001E-3</v>
      </c>
      <c r="V103" s="34">
        <v>1055.6849999999999</v>
      </c>
      <c r="W103" s="35">
        <f t="shared" si="47"/>
        <v>7.5780180641005605E-3</v>
      </c>
      <c r="X103" s="15"/>
      <c r="Y103" s="15"/>
      <c r="Z103" s="16">
        <f t="shared" si="48"/>
        <v>0</v>
      </c>
      <c r="AA103" s="15"/>
      <c r="AB103" s="18">
        <f t="shared" si="41"/>
        <v>0.55981699346405234</v>
      </c>
      <c r="AC103" s="16">
        <f t="shared" si="42"/>
        <v>0.17281699346405227</v>
      </c>
      <c r="AD103" s="16">
        <f t="shared" si="43"/>
        <v>-7.6183006535947714E-2</v>
      </c>
      <c r="AE103" s="16">
        <f t="shared" si="44"/>
        <v>-8.0183006535947718E-2</v>
      </c>
      <c r="AG103" s="45">
        <f t="shared" si="61"/>
        <v>-0.57362348000000007</v>
      </c>
      <c r="AH103" s="45">
        <f t="shared" si="62"/>
        <v>-0.31565731999999996</v>
      </c>
      <c r="AI103" s="45">
        <f t="shared" si="63"/>
        <v>-5.9341099999999987E-2</v>
      </c>
      <c r="AJ103" s="45">
        <f t="shared" si="64"/>
        <v>0</v>
      </c>
      <c r="AL103" s="4" t="s">
        <v>327</v>
      </c>
      <c r="AM103" s="7" t="s">
        <v>369</v>
      </c>
      <c r="AO103" s="16">
        <f t="shared" si="57"/>
        <v>-6.7678149399999992</v>
      </c>
      <c r="AP103" s="16">
        <f t="shared" si="58"/>
        <v>-6.0437974599999995</v>
      </c>
      <c r="AQ103" s="16">
        <f t="shared" si="59"/>
        <v>-5.9787323599999995</v>
      </c>
      <c r="AR103" s="16">
        <f t="shared" si="60"/>
        <v>-5.8613231799999994</v>
      </c>
      <c r="AU103" s="16">
        <f t="shared" si="49"/>
        <v>0</v>
      </c>
      <c r="AV103" s="16">
        <f t="shared" si="50"/>
        <v>0</v>
      </c>
      <c r="AW103" s="16">
        <f t="shared" si="51"/>
        <v>0</v>
      </c>
      <c r="AX103" s="16">
        <f t="shared" si="52"/>
        <v>0</v>
      </c>
      <c r="AY103" s="62"/>
      <c r="AZ103" s="65">
        <f t="shared" si="65"/>
        <v>1.9613600000000001E-3</v>
      </c>
      <c r="BA103" s="66">
        <f t="shared" si="66"/>
        <v>3.2717119999999988E-2</v>
      </c>
      <c r="BB103" s="66">
        <f t="shared" si="67"/>
        <v>2.9224360000000019E-2</v>
      </c>
      <c r="BC103" s="66">
        <f t="shared" si="68"/>
        <v>2.9369999999999999E-3</v>
      </c>
      <c r="BD103" s="74"/>
      <c r="BE103" s="55"/>
      <c r="BF103" s="16">
        <f t="shared" si="53"/>
        <v>0</v>
      </c>
      <c r="BG103" s="16">
        <f t="shared" si="54"/>
        <v>0</v>
      </c>
      <c r="BH103" s="16">
        <f t="shared" si="55"/>
        <v>0</v>
      </c>
      <c r="BI103" s="16">
        <f t="shared" si="56"/>
        <v>0</v>
      </c>
    </row>
    <row r="104" spans="1:61" ht="45" x14ac:dyDescent="0.25">
      <c r="A104" s="4" t="s">
        <v>327</v>
      </c>
      <c r="B104" s="7" t="s">
        <v>372</v>
      </c>
      <c r="C104" s="7">
        <v>2406</v>
      </c>
      <c r="D104" s="8">
        <v>40.622500000000002</v>
      </c>
      <c r="E104" s="8">
        <v>-74.209699999999998</v>
      </c>
      <c r="F104" s="4" t="s">
        <v>356</v>
      </c>
      <c r="G104" s="4" t="s">
        <v>25</v>
      </c>
      <c r="H104" s="4" t="s">
        <v>33</v>
      </c>
      <c r="I104" s="4" t="s">
        <v>27</v>
      </c>
      <c r="J104" s="4" t="s">
        <v>53</v>
      </c>
      <c r="K104" s="14">
        <f t="shared" si="40"/>
        <v>0.45637908496732021</v>
      </c>
      <c r="L104" s="15">
        <v>69.825999999999993</v>
      </c>
      <c r="M104" s="15">
        <v>16925696.159000002</v>
      </c>
      <c r="N104" s="15">
        <v>2341806.1800000002</v>
      </c>
      <c r="O104" s="15">
        <v>0.41499999999999998</v>
      </c>
      <c r="P104" s="15">
        <v>141820.26300000001</v>
      </c>
      <c r="Q104" s="16">
        <f t="shared" si="45"/>
        <v>5.852478217446261E-3</v>
      </c>
      <c r="R104" s="34">
        <v>0.52600000000000002</v>
      </c>
      <c r="S104" s="34">
        <v>131677.65400000001</v>
      </c>
      <c r="T104" s="35">
        <f t="shared" si="46"/>
        <v>7.9892067335889799E-3</v>
      </c>
      <c r="U104" s="34">
        <v>0.49</v>
      </c>
      <c r="V104" s="34">
        <v>146773.43799999999</v>
      </c>
      <c r="W104" s="35">
        <f t="shared" si="47"/>
        <v>6.6769574478455704E-3</v>
      </c>
      <c r="X104" s="15">
        <v>0.48199999999999998</v>
      </c>
      <c r="Y104" s="15">
        <v>150307.56700000001</v>
      </c>
      <c r="Z104" s="16">
        <f t="shared" si="48"/>
        <v>6.4135160939701721E-3</v>
      </c>
      <c r="AA104" s="15"/>
      <c r="AB104" s="16">
        <f t="shared" si="41"/>
        <v>-4.1379084967320234E-2</v>
      </c>
      <c r="AC104" s="16">
        <f t="shared" si="42"/>
        <v>6.9620915032679809E-2</v>
      </c>
      <c r="AD104" s="16">
        <f t="shared" si="43"/>
        <v>3.3620915032679777E-2</v>
      </c>
      <c r="AE104" s="16">
        <f t="shared" si="44"/>
        <v>2.562091503267977E-2</v>
      </c>
      <c r="AG104" s="45">
        <f t="shared" si="61"/>
        <v>-8.094215779999999</v>
      </c>
      <c r="AH104" s="45">
        <f t="shared" si="62"/>
        <v>-7.3746592399999997</v>
      </c>
      <c r="AI104" s="45">
        <f t="shared" si="63"/>
        <v>-8.3164062799999989</v>
      </c>
      <c r="AJ104" s="45">
        <f t="shared" si="64"/>
        <v>-8.5364540200000008</v>
      </c>
      <c r="AL104" s="4" t="s">
        <v>327</v>
      </c>
      <c r="AM104" s="7" t="s">
        <v>372</v>
      </c>
      <c r="AO104" s="16">
        <f t="shared" si="57"/>
        <v>-14.862030719999998</v>
      </c>
      <c r="AP104" s="16">
        <f t="shared" si="58"/>
        <v>-13.4184567</v>
      </c>
      <c r="AQ104" s="16">
        <f t="shared" si="59"/>
        <v>-14.295138639999998</v>
      </c>
      <c r="AR104" s="16">
        <f t="shared" si="60"/>
        <v>-14.3977772</v>
      </c>
      <c r="AU104" s="16">
        <f t="shared" si="49"/>
        <v>0</v>
      </c>
      <c r="AV104" s="16">
        <f t="shared" si="50"/>
        <v>0</v>
      </c>
      <c r="AW104" s="16">
        <f t="shared" si="51"/>
        <v>0</v>
      </c>
      <c r="AX104" s="16">
        <f t="shared" si="52"/>
        <v>0</v>
      </c>
      <c r="AY104" s="62"/>
      <c r="AZ104" s="65">
        <f t="shared" si="65"/>
        <v>1.9613600000000001E-3</v>
      </c>
      <c r="BA104" s="66">
        <f t="shared" si="66"/>
        <v>3.2717119999999988E-2</v>
      </c>
      <c r="BB104" s="66">
        <f t="shared" si="67"/>
        <v>2.9224360000000019E-2</v>
      </c>
      <c r="BC104" s="66">
        <f t="shared" si="68"/>
        <v>2.9369999999999999E-3</v>
      </c>
      <c r="BD104" s="74"/>
      <c r="BE104" s="55"/>
      <c r="BF104" s="16">
        <f t="shared" si="53"/>
        <v>0</v>
      </c>
      <c r="BG104" s="16">
        <f t="shared" si="54"/>
        <v>0</v>
      </c>
      <c r="BH104" s="16">
        <f t="shared" si="55"/>
        <v>0</v>
      </c>
      <c r="BI104" s="16">
        <f t="shared" si="56"/>
        <v>0</v>
      </c>
    </row>
    <row r="105" spans="1:61" ht="45" x14ac:dyDescent="0.25">
      <c r="A105" s="4" t="s">
        <v>327</v>
      </c>
      <c r="B105" s="7" t="s">
        <v>387</v>
      </c>
      <c r="C105" s="7">
        <v>2410</v>
      </c>
      <c r="D105" s="8">
        <v>39.462499999999999</v>
      </c>
      <c r="E105" s="8">
        <v>-75.533299999999997</v>
      </c>
      <c r="F105" s="4" t="s">
        <v>352</v>
      </c>
      <c r="G105" s="4" t="s">
        <v>25</v>
      </c>
      <c r="H105" s="4" t="s">
        <v>26</v>
      </c>
      <c r="I105" s="4" t="s">
        <v>58</v>
      </c>
      <c r="J105" s="4"/>
      <c r="K105" s="14">
        <f t="shared" si="40"/>
        <v>1.5620915032679738E-3</v>
      </c>
      <c r="L105" s="15">
        <v>0.23899999999999999</v>
      </c>
      <c r="M105" s="15">
        <v>399</v>
      </c>
      <c r="N105" s="15">
        <v>13</v>
      </c>
      <c r="O105" s="15"/>
      <c r="P105" s="15"/>
      <c r="Q105" s="16">
        <f t="shared" si="45"/>
        <v>0</v>
      </c>
      <c r="R105" s="34"/>
      <c r="S105" s="34"/>
      <c r="T105" s="35">
        <f t="shared" si="46"/>
        <v>0</v>
      </c>
      <c r="U105" s="34"/>
      <c r="V105" s="34"/>
      <c r="W105" s="35">
        <f t="shared" si="47"/>
        <v>0</v>
      </c>
      <c r="X105" s="15"/>
      <c r="Y105" s="15"/>
      <c r="Z105" s="16">
        <f t="shared" si="48"/>
        <v>0</v>
      </c>
      <c r="AA105" s="15"/>
      <c r="AB105" s="16">
        <f t="shared" si="41"/>
        <v>-1.5620915032679738E-3</v>
      </c>
      <c r="AC105" s="16">
        <f t="shared" si="42"/>
        <v>-1.5620915032679738E-3</v>
      </c>
      <c r="AD105" s="16">
        <f t="shared" si="43"/>
        <v>-1.5620915032679738E-3</v>
      </c>
      <c r="AE105" s="16">
        <f t="shared" si="44"/>
        <v>-1.5620915032679738E-3</v>
      </c>
      <c r="AG105" s="45">
        <f t="shared" si="61"/>
        <v>0</v>
      </c>
      <c r="AH105" s="45">
        <f t="shared" si="62"/>
        <v>0</v>
      </c>
      <c r="AI105" s="45">
        <f t="shared" si="63"/>
        <v>0</v>
      </c>
      <c r="AJ105" s="45">
        <f t="shared" si="64"/>
        <v>0</v>
      </c>
      <c r="AL105" s="4" t="s">
        <v>327</v>
      </c>
      <c r="AM105" s="7" t="s">
        <v>387</v>
      </c>
      <c r="AO105" s="16">
        <f t="shared" si="57"/>
        <v>-14.862030719999998</v>
      </c>
      <c r="AP105" s="16">
        <f t="shared" si="58"/>
        <v>-13.4184567</v>
      </c>
      <c r="AQ105" s="16">
        <f t="shared" si="59"/>
        <v>-14.295138639999998</v>
      </c>
      <c r="AR105" s="16">
        <f t="shared" si="60"/>
        <v>-14.3977772</v>
      </c>
      <c r="AU105" s="16">
        <f t="shared" si="49"/>
        <v>0</v>
      </c>
      <c r="AV105" s="16">
        <f t="shared" si="50"/>
        <v>0</v>
      </c>
      <c r="AW105" s="16">
        <f t="shared" si="51"/>
        <v>0</v>
      </c>
      <c r="AX105" s="16">
        <f t="shared" si="52"/>
        <v>0</v>
      </c>
      <c r="AY105" s="62"/>
      <c r="AZ105" s="65">
        <f t="shared" si="65"/>
        <v>1.9613600000000001E-3</v>
      </c>
      <c r="BA105" s="66">
        <f t="shared" si="66"/>
        <v>3.2717119999999988E-2</v>
      </c>
      <c r="BB105" s="66">
        <f t="shared" si="67"/>
        <v>2.9224360000000019E-2</v>
      </c>
      <c r="BC105" s="66">
        <f t="shared" si="68"/>
        <v>2.9369999999999999E-3</v>
      </c>
      <c r="BD105" s="74"/>
      <c r="BE105" s="55"/>
      <c r="BF105" s="16">
        <f t="shared" si="53"/>
        <v>0</v>
      </c>
      <c r="BG105" s="16">
        <f t="shared" si="54"/>
        <v>0</v>
      </c>
      <c r="BH105" s="16">
        <f t="shared" si="55"/>
        <v>0</v>
      </c>
      <c r="BI105" s="16">
        <f t="shared" si="56"/>
        <v>0</v>
      </c>
    </row>
    <row r="106" spans="1:61" ht="45" x14ac:dyDescent="0.25">
      <c r="A106" s="4" t="s">
        <v>327</v>
      </c>
      <c r="B106" s="7" t="s">
        <v>389</v>
      </c>
      <c r="C106" s="7">
        <v>2411</v>
      </c>
      <c r="D106" s="8">
        <v>40.556399999999996</v>
      </c>
      <c r="E106" s="8">
        <v>-74.246099999999998</v>
      </c>
      <c r="F106" s="4" t="s">
        <v>72</v>
      </c>
      <c r="G106" s="4" t="s">
        <v>25</v>
      </c>
      <c r="H106" s="4" t="s">
        <v>33</v>
      </c>
      <c r="I106" s="4" t="s">
        <v>27</v>
      </c>
      <c r="J106" s="4" t="s">
        <v>131</v>
      </c>
      <c r="K106" s="14">
        <f t="shared" si="40"/>
        <v>0.22902614379084965</v>
      </c>
      <c r="L106" s="15">
        <v>35.040999999999997</v>
      </c>
      <c r="M106" s="15">
        <v>10886878.989</v>
      </c>
      <c r="N106" s="15">
        <v>1645900.3</v>
      </c>
      <c r="O106" s="15">
        <v>0.23400000000000001</v>
      </c>
      <c r="P106" s="15">
        <v>77096.5</v>
      </c>
      <c r="Q106" s="16">
        <f t="shared" si="45"/>
        <v>6.0703144760138267E-3</v>
      </c>
      <c r="R106" s="34">
        <v>0.23200000000000001</v>
      </c>
      <c r="S106" s="34">
        <v>76718.5</v>
      </c>
      <c r="T106" s="35">
        <f t="shared" si="46"/>
        <v>6.0480848817429959E-3</v>
      </c>
      <c r="U106" s="34">
        <v>0.23</v>
      </c>
      <c r="V106" s="34">
        <v>76125.899999999994</v>
      </c>
      <c r="W106" s="35">
        <f t="shared" si="47"/>
        <v>6.0426214993845725E-3</v>
      </c>
      <c r="X106" s="15">
        <v>0.24299999999999999</v>
      </c>
      <c r="Y106" s="15">
        <v>80030</v>
      </c>
      <c r="Z106" s="16">
        <f t="shared" si="48"/>
        <v>6.0727227289766334E-3</v>
      </c>
      <c r="AA106" s="15"/>
      <c r="AB106" s="16">
        <f t="shared" si="41"/>
        <v>4.9738562091503624E-3</v>
      </c>
      <c r="AC106" s="16">
        <f t="shared" si="42"/>
        <v>2.9738562091503606E-3</v>
      </c>
      <c r="AD106" s="16">
        <f t="shared" si="43"/>
        <v>9.7385620915035886E-4</v>
      </c>
      <c r="AE106" s="16">
        <f t="shared" si="44"/>
        <v>1.3973856209150343E-2</v>
      </c>
      <c r="AG106" s="45">
        <f t="shared" si="61"/>
        <v>-4.3917900000000003</v>
      </c>
      <c r="AH106" s="45">
        <f t="shared" si="62"/>
        <v>-4.3711099999999998</v>
      </c>
      <c r="AI106" s="45">
        <f t="shared" si="63"/>
        <v>-4.337553999999999</v>
      </c>
      <c r="AJ106" s="45">
        <f t="shared" si="64"/>
        <v>-4.5587999999999997</v>
      </c>
      <c r="AL106" s="4" t="s">
        <v>327</v>
      </c>
      <c r="AM106" s="7" t="s">
        <v>389</v>
      </c>
      <c r="AO106" s="16">
        <f t="shared" si="57"/>
        <v>-19.25382072</v>
      </c>
      <c r="AP106" s="16">
        <f t="shared" si="58"/>
        <v>-17.789566700000002</v>
      </c>
      <c r="AQ106" s="16">
        <f t="shared" si="59"/>
        <v>-18.632692639999995</v>
      </c>
      <c r="AR106" s="16">
        <f t="shared" si="60"/>
        <v>-18.956577199999998</v>
      </c>
      <c r="AU106" s="16">
        <f t="shared" si="49"/>
        <v>0</v>
      </c>
      <c r="AV106" s="16">
        <f t="shared" si="50"/>
        <v>0</v>
      </c>
      <c r="AW106" s="16">
        <f t="shared" si="51"/>
        <v>0</v>
      </c>
      <c r="AX106" s="16">
        <f t="shared" si="52"/>
        <v>0</v>
      </c>
      <c r="AY106" s="62"/>
      <c r="AZ106" s="65">
        <f t="shared" si="65"/>
        <v>1.9613600000000001E-3</v>
      </c>
      <c r="BA106" s="66">
        <f t="shared" si="66"/>
        <v>3.2717119999999988E-2</v>
      </c>
      <c r="BB106" s="66">
        <f t="shared" si="67"/>
        <v>2.9224360000000019E-2</v>
      </c>
      <c r="BC106" s="66">
        <f t="shared" si="68"/>
        <v>2.9369999999999999E-3</v>
      </c>
      <c r="BD106" s="74"/>
      <c r="BE106" s="55"/>
      <c r="BF106" s="16">
        <f t="shared" si="53"/>
        <v>0</v>
      </c>
      <c r="BG106" s="16">
        <f t="shared" si="54"/>
        <v>0</v>
      </c>
      <c r="BH106" s="16">
        <f t="shared" si="55"/>
        <v>0</v>
      </c>
      <c r="BI106" s="16">
        <f t="shared" si="56"/>
        <v>0</v>
      </c>
    </row>
    <row r="107" spans="1:61" ht="30" x14ac:dyDescent="0.25">
      <c r="A107" s="4" t="s">
        <v>327</v>
      </c>
      <c r="B107" s="7" t="s">
        <v>367</v>
      </c>
      <c r="C107" s="7">
        <v>2434</v>
      </c>
      <c r="D107" s="8">
        <v>39.488900000000001</v>
      </c>
      <c r="E107" s="8">
        <v>-75.034700000000001</v>
      </c>
      <c r="F107" s="4" t="s">
        <v>349</v>
      </c>
      <c r="G107" s="4" t="s">
        <v>25</v>
      </c>
      <c r="H107" s="4" t="s">
        <v>26</v>
      </c>
      <c r="I107" s="4" t="s">
        <v>238</v>
      </c>
      <c r="J107" s="4" t="s">
        <v>59</v>
      </c>
      <c r="K107" s="14">
        <f t="shared" si="40"/>
        <v>1.8869281045751633E-2</v>
      </c>
      <c r="L107" s="15">
        <v>2.887</v>
      </c>
      <c r="M107" s="15">
        <v>474171.35100000002</v>
      </c>
      <c r="N107" s="15">
        <v>49674.67</v>
      </c>
      <c r="O107" s="15">
        <v>3.5999999999999997E-2</v>
      </c>
      <c r="P107" s="15">
        <v>6369.3329999999996</v>
      </c>
      <c r="Q107" s="16">
        <f t="shared" si="45"/>
        <v>1.1304166386025036E-2</v>
      </c>
      <c r="R107" s="34">
        <v>4.3999999999999997E-2</v>
      </c>
      <c r="S107" s="34">
        <v>6531.3779999999997</v>
      </c>
      <c r="T107" s="35">
        <f t="shared" si="46"/>
        <v>1.3473420157277684E-2</v>
      </c>
      <c r="U107" s="34">
        <v>4.2000000000000003E-2</v>
      </c>
      <c r="V107" s="34">
        <v>7778.2939999999999</v>
      </c>
      <c r="W107" s="35">
        <f t="shared" si="47"/>
        <v>1.0799283236144069E-2</v>
      </c>
      <c r="X107" s="15">
        <v>3.3000000000000002E-2</v>
      </c>
      <c r="Y107" s="15">
        <v>6359.0990000000002</v>
      </c>
      <c r="Z107" s="16">
        <f t="shared" si="48"/>
        <v>1.0378828824649529E-2</v>
      </c>
      <c r="AA107" s="15"/>
      <c r="AB107" s="16">
        <f t="shared" si="41"/>
        <v>1.7130718954248364E-2</v>
      </c>
      <c r="AC107" s="16">
        <f t="shared" si="42"/>
        <v>2.5130718954248364E-2</v>
      </c>
      <c r="AD107" s="16">
        <f t="shared" si="43"/>
        <v>2.3130718954248369E-2</v>
      </c>
      <c r="AE107" s="16">
        <f t="shared" si="44"/>
        <v>1.4130718954248368E-2</v>
      </c>
      <c r="AG107" s="45">
        <f t="shared" si="61"/>
        <v>-0.34615997999999998</v>
      </c>
      <c r="AH107" s="45">
        <f t="shared" si="62"/>
        <v>-0.34788268</v>
      </c>
      <c r="AI107" s="45">
        <f t="shared" si="63"/>
        <v>-0.42469763999999999</v>
      </c>
      <c r="AJ107" s="45">
        <f t="shared" si="64"/>
        <v>-0.34854594000000005</v>
      </c>
      <c r="AL107" s="4" t="s">
        <v>327</v>
      </c>
      <c r="AM107" s="7" t="s">
        <v>367</v>
      </c>
      <c r="AO107" s="16">
        <f t="shared" si="57"/>
        <v>-19.5999807</v>
      </c>
      <c r="AP107" s="16">
        <f t="shared" si="58"/>
        <v>-18.137449380000003</v>
      </c>
      <c r="AQ107" s="16">
        <f t="shared" si="59"/>
        <v>-19.057390279999996</v>
      </c>
      <c r="AR107" s="16">
        <f t="shared" si="60"/>
        <v>-19.305123139999999</v>
      </c>
      <c r="AU107" s="16">
        <f t="shared" si="49"/>
        <v>0</v>
      </c>
      <c r="AV107" s="16">
        <f t="shared" si="50"/>
        <v>0</v>
      </c>
      <c r="AW107" s="16">
        <f t="shared" si="51"/>
        <v>0</v>
      </c>
      <c r="AX107" s="16">
        <f t="shared" si="52"/>
        <v>0</v>
      </c>
      <c r="AY107" s="62"/>
      <c r="AZ107" s="65">
        <f t="shared" si="65"/>
        <v>1.9613600000000001E-3</v>
      </c>
      <c r="BA107" s="66">
        <f t="shared" si="66"/>
        <v>3.2717119999999988E-2</v>
      </c>
      <c r="BB107" s="66">
        <f t="shared" si="67"/>
        <v>2.9224360000000019E-2</v>
      </c>
      <c r="BC107" s="66">
        <f t="shared" si="68"/>
        <v>2.9369999999999999E-3</v>
      </c>
      <c r="BD107" s="74"/>
      <c r="BE107" s="55"/>
      <c r="BF107" s="16">
        <f t="shared" si="53"/>
        <v>0</v>
      </c>
      <c r="BG107" s="16">
        <f t="shared" si="54"/>
        <v>0</v>
      </c>
      <c r="BH107" s="16">
        <f t="shared" si="55"/>
        <v>0</v>
      </c>
      <c r="BI107" s="16">
        <f t="shared" si="56"/>
        <v>0</v>
      </c>
    </row>
    <row r="108" spans="1:61" ht="45" x14ac:dyDescent="0.25">
      <c r="A108" s="4" t="s">
        <v>327</v>
      </c>
      <c r="B108" s="7" t="s">
        <v>354</v>
      </c>
      <c r="C108" s="7">
        <v>5083</v>
      </c>
      <c r="D108" s="8">
        <v>39.375700000000002</v>
      </c>
      <c r="E108" s="8">
        <v>-74.965400000000002</v>
      </c>
      <c r="F108" s="4" t="s">
        <v>349</v>
      </c>
      <c r="G108" s="4" t="s">
        <v>25</v>
      </c>
      <c r="H108" s="4" t="s">
        <v>26</v>
      </c>
      <c r="I108" s="4" t="s">
        <v>27</v>
      </c>
      <c r="J108" s="4" t="s">
        <v>59</v>
      </c>
      <c r="K108" s="14">
        <f t="shared" si="40"/>
        <v>5.4013071895424834E-2</v>
      </c>
      <c r="L108" s="15">
        <v>8.2639999999999993</v>
      </c>
      <c r="M108" s="15">
        <v>522991.45199999999</v>
      </c>
      <c r="N108" s="15">
        <v>59570.67</v>
      </c>
      <c r="O108" s="15">
        <v>1.2999999999999999E-2</v>
      </c>
      <c r="P108" s="15">
        <v>2996.1990000000001</v>
      </c>
      <c r="Q108" s="16">
        <f t="shared" si="45"/>
        <v>8.6776612634875058E-3</v>
      </c>
      <c r="R108" s="34">
        <v>0.183</v>
      </c>
      <c r="S108" s="34">
        <v>10592.714</v>
      </c>
      <c r="T108" s="35">
        <f t="shared" si="46"/>
        <v>3.4552051532779987E-2</v>
      </c>
      <c r="U108" s="34">
        <v>7.3999999999999996E-2</v>
      </c>
      <c r="V108" s="34">
        <v>5313.6440000000002</v>
      </c>
      <c r="W108" s="35">
        <f t="shared" si="47"/>
        <v>2.7852825669164135E-2</v>
      </c>
      <c r="X108" s="15">
        <v>1.0999999999999999E-2</v>
      </c>
      <c r="Y108" s="15">
        <v>2316.8510000000001</v>
      </c>
      <c r="Z108" s="16">
        <f t="shared" si="48"/>
        <v>9.4956473247524327E-3</v>
      </c>
      <c r="AA108" s="15"/>
      <c r="AB108" s="16">
        <f t="shared" si="41"/>
        <v>-4.1013071895424837E-2</v>
      </c>
      <c r="AC108" s="16">
        <f t="shared" si="42"/>
        <v>0.12898692810457515</v>
      </c>
      <c r="AD108" s="16">
        <f t="shared" si="43"/>
        <v>1.9986928104575162E-2</v>
      </c>
      <c r="AE108" s="16">
        <f t="shared" si="44"/>
        <v>-4.3013071895424831E-2</v>
      </c>
      <c r="AG108" s="45">
        <f t="shared" si="61"/>
        <v>-0.16677193999999998</v>
      </c>
      <c r="AH108" s="45">
        <f t="shared" si="62"/>
        <v>-0.45256283999999991</v>
      </c>
      <c r="AI108" s="45">
        <f t="shared" si="63"/>
        <v>-0.24481863999999998</v>
      </c>
      <c r="AJ108" s="45">
        <f t="shared" si="64"/>
        <v>-0.12801106000000001</v>
      </c>
      <c r="AL108" s="4" t="s">
        <v>327</v>
      </c>
      <c r="AM108" s="7" t="s">
        <v>354</v>
      </c>
      <c r="AO108" s="16">
        <f t="shared" si="57"/>
        <v>-19.76675264</v>
      </c>
      <c r="AP108" s="16">
        <f t="shared" si="58"/>
        <v>-18.590012220000002</v>
      </c>
      <c r="AQ108" s="16">
        <f t="shared" si="59"/>
        <v>-19.302208919999995</v>
      </c>
      <c r="AR108" s="16">
        <f t="shared" si="60"/>
        <v>-19.433134199999998</v>
      </c>
      <c r="AU108" s="16">
        <f t="shared" si="49"/>
        <v>0</v>
      </c>
      <c r="AV108" s="16">
        <f t="shared" si="50"/>
        <v>0</v>
      </c>
      <c r="AW108" s="16">
        <f t="shared" si="51"/>
        <v>0</v>
      </c>
      <c r="AX108" s="16">
        <f t="shared" si="52"/>
        <v>0</v>
      </c>
      <c r="AY108" s="62"/>
      <c r="AZ108" s="65">
        <f t="shared" si="65"/>
        <v>1.9613600000000001E-3</v>
      </c>
      <c r="BA108" s="66">
        <f t="shared" si="66"/>
        <v>3.2717119999999988E-2</v>
      </c>
      <c r="BB108" s="66">
        <f t="shared" si="67"/>
        <v>2.9224360000000019E-2</v>
      </c>
      <c r="BC108" s="66">
        <f t="shared" si="68"/>
        <v>2.9369999999999999E-3</v>
      </c>
      <c r="BD108" s="74"/>
      <c r="BE108" s="55"/>
      <c r="BF108" s="16">
        <f t="shared" si="53"/>
        <v>0</v>
      </c>
      <c r="BG108" s="16">
        <f t="shared" si="54"/>
        <v>0</v>
      </c>
      <c r="BH108" s="16">
        <f t="shared" si="55"/>
        <v>0</v>
      </c>
      <c r="BI108" s="16">
        <f t="shared" si="56"/>
        <v>0</v>
      </c>
    </row>
    <row r="109" spans="1:61" ht="30" x14ac:dyDescent="0.25">
      <c r="A109" s="4" t="s">
        <v>327</v>
      </c>
      <c r="B109" s="7" t="s">
        <v>394</v>
      </c>
      <c r="C109" s="7">
        <v>6776</v>
      </c>
      <c r="D109" s="8">
        <v>39.490299999999998</v>
      </c>
      <c r="E109" s="8">
        <v>-75.048599999999993</v>
      </c>
      <c r="F109" s="4" t="s">
        <v>349</v>
      </c>
      <c r="G109" s="4" t="s">
        <v>25</v>
      </c>
      <c r="H109" s="4" t="s">
        <v>26</v>
      </c>
      <c r="I109" s="4" t="s">
        <v>58</v>
      </c>
      <c r="J109" s="4" t="s">
        <v>59</v>
      </c>
      <c r="K109" s="14">
        <f t="shared" si="40"/>
        <v>0</v>
      </c>
      <c r="L109" s="15"/>
      <c r="M109" s="15"/>
      <c r="N109" s="15"/>
      <c r="O109" s="15"/>
      <c r="P109" s="15"/>
      <c r="Q109" s="16">
        <f t="shared" si="45"/>
        <v>0</v>
      </c>
      <c r="R109" s="34"/>
      <c r="S109" s="34"/>
      <c r="T109" s="35">
        <f t="shared" si="46"/>
        <v>0</v>
      </c>
      <c r="U109" s="34"/>
      <c r="V109" s="34"/>
      <c r="W109" s="35">
        <f t="shared" si="47"/>
        <v>0</v>
      </c>
      <c r="X109" s="15"/>
      <c r="Y109" s="15"/>
      <c r="Z109" s="16">
        <f t="shared" si="48"/>
        <v>0</v>
      </c>
      <c r="AA109" s="15"/>
      <c r="AB109" s="16">
        <f t="shared" si="41"/>
        <v>0</v>
      </c>
      <c r="AC109" s="16">
        <f t="shared" si="42"/>
        <v>0</v>
      </c>
      <c r="AD109" s="16">
        <f t="shared" si="43"/>
        <v>0</v>
      </c>
      <c r="AE109" s="16">
        <f t="shared" si="44"/>
        <v>0</v>
      </c>
      <c r="AG109" s="45">
        <f t="shared" si="61"/>
        <v>0</v>
      </c>
      <c r="AH109" s="45">
        <f t="shared" si="62"/>
        <v>0</v>
      </c>
      <c r="AI109" s="45">
        <f t="shared" si="63"/>
        <v>0</v>
      </c>
      <c r="AJ109" s="45">
        <f t="shared" si="64"/>
        <v>0</v>
      </c>
      <c r="AL109" s="4" t="s">
        <v>327</v>
      </c>
      <c r="AM109" s="7" t="s">
        <v>394</v>
      </c>
      <c r="AO109" s="16">
        <f t="shared" si="57"/>
        <v>-19.76675264</v>
      </c>
      <c r="AP109" s="16">
        <f t="shared" si="58"/>
        <v>-18.590012220000002</v>
      </c>
      <c r="AQ109" s="16">
        <f t="shared" si="59"/>
        <v>-19.302208919999995</v>
      </c>
      <c r="AR109" s="16">
        <f t="shared" si="60"/>
        <v>-19.433134199999998</v>
      </c>
      <c r="AU109" s="16">
        <f t="shared" si="49"/>
        <v>0</v>
      </c>
      <c r="AV109" s="16">
        <f t="shared" si="50"/>
        <v>0</v>
      </c>
      <c r="AW109" s="16">
        <f t="shared" si="51"/>
        <v>0</v>
      </c>
      <c r="AX109" s="16">
        <f t="shared" si="52"/>
        <v>0</v>
      </c>
      <c r="AY109" s="62"/>
      <c r="AZ109" s="65">
        <f t="shared" si="65"/>
        <v>1.9613600000000001E-3</v>
      </c>
      <c r="BA109" s="66">
        <f t="shared" si="66"/>
        <v>3.2717119999999988E-2</v>
      </c>
      <c r="BB109" s="66">
        <f t="shared" si="67"/>
        <v>2.9224360000000019E-2</v>
      </c>
      <c r="BC109" s="66">
        <f t="shared" si="68"/>
        <v>2.9369999999999999E-3</v>
      </c>
      <c r="BD109" s="74"/>
      <c r="BE109" s="55"/>
      <c r="BF109" s="16">
        <f t="shared" si="53"/>
        <v>0</v>
      </c>
      <c r="BG109" s="16">
        <f t="shared" si="54"/>
        <v>0</v>
      </c>
      <c r="BH109" s="16">
        <f t="shared" si="55"/>
        <v>0</v>
      </c>
      <c r="BI109" s="16">
        <f t="shared" si="56"/>
        <v>0</v>
      </c>
    </row>
    <row r="110" spans="1:61" ht="30" x14ac:dyDescent="0.25">
      <c r="A110" s="4" t="s">
        <v>327</v>
      </c>
      <c r="B110" s="7" t="s">
        <v>362</v>
      </c>
      <c r="C110" s="7">
        <v>7138</v>
      </c>
      <c r="D110" s="8">
        <v>39.815399999999997</v>
      </c>
      <c r="E110" s="8">
        <v>-74.209800000000001</v>
      </c>
      <c r="F110" s="4" t="s">
        <v>364</v>
      </c>
      <c r="G110" s="4" t="s">
        <v>25</v>
      </c>
      <c r="H110" s="4" t="s">
        <v>26</v>
      </c>
      <c r="I110" s="4" t="s">
        <v>58</v>
      </c>
      <c r="J110" s="4" t="s">
        <v>38</v>
      </c>
      <c r="K110" s="14">
        <f t="shared" si="40"/>
        <v>2.2986928104575161E-2</v>
      </c>
      <c r="L110" s="15">
        <v>3.5169999999999999</v>
      </c>
      <c r="M110" s="15">
        <v>43817.599999999999</v>
      </c>
      <c r="N110" s="15">
        <v>3337.15</v>
      </c>
      <c r="O110" s="15"/>
      <c r="P110" s="15"/>
      <c r="Q110" s="16">
        <f t="shared" si="45"/>
        <v>0</v>
      </c>
      <c r="R110" s="34"/>
      <c r="S110" s="34"/>
      <c r="T110" s="35">
        <f t="shared" si="46"/>
        <v>0</v>
      </c>
      <c r="U110" s="34"/>
      <c r="V110" s="34"/>
      <c r="W110" s="35">
        <f t="shared" si="47"/>
        <v>0</v>
      </c>
      <c r="X110" s="15">
        <v>7.2999999999999995E-2</v>
      </c>
      <c r="Y110" s="15">
        <v>1411.9</v>
      </c>
      <c r="Z110" s="16">
        <f t="shared" si="48"/>
        <v>0.10340675685246829</v>
      </c>
      <c r="AA110" s="15"/>
      <c r="AB110" s="16">
        <f t="shared" si="41"/>
        <v>-2.2986928104575161E-2</v>
      </c>
      <c r="AC110" s="16">
        <f t="shared" si="42"/>
        <v>-2.2986928104575161E-2</v>
      </c>
      <c r="AD110" s="16">
        <f t="shared" si="43"/>
        <v>-2.2986928104575161E-2</v>
      </c>
      <c r="AE110" s="16">
        <f t="shared" si="44"/>
        <v>5.0013071895424838E-2</v>
      </c>
      <c r="AG110" s="45">
        <f t="shared" si="61"/>
        <v>0</v>
      </c>
      <c r="AH110" s="45">
        <f t="shared" si="62"/>
        <v>0</v>
      </c>
      <c r="AI110" s="45">
        <f t="shared" si="63"/>
        <v>0</v>
      </c>
      <c r="AJ110" s="45">
        <f t="shared" si="64"/>
        <v>-1.1714000000000006E-2</v>
      </c>
      <c r="AL110" s="4" t="s">
        <v>327</v>
      </c>
      <c r="AM110" s="7" t="s">
        <v>362</v>
      </c>
      <c r="AO110" s="16">
        <f t="shared" si="57"/>
        <v>-19.76675264</v>
      </c>
      <c r="AP110" s="16">
        <f t="shared" si="58"/>
        <v>-18.590012220000002</v>
      </c>
      <c r="AQ110" s="16">
        <f t="shared" si="59"/>
        <v>-19.302208919999995</v>
      </c>
      <c r="AR110" s="16">
        <f t="shared" si="60"/>
        <v>-19.444848199999999</v>
      </c>
      <c r="AU110" s="16">
        <f t="shared" si="49"/>
        <v>0</v>
      </c>
      <c r="AV110" s="16">
        <f t="shared" si="50"/>
        <v>0</v>
      </c>
      <c r="AW110" s="16">
        <f t="shared" si="51"/>
        <v>0</v>
      </c>
      <c r="AX110" s="16">
        <f t="shared" si="52"/>
        <v>0</v>
      </c>
      <c r="AY110" s="62"/>
      <c r="AZ110" s="65">
        <f t="shared" si="65"/>
        <v>1.9613600000000001E-3</v>
      </c>
      <c r="BA110" s="66">
        <f t="shared" si="66"/>
        <v>3.2717119999999988E-2</v>
      </c>
      <c r="BB110" s="66">
        <f t="shared" si="67"/>
        <v>2.9224360000000019E-2</v>
      </c>
      <c r="BC110" s="66">
        <f t="shared" si="68"/>
        <v>2.9369999999999999E-3</v>
      </c>
      <c r="BD110" s="74"/>
      <c r="BE110" s="55"/>
      <c r="BF110" s="16">
        <f t="shared" si="53"/>
        <v>0</v>
      </c>
      <c r="BG110" s="16">
        <f t="shared" si="54"/>
        <v>0</v>
      </c>
      <c r="BH110" s="16">
        <f t="shared" si="55"/>
        <v>0</v>
      </c>
      <c r="BI110" s="16">
        <f t="shared" si="56"/>
        <v>0</v>
      </c>
    </row>
    <row r="111" spans="1:61" ht="30" x14ac:dyDescent="0.25">
      <c r="A111" s="4" t="s">
        <v>327</v>
      </c>
      <c r="B111" s="7" t="s">
        <v>390</v>
      </c>
      <c r="C111" s="7">
        <v>7288</v>
      </c>
      <c r="D111" s="8">
        <v>39.451000000000001</v>
      </c>
      <c r="E111" s="8">
        <v>-75.0578</v>
      </c>
      <c r="F111" s="4" t="s">
        <v>349</v>
      </c>
      <c r="G111" s="4" t="s">
        <v>25</v>
      </c>
      <c r="H111" s="4" t="s">
        <v>26</v>
      </c>
      <c r="I111" s="4" t="s">
        <v>58</v>
      </c>
      <c r="J111" s="4" t="s">
        <v>38</v>
      </c>
      <c r="K111" s="14">
        <f t="shared" si="40"/>
        <v>5.5516339869281041E-2</v>
      </c>
      <c r="L111" s="15">
        <v>8.4939999999999998</v>
      </c>
      <c r="M111" s="15">
        <v>233131.935</v>
      </c>
      <c r="N111" s="15">
        <v>18237.849999999999</v>
      </c>
      <c r="O111" s="15"/>
      <c r="P111" s="15"/>
      <c r="Q111" s="16">
        <f t="shared" si="45"/>
        <v>0</v>
      </c>
      <c r="R111" s="34">
        <v>0.14699999999999999</v>
      </c>
      <c r="S111" s="34">
        <v>4035.9079999999999</v>
      </c>
      <c r="T111" s="35">
        <f t="shared" si="46"/>
        <v>7.2846060911200161E-2</v>
      </c>
      <c r="U111" s="34">
        <v>7.3999999999999996E-2</v>
      </c>
      <c r="V111" s="34">
        <v>2078.2629999999999</v>
      </c>
      <c r="W111" s="35">
        <f t="shared" si="47"/>
        <v>7.1213316120240802E-2</v>
      </c>
      <c r="X111" s="15"/>
      <c r="Y111" s="15"/>
      <c r="Z111" s="16">
        <f t="shared" si="48"/>
        <v>0</v>
      </c>
      <c r="AA111" s="15"/>
      <c r="AB111" s="16">
        <f t="shared" si="41"/>
        <v>-5.5516339869281041E-2</v>
      </c>
      <c r="AC111" s="16">
        <f t="shared" si="42"/>
        <v>9.1483660130718958E-2</v>
      </c>
      <c r="AD111" s="16">
        <f t="shared" si="43"/>
        <v>1.8483660130718955E-2</v>
      </c>
      <c r="AE111" s="16">
        <f t="shared" si="44"/>
        <v>-5.5516339869281041E-2</v>
      </c>
      <c r="AG111" s="45">
        <f t="shared" si="61"/>
        <v>0</v>
      </c>
      <c r="AH111" s="45">
        <f t="shared" si="62"/>
        <v>-9.5154479999999972E-2</v>
      </c>
      <c r="AI111" s="45">
        <f t="shared" si="63"/>
        <v>-5.0695779999999982E-2</v>
      </c>
      <c r="AJ111" s="45">
        <f t="shared" si="64"/>
        <v>0</v>
      </c>
      <c r="AL111" s="4" t="s">
        <v>327</v>
      </c>
      <c r="AM111" s="7" t="s">
        <v>390</v>
      </c>
      <c r="AO111" s="16">
        <f t="shared" si="57"/>
        <v>-19.76675264</v>
      </c>
      <c r="AP111" s="16">
        <f t="shared" si="58"/>
        <v>-18.685166700000003</v>
      </c>
      <c r="AQ111" s="16">
        <f t="shared" si="59"/>
        <v>-19.352904699999996</v>
      </c>
      <c r="AR111" s="16">
        <f t="shared" si="60"/>
        <v>-19.444848199999999</v>
      </c>
      <c r="AU111" s="16">
        <f t="shared" si="49"/>
        <v>0</v>
      </c>
      <c r="AV111" s="16">
        <f t="shared" si="50"/>
        <v>0</v>
      </c>
      <c r="AW111" s="16">
        <f t="shared" si="51"/>
        <v>0</v>
      </c>
      <c r="AX111" s="16">
        <f t="shared" si="52"/>
        <v>0</v>
      </c>
      <c r="AY111" s="62"/>
      <c r="AZ111" s="65">
        <f t="shared" si="65"/>
        <v>1.9613600000000001E-3</v>
      </c>
      <c r="BA111" s="66">
        <f t="shared" si="66"/>
        <v>3.2717119999999988E-2</v>
      </c>
      <c r="BB111" s="66">
        <f t="shared" si="67"/>
        <v>2.9224360000000019E-2</v>
      </c>
      <c r="BC111" s="66">
        <f t="shared" si="68"/>
        <v>2.9369999999999999E-3</v>
      </c>
      <c r="BD111" s="74"/>
      <c r="BE111" s="55"/>
      <c r="BF111" s="16">
        <f t="shared" si="53"/>
        <v>0</v>
      </c>
      <c r="BG111" s="16">
        <f t="shared" si="54"/>
        <v>0</v>
      </c>
      <c r="BH111" s="16">
        <f t="shared" si="55"/>
        <v>0</v>
      </c>
      <c r="BI111" s="16">
        <f t="shared" si="56"/>
        <v>0</v>
      </c>
    </row>
    <row r="112" spans="1:61" ht="45" x14ac:dyDescent="0.25">
      <c r="A112" s="4" t="s">
        <v>327</v>
      </c>
      <c r="B112" s="7" t="s">
        <v>374</v>
      </c>
      <c r="C112" s="7">
        <v>8008</v>
      </c>
      <c r="D112" s="8">
        <v>39.813899999999997</v>
      </c>
      <c r="E112" s="8">
        <v>-75.250799999999998</v>
      </c>
      <c r="F112" s="4" t="s">
        <v>359</v>
      </c>
      <c r="G112" s="4" t="s">
        <v>25</v>
      </c>
      <c r="H112" s="4" t="s">
        <v>26</v>
      </c>
      <c r="I112" s="4" t="s">
        <v>27</v>
      </c>
      <c r="J112" s="4"/>
      <c r="K112" s="14">
        <f t="shared" si="40"/>
        <v>1.5843137254901961E-2</v>
      </c>
      <c r="L112" s="15">
        <v>2.4239999999999999</v>
      </c>
      <c r="M112" s="15">
        <v>4368</v>
      </c>
      <c r="N112" s="15">
        <v>60</v>
      </c>
      <c r="O112" s="15"/>
      <c r="P112" s="15"/>
      <c r="Q112" s="16">
        <f t="shared" si="45"/>
        <v>0</v>
      </c>
      <c r="R112" s="34"/>
      <c r="S112" s="34"/>
      <c r="T112" s="35">
        <f t="shared" si="46"/>
        <v>0</v>
      </c>
      <c r="U112" s="34"/>
      <c r="V112" s="34"/>
      <c r="W112" s="35">
        <f t="shared" si="47"/>
        <v>0</v>
      </c>
      <c r="X112" s="15"/>
      <c r="Y112" s="15"/>
      <c r="Z112" s="16">
        <f t="shared" si="48"/>
        <v>0</v>
      </c>
      <c r="AA112" s="15"/>
      <c r="AB112" s="16">
        <f t="shared" si="41"/>
        <v>-1.5843137254901961E-2</v>
      </c>
      <c r="AC112" s="16">
        <f t="shared" si="42"/>
        <v>-1.5843137254901961E-2</v>
      </c>
      <c r="AD112" s="16">
        <f t="shared" si="43"/>
        <v>-1.5843137254901961E-2</v>
      </c>
      <c r="AE112" s="16">
        <f t="shared" si="44"/>
        <v>-1.5843137254901961E-2</v>
      </c>
      <c r="AG112" s="45">
        <f t="shared" si="61"/>
        <v>0</v>
      </c>
      <c r="AH112" s="45">
        <f t="shared" si="62"/>
        <v>0</v>
      </c>
      <c r="AI112" s="45">
        <f t="shared" si="63"/>
        <v>0</v>
      </c>
      <c r="AJ112" s="45">
        <f t="shared" si="64"/>
        <v>0</v>
      </c>
      <c r="AL112" s="4" t="s">
        <v>327</v>
      </c>
      <c r="AM112" s="7" t="s">
        <v>374</v>
      </c>
      <c r="AO112" s="16">
        <f t="shared" si="57"/>
        <v>-19.76675264</v>
      </c>
      <c r="AP112" s="16">
        <f t="shared" si="58"/>
        <v>-18.685166700000003</v>
      </c>
      <c r="AQ112" s="16">
        <f t="shared" si="59"/>
        <v>-19.352904699999996</v>
      </c>
      <c r="AR112" s="16">
        <f t="shared" si="60"/>
        <v>-19.444848199999999</v>
      </c>
      <c r="AU112" s="16">
        <f t="shared" si="49"/>
        <v>0</v>
      </c>
      <c r="AV112" s="16">
        <f t="shared" si="50"/>
        <v>0</v>
      </c>
      <c r="AW112" s="16">
        <f t="shared" si="51"/>
        <v>0</v>
      </c>
      <c r="AX112" s="16">
        <f t="shared" si="52"/>
        <v>0</v>
      </c>
      <c r="AY112" s="62"/>
      <c r="AZ112" s="65">
        <f t="shared" si="65"/>
        <v>1.9613600000000001E-3</v>
      </c>
      <c r="BA112" s="66">
        <f t="shared" si="66"/>
        <v>3.2717119999999988E-2</v>
      </c>
      <c r="BB112" s="66">
        <f t="shared" si="67"/>
        <v>2.9224360000000019E-2</v>
      </c>
      <c r="BC112" s="66">
        <f t="shared" si="68"/>
        <v>2.9369999999999999E-3</v>
      </c>
      <c r="BD112" s="74"/>
      <c r="BE112" s="55"/>
      <c r="BF112" s="16">
        <f t="shared" si="53"/>
        <v>0</v>
      </c>
      <c r="BG112" s="16">
        <f t="shared" si="54"/>
        <v>0</v>
      </c>
      <c r="BH112" s="16">
        <f t="shared" si="55"/>
        <v>0</v>
      </c>
      <c r="BI112" s="16">
        <f t="shared" si="56"/>
        <v>0</v>
      </c>
    </row>
    <row r="113" spans="1:61" ht="45" x14ac:dyDescent="0.25">
      <c r="A113" s="4" t="s">
        <v>327</v>
      </c>
      <c r="B113" s="7" t="s">
        <v>373</v>
      </c>
      <c r="C113" s="7">
        <v>10043</v>
      </c>
      <c r="D113" s="8">
        <v>39.791400000000003</v>
      </c>
      <c r="E113" s="8">
        <v>-75.408100000000005</v>
      </c>
      <c r="F113" s="4" t="s">
        <v>359</v>
      </c>
      <c r="G113" s="4" t="s">
        <v>25</v>
      </c>
      <c r="H113" s="4" t="s">
        <v>80</v>
      </c>
      <c r="I113" s="4" t="s">
        <v>48</v>
      </c>
      <c r="J113" s="4" t="s">
        <v>242</v>
      </c>
      <c r="K113" s="14">
        <f t="shared" si="40"/>
        <v>1.0440849673202615</v>
      </c>
      <c r="L113" s="15">
        <v>159.745</v>
      </c>
      <c r="M113" s="15">
        <v>2682215.6519999998</v>
      </c>
      <c r="N113" s="15"/>
      <c r="O113" s="15">
        <v>1.0209999999999999</v>
      </c>
      <c r="P113" s="15">
        <v>17291.3</v>
      </c>
      <c r="Q113" s="16">
        <f t="shared" si="45"/>
        <v>0.11809407042848137</v>
      </c>
      <c r="R113" s="34">
        <v>1.008</v>
      </c>
      <c r="S113" s="34">
        <v>17207.8</v>
      </c>
      <c r="T113" s="35">
        <f t="shared" si="46"/>
        <v>0.11715617336324226</v>
      </c>
      <c r="U113" s="34">
        <v>1.032</v>
      </c>
      <c r="V113" s="34">
        <v>17243.400000000001</v>
      </c>
      <c r="W113" s="35">
        <f t="shared" si="47"/>
        <v>0.11969797139775218</v>
      </c>
      <c r="X113" s="15">
        <v>1.0409999999999999</v>
      </c>
      <c r="Y113" s="15">
        <v>17134.099999999999</v>
      </c>
      <c r="Z113" s="16">
        <f t="shared" si="48"/>
        <v>0.12151207241699302</v>
      </c>
      <c r="AA113" s="15"/>
      <c r="AB113" s="16">
        <f t="shared" si="41"/>
        <v>-2.3084967320261551E-2</v>
      </c>
      <c r="AC113" s="16">
        <f t="shared" si="42"/>
        <v>-3.6084967320261452E-2</v>
      </c>
      <c r="AD113" s="16">
        <f t="shared" si="43"/>
        <v>-1.2084967320261431E-2</v>
      </c>
      <c r="AE113" s="16">
        <f t="shared" si="44"/>
        <v>-3.0849673202615335E-3</v>
      </c>
      <c r="AG113" s="45">
        <f t="shared" si="61"/>
        <v>-1.6478E-2</v>
      </c>
      <c r="AH113" s="45">
        <f t="shared" si="62"/>
        <v>-2.4467999999999896E-2</v>
      </c>
      <c r="AI113" s="45">
        <f t="shared" si="63"/>
        <v>-2.604000000000003E-3</v>
      </c>
      <c r="AJ113" s="45">
        <f t="shared" si="64"/>
        <v>1.2954000000000108E-2</v>
      </c>
      <c r="AL113" s="4" t="s">
        <v>327</v>
      </c>
      <c r="AM113" s="7" t="s">
        <v>373</v>
      </c>
      <c r="AO113" s="16">
        <f t="shared" si="57"/>
        <v>-19.783230639999999</v>
      </c>
      <c r="AP113" s="16">
        <f t="shared" si="58"/>
        <v>-18.709634700000002</v>
      </c>
      <c r="AQ113" s="16">
        <f t="shared" si="59"/>
        <v>-19.355508699999998</v>
      </c>
      <c r="AR113" s="16">
        <f t="shared" si="60"/>
        <v>-19.431894199999999</v>
      </c>
      <c r="AU113" s="16">
        <f t="shared" si="49"/>
        <v>0</v>
      </c>
      <c r="AV113" s="16">
        <f t="shared" si="50"/>
        <v>0</v>
      </c>
      <c r="AW113" s="16">
        <f t="shared" si="51"/>
        <v>0</v>
      </c>
      <c r="AX113" s="16">
        <f t="shared" si="52"/>
        <v>1.2954000000000108E-2</v>
      </c>
      <c r="AY113" s="62"/>
      <c r="AZ113" s="65">
        <f t="shared" si="65"/>
        <v>1.9613600000000001E-3</v>
      </c>
      <c r="BA113" s="66">
        <f t="shared" si="66"/>
        <v>3.2717119999999988E-2</v>
      </c>
      <c r="BB113" s="66">
        <f t="shared" si="67"/>
        <v>2.9224360000000019E-2</v>
      </c>
      <c r="BC113" s="66">
        <f t="shared" si="68"/>
        <v>1.5891000000000106E-2</v>
      </c>
      <c r="BD113" s="74"/>
      <c r="BE113" s="55"/>
      <c r="BF113" s="16">
        <f t="shared" si="53"/>
        <v>0</v>
      </c>
      <c r="BG113" s="16">
        <f t="shared" si="54"/>
        <v>0</v>
      </c>
      <c r="BH113" s="16">
        <f t="shared" si="55"/>
        <v>0</v>
      </c>
      <c r="BI113" s="16">
        <f t="shared" si="56"/>
        <v>1.5120724169930266E-3</v>
      </c>
    </row>
    <row r="114" spans="1:61" ht="45" x14ac:dyDescent="0.25">
      <c r="A114" s="4" t="s">
        <v>327</v>
      </c>
      <c r="B114" s="7" t="s">
        <v>383</v>
      </c>
      <c r="C114" s="7">
        <v>10099</v>
      </c>
      <c r="D114" s="8">
        <v>39.766100000000002</v>
      </c>
      <c r="E114" s="8">
        <v>-75.424199999999999</v>
      </c>
      <c r="F114" s="4" t="s">
        <v>352</v>
      </c>
      <c r="G114" s="4" t="s">
        <v>25</v>
      </c>
      <c r="H114" s="4" t="s">
        <v>33</v>
      </c>
      <c r="I114" s="4" t="s">
        <v>27</v>
      </c>
      <c r="J114" s="4" t="s">
        <v>384</v>
      </c>
      <c r="K114" s="14">
        <f t="shared" si="40"/>
        <v>3.3921568627450984E-3</v>
      </c>
      <c r="L114" s="15">
        <v>0.51900000000000002</v>
      </c>
      <c r="M114" s="15">
        <v>27856.508000000002</v>
      </c>
      <c r="N114" s="15">
        <v>3328.16</v>
      </c>
      <c r="O114" s="15"/>
      <c r="P114" s="15"/>
      <c r="Q114" s="16">
        <f t="shared" si="45"/>
        <v>0</v>
      </c>
      <c r="R114" s="34"/>
      <c r="S114" s="34"/>
      <c r="T114" s="35">
        <f t="shared" si="46"/>
        <v>0</v>
      </c>
      <c r="U114" s="34"/>
      <c r="V114" s="34"/>
      <c r="W114" s="35">
        <f t="shared" si="47"/>
        <v>0</v>
      </c>
      <c r="X114" s="15"/>
      <c r="Y114" s="15"/>
      <c r="Z114" s="16">
        <f t="shared" si="48"/>
        <v>0</v>
      </c>
      <c r="AA114" s="15"/>
      <c r="AB114" s="16">
        <f t="shared" si="41"/>
        <v>-3.3921568627450984E-3</v>
      </c>
      <c r="AC114" s="16">
        <f t="shared" si="42"/>
        <v>-3.3921568627450984E-3</v>
      </c>
      <c r="AD114" s="16">
        <f t="shared" si="43"/>
        <v>-3.3921568627450984E-3</v>
      </c>
      <c r="AE114" s="16">
        <f t="shared" si="44"/>
        <v>-3.3921568627450984E-3</v>
      </c>
      <c r="AG114" s="45">
        <f t="shared" si="61"/>
        <v>0</v>
      </c>
      <c r="AH114" s="45">
        <f t="shared" si="62"/>
        <v>0</v>
      </c>
      <c r="AI114" s="45">
        <f t="shared" si="63"/>
        <v>0</v>
      </c>
      <c r="AJ114" s="45">
        <f t="shared" si="64"/>
        <v>0</v>
      </c>
      <c r="AL114" s="4" t="s">
        <v>327</v>
      </c>
      <c r="AM114" s="7" t="s">
        <v>383</v>
      </c>
      <c r="AO114" s="16">
        <f t="shared" si="57"/>
        <v>-19.783230639999999</v>
      </c>
      <c r="AP114" s="16">
        <f t="shared" si="58"/>
        <v>-18.709634700000002</v>
      </c>
      <c r="AQ114" s="16">
        <f t="shared" si="59"/>
        <v>-19.355508699999998</v>
      </c>
      <c r="AR114" s="16">
        <f t="shared" si="60"/>
        <v>-19.431894199999999</v>
      </c>
      <c r="AU114" s="16">
        <f t="shared" si="49"/>
        <v>0</v>
      </c>
      <c r="AV114" s="16">
        <f t="shared" si="50"/>
        <v>0</v>
      </c>
      <c r="AW114" s="16">
        <f t="shared" si="51"/>
        <v>0</v>
      </c>
      <c r="AX114" s="16">
        <f t="shared" si="52"/>
        <v>0</v>
      </c>
      <c r="AY114" s="62"/>
      <c r="AZ114" s="65">
        <f t="shared" si="65"/>
        <v>1.9613600000000001E-3</v>
      </c>
      <c r="BA114" s="66">
        <f t="shared" si="66"/>
        <v>3.2717119999999988E-2</v>
      </c>
      <c r="BB114" s="66">
        <f t="shared" si="67"/>
        <v>2.9224360000000019E-2</v>
      </c>
      <c r="BC114" s="66">
        <f t="shared" si="68"/>
        <v>1.5891000000000106E-2</v>
      </c>
      <c r="BD114" s="74"/>
      <c r="BE114" s="55"/>
      <c r="BF114" s="16">
        <f t="shared" si="53"/>
        <v>0</v>
      </c>
      <c r="BG114" s="16">
        <f t="shared" si="54"/>
        <v>0</v>
      </c>
      <c r="BH114" s="16">
        <f t="shared" si="55"/>
        <v>0</v>
      </c>
      <c r="BI114" s="16">
        <f t="shared" si="56"/>
        <v>0</v>
      </c>
    </row>
    <row r="115" spans="1:61" ht="45" x14ac:dyDescent="0.25">
      <c r="A115" s="4" t="s">
        <v>327</v>
      </c>
      <c r="B115" s="7" t="s">
        <v>379</v>
      </c>
      <c r="C115" s="7">
        <v>10308</v>
      </c>
      <c r="D115" s="8">
        <v>40.439</v>
      </c>
      <c r="E115" s="8">
        <v>-74.344399999999993</v>
      </c>
      <c r="F115" s="4" t="s">
        <v>72</v>
      </c>
      <c r="G115" s="4" t="s">
        <v>25</v>
      </c>
      <c r="H115" s="4" t="s">
        <v>33</v>
      </c>
      <c r="I115" s="4" t="s">
        <v>27</v>
      </c>
      <c r="J115" s="4" t="s">
        <v>34</v>
      </c>
      <c r="K115" s="14">
        <f t="shared" si="40"/>
        <v>0.83334640522875814</v>
      </c>
      <c r="L115" s="15">
        <v>127.502</v>
      </c>
      <c r="M115" s="15">
        <v>2966493.8560000001</v>
      </c>
      <c r="N115" s="15">
        <v>356252.63</v>
      </c>
      <c r="O115" s="17">
        <v>1.0620000000000001</v>
      </c>
      <c r="P115" s="15">
        <v>24986.791000000001</v>
      </c>
      <c r="Q115" s="16">
        <f t="shared" si="45"/>
        <v>8.5004913195936199E-2</v>
      </c>
      <c r="R115" s="36">
        <v>1.139</v>
      </c>
      <c r="S115" s="34">
        <v>29778.726999999999</v>
      </c>
      <c r="T115" s="35">
        <f t="shared" si="46"/>
        <v>7.6497561497507943E-2</v>
      </c>
      <c r="U115" s="36">
        <v>1.355</v>
      </c>
      <c r="V115" s="34">
        <v>34380.195</v>
      </c>
      <c r="W115" s="35">
        <f t="shared" si="47"/>
        <v>7.8824451112042851E-2</v>
      </c>
      <c r="X115" s="17">
        <v>1.627</v>
      </c>
      <c r="Y115" s="15">
        <v>39363.563000000002</v>
      </c>
      <c r="Z115" s="16">
        <f t="shared" si="48"/>
        <v>8.2665281087486914E-2</v>
      </c>
      <c r="AA115" s="15"/>
      <c r="AB115" s="18">
        <f t="shared" si="41"/>
        <v>0.22865359477124192</v>
      </c>
      <c r="AC115" s="18">
        <f t="shared" si="42"/>
        <v>0.30565359477124188</v>
      </c>
      <c r="AD115" s="18">
        <f t="shared" si="43"/>
        <v>0.52165359477124185</v>
      </c>
      <c r="AE115" s="18">
        <f t="shared" si="44"/>
        <v>0.79365359477124187</v>
      </c>
      <c r="AG115" s="45">
        <f t="shared" si="61"/>
        <v>-0.43720746000000005</v>
      </c>
      <c r="AH115" s="45">
        <f t="shared" si="62"/>
        <v>-0.64772361999999972</v>
      </c>
      <c r="AI115" s="45">
        <f t="shared" si="63"/>
        <v>-0.70781169999999982</v>
      </c>
      <c r="AJ115" s="45">
        <f t="shared" si="64"/>
        <v>-0.73481378000000019</v>
      </c>
      <c r="AL115" s="4" t="s">
        <v>327</v>
      </c>
      <c r="AM115" s="7" t="s">
        <v>379</v>
      </c>
      <c r="AO115" s="16">
        <f t="shared" si="57"/>
        <v>-20.220438099999999</v>
      </c>
      <c r="AP115" s="16">
        <f t="shared" si="58"/>
        <v>-19.357358320000003</v>
      </c>
      <c r="AQ115" s="16">
        <f t="shared" si="59"/>
        <v>-20.063320399999999</v>
      </c>
      <c r="AR115" s="16">
        <f t="shared" si="60"/>
        <v>-20.166707979999998</v>
      </c>
      <c r="AU115" s="16">
        <f t="shared" si="49"/>
        <v>0</v>
      </c>
      <c r="AV115" s="16">
        <f t="shared" si="50"/>
        <v>0</v>
      </c>
      <c r="AW115" s="16">
        <f t="shared" si="51"/>
        <v>0</v>
      </c>
      <c r="AX115" s="16">
        <f t="shared" si="52"/>
        <v>0</v>
      </c>
      <c r="AY115" s="62"/>
      <c r="AZ115" s="65">
        <f t="shared" si="65"/>
        <v>1.9613600000000001E-3</v>
      </c>
      <c r="BA115" s="66">
        <f t="shared" si="66"/>
        <v>3.2717119999999988E-2</v>
      </c>
      <c r="BB115" s="66">
        <f t="shared" si="67"/>
        <v>2.9224360000000019E-2</v>
      </c>
      <c r="BC115" s="66">
        <f t="shared" si="68"/>
        <v>1.5891000000000106E-2</v>
      </c>
      <c r="BD115" s="74"/>
      <c r="BE115" s="55"/>
      <c r="BF115" s="16">
        <f t="shared" si="53"/>
        <v>0</v>
      </c>
      <c r="BG115" s="16">
        <f t="shared" si="54"/>
        <v>0</v>
      </c>
      <c r="BH115" s="16">
        <f t="shared" si="55"/>
        <v>0</v>
      </c>
      <c r="BI115" s="16">
        <f t="shared" si="56"/>
        <v>0</v>
      </c>
    </row>
    <row r="116" spans="1:61" ht="30" x14ac:dyDescent="0.25">
      <c r="A116" s="4" t="s">
        <v>327</v>
      </c>
      <c r="B116" s="7" t="s">
        <v>350</v>
      </c>
      <c r="C116" s="7">
        <v>10566</v>
      </c>
      <c r="D116" s="8">
        <v>39.692799999999998</v>
      </c>
      <c r="E116" s="8">
        <v>-75.486699999999999</v>
      </c>
      <c r="F116" s="4" t="s">
        <v>352</v>
      </c>
      <c r="G116" s="4" t="s">
        <v>25</v>
      </c>
      <c r="H116" s="4" t="s">
        <v>80</v>
      </c>
      <c r="I116" s="4" t="s">
        <v>48</v>
      </c>
      <c r="J116" s="4" t="s">
        <v>42</v>
      </c>
      <c r="K116" s="14">
        <f t="shared" si="40"/>
        <v>1.3105555555555555</v>
      </c>
      <c r="L116" s="15">
        <v>200.51499999999999</v>
      </c>
      <c r="M116" s="15">
        <v>3996759.1409999998</v>
      </c>
      <c r="N116" s="15"/>
      <c r="O116" s="15">
        <v>1.222</v>
      </c>
      <c r="P116" s="15">
        <v>24700.675999999999</v>
      </c>
      <c r="Q116" s="16">
        <f t="shared" si="45"/>
        <v>9.8944660461924197E-2</v>
      </c>
      <c r="R116" s="34">
        <v>1.157</v>
      </c>
      <c r="S116" s="34">
        <v>22458.7</v>
      </c>
      <c r="T116" s="35">
        <f t="shared" si="46"/>
        <v>0.10303356828311523</v>
      </c>
      <c r="U116" s="34">
        <v>1.292</v>
      </c>
      <c r="V116" s="34">
        <v>25967.105</v>
      </c>
      <c r="W116" s="35">
        <f t="shared" si="47"/>
        <v>9.951051532313672E-2</v>
      </c>
      <c r="X116" s="15">
        <v>1.2050000000000001</v>
      </c>
      <c r="Y116" s="15">
        <v>24371.3</v>
      </c>
      <c r="Z116" s="16">
        <f t="shared" si="48"/>
        <v>9.8886805381739995E-2</v>
      </c>
      <c r="AA116" s="15"/>
      <c r="AB116" s="16">
        <f t="shared" si="41"/>
        <v>-8.8555555555555499E-2</v>
      </c>
      <c r="AC116" s="16">
        <f t="shared" si="42"/>
        <v>-0.15355555555555545</v>
      </c>
      <c r="AD116" s="16">
        <f t="shared" si="43"/>
        <v>-1.8555555555555436E-2</v>
      </c>
      <c r="AE116" s="16">
        <f t="shared" si="44"/>
        <v>-0.1055555555555554</v>
      </c>
      <c r="AG116" s="45">
        <f t="shared" si="61"/>
        <v>-0.26004055999999998</v>
      </c>
      <c r="AH116" s="45">
        <f t="shared" si="62"/>
        <v>-0.19052199999999994</v>
      </c>
      <c r="AI116" s="45">
        <f t="shared" si="63"/>
        <v>-0.26602629999999988</v>
      </c>
      <c r="AJ116" s="45">
        <f t="shared" si="64"/>
        <v>-0.25727799999999995</v>
      </c>
      <c r="AL116" s="4" t="s">
        <v>327</v>
      </c>
      <c r="AM116" s="7" t="s">
        <v>350</v>
      </c>
      <c r="AO116" s="16">
        <f t="shared" si="57"/>
        <v>-20.480478659999999</v>
      </c>
      <c r="AP116" s="16">
        <f t="shared" si="58"/>
        <v>-19.547880320000004</v>
      </c>
      <c r="AQ116" s="16">
        <f t="shared" si="59"/>
        <v>-20.329346699999999</v>
      </c>
      <c r="AR116" s="16">
        <f t="shared" si="60"/>
        <v>-20.423985979999998</v>
      </c>
      <c r="AU116" s="16">
        <f t="shared" si="49"/>
        <v>0</v>
      </c>
      <c r="AV116" s="16">
        <f t="shared" si="50"/>
        <v>0</v>
      </c>
      <c r="AW116" s="16">
        <f t="shared" si="51"/>
        <v>0</v>
      </c>
      <c r="AX116" s="16">
        <f t="shared" si="52"/>
        <v>0</v>
      </c>
      <c r="AY116" s="62"/>
      <c r="AZ116" s="65">
        <f t="shared" si="65"/>
        <v>1.9613600000000001E-3</v>
      </c>
      <c r="BA116" s="66">
        <f t="shared" si="66"/>
        <v>3.2717119999999988E-2</v>
      </c>
      <c r="BB116" s="66">
        <f t="shared" si="67"/>
        <v>2.9224360000000019E-2</v>
      </c>
      <c r="BC116" s="66">
        <f t="shared" si="68"/>
        <v>1.5891000000000106E-2</v>
      </c>
      <c r="BD116" s="74"/>
      <c r="BE116" s="55"/>
      <c r="BF116" s="16">
        <f t="shared" si="53"/>
        <v>0</v>
      </c>
      <c r="BG116" s="16">
        <f t="shared" si="54"/>
        <v>0</v>
      </c>
      <c r="BH116" s="16">
        <f t="shared" si="55"/>
        <v>0</v>
      </c>
      <c r="BI116" s="16">
        <f t="shared" si="56"/>
        <v>0</v>
      </c>
    </row>
    <row r="117" spans="1:61" ht="45" x14ac:dyDescent="0.25">
      <c r="A117" s="4" t="s">
        <v>327</v>
      </c>
      <c r="B117" s="7" t="s">
        <v>345</v>
      </c>
      <c r="C117" s="7">
        <v>10751</v>
      </c>
      <c r="D117" s="8">
        <v>39.917499999999997</v>
      </c>
      <c r="E117" s="8">
        <v>-75.119200000000006</v>
      </c>
      <c r="F117" s="4" t="s">
        <v>346</v>
      </c>
      <c r="G117" s="4" t="s">
        <v>25</v>
      </c>
      <c r="H117" s="4" t="s">
        <v>33</v>
      </c>
      <c r="I117" s="4" t="s">
        <v>27</v>
      </c>
      <c r="J117" s="4" t="s">
        <v>200</v>
      </c>
      <c r="K117" s="14">
        <f t="shared" si="40"/>
        <v>6.959477124183007E-2</v>
      </c>
      <c r="L117" s="15">
        <v>10.648</v>
      </c>
      <c r="M117" s="15">
        <v>499866.75300000003</v>
      </c>
      <c r="N117" s="15">
        <v>53835.49</v>
      </c>
      <c r="O117" s="15"/>
      <c r="P117" s="15"/>
      <c r="Q117" s="16">
        <f t="shared" si="45"/>
        <v>0</v>
      </c>
      <c r="R117" s="34">
        <v>0.17100000000000001</v>
      </c>
      <c r="S117" s="34">
        <v>8929.1329999999998</v>
      </c>
      <c r="T117" s="35">
        <f t="shared" si="46"/>
        <v>3.8301590983133522E-2</v>
      </c>
      <c r="U117" s="34">
        <v>0.193</v>
      </c>
      <c r="V117" s="34">
        <v>9311.4410000000007</v>
      </c>
      <c r="W117" s="35">
        <f t="shared" si="47"/>
        <v>4.1454378543557324E-2</v>
      </c>
      <c r="X117" s="15">
        <v>0.221</v>
      </c>
      <c r="Y117" s="15">
        <v>10204.727999999999</v>
      </c>
      <c r="Z117" s="16">
        <f t="shared" si="48"/>
        <v>4.3313256365088815E-2</v>
      </c>
      <c r="AA117" s="15"/>
      <c r="AB117" s="16">
        <f t="shared" si="41"/>
        <v>-6.959477124183007E-2</v>
      </c>
      <c r="AC117" s="16">
        <f t="shared" si="42"/>
        <v>0.10140522875816994</v>
      </c>
      <c r="AD117" s="16">
        <f t="shared" si="43"/>
        <v>0.12340522875816994</v>
      </c>
      <c r="AE117" s="16">
        <f t="shared" si="44"/>
        <v>0.15140522875816992</v>
      </c>
      <c r="AG117" s="45">
        <f t="shared" si="61"/>
        <v>0</v>
      </c>
      <c r="AH117" s="45">
        <f t="shared" si="62"/>
        <v>-0.36474798000000003</v>
      </c>
      <c r="AI117" s="45">
        <f t="shared" si="63"/>
        <v>-0.36568645999999999</v>
      </c>
      <c r="AJ117" s="45">
        <f t="shared" si="64"/>
        <v>-0.39128367999999997</v>
      </c>
      <c r="AL117" s="4" t="s">
        <v>327</v>
      </c>
      <c r="AM117" s="7" t="s">
        <v>345</v>
      </c>
      <c r="AO117" s="16">
        <f t="shared" si="57"/>
        <v>-20.480478659999999</v>
      </c>
      <c r="AP117" s="16">
        <f t="shared" si="58"/>
        <v>-19.912628300000005</v>
      </c>
      <c r="AQ117" s="16">
        <f t="shared" si="59"/>
        <v>-20.695033159999998</v>
      </c>
      <c r="AR117" s="16">
        <f t="shared" si="60"/>
        <v>-20.815269659999998</v>
      </c>
      <c r="AU117" s="16">
        <f t="shared" si="49"/>
        <v>0</v>
      </c>
      <c r="AV117" s="16">
        <f t="shared" si="50"/>
        <v>0</v>
      </c>
      <c r="AW117" s="16">
        <f t="shared" si="51"/>
        <v>0</v>
      </c>
      <c r="AX117" s="16">
        <f t="shared" si="52"/>
        <v>0</v>
      </c>
      <c r="AY117" s="62"/>
      <c r="AZ117" s="65">
        <f t="shared" si="65"/>
        <v>1.9613600000000001E-3</v>
      </c>
      <c r="BA117" s="66">
        <f t="shared" si="66"/>
        <v>3.2717119999999988E-2</v>
      </c>
      <c r="BB117" s="66">
        <f t="shared" si="67"/>
        <v>2.9224360000000019E-2</v>
      </c>
      <c r="BC117" s="66">
        <f t="shared" si="68"/>
        <v>1.5891000000000106E-2</v>
      </c>
      <c r="BD117" s="74"/>
      <c r="BE117" s="55"/>
      <c r="BF117" s="16">
        <f t="shared" si="53"/>
        <v>0</v>
      </c>
      <c r="BG117" s="16">
        <f t="shared" si="54"/>
        <v>0</v>
      </c>
      <c r="BH117" s="16">
        <f t="shared" si="55"/>
        <v>0</v>
      </c>
      <c r="BI117" s="16">
        <f t="shared" si="56"/>
        <v>0</v>
      </c>
    </row>
    <row r="118" spans="1:61" ht="45" x14ac:dyDescent="0.25">
      <c r="A118" s="4" t="s">
        <v>327</v>
      </c>
      <c r="B118" s="7" t="s">
        <v>355</v>
      </c>
      <c r="C118" s="7">
        <v>10805</v>
      </c>
      <c r="D118" s="8">
        <v>40.678100000000001</v>
      </c>
      <c r="E118" s="8">
        <v>-74.2744</v>
      </c>
      <c r="F118" s="4" t="s">
        <v>356</v>
      </c>
      <c r="G118" s="4" t="s">
        <v>25</v>
      </c>
      <c r="H118" s="4" t="s">
        <v>33</v>
      </c>
      <c r="I118" s="4" t="s">
        <v>27</v>
      </c>
      <c r="J118" s="4" t="s">
        <v>38</v>
      </c>
      <c r="K118" s="14">
        <f t="shared" si="40"/>
        <v>0.31108496732026142</v>
      </c>
      <c r="L118" s="15">
        <v>47.595999999999997</v>
      </c>
      <c r="M118" s="15">
        <v>668330.625</v>
      </c>
      <c r="N118" s="15">
        <v>33937.25</v>
      </c>
      <c r="O118" s="15">
        <v>0.32600000000000001</v>
      </c>
      <c r="P118" s="15">
        <v>4540.5</v>
      </c>
      <c r="Q118" s="16">
        <f t="shared" si="45"/>
        <v>0.14359652020702565</v>
      </c>
      <c r="R118" s="34">
        <v>0.32800000000000001</v>
      </c>
      <c r="S118" s="34">
        <v>4584.7</v>
      </c>
      <c r="T118" s="35">
        <f t="shared" si="46"/>
        <v>0.1430846074988549</v>
      </c>
      <c r="U118" s="34">
        <v>0.33600000000000002</v>
      </c>
      <c r="V118" s="34">
        <v>4682.6000000000004</v>
      </c>
      <c r="W118" s="35">
        <f t="shared" si="47"/>
        <v>0.14351001580318626</v>
      </c>
      <c r="X118" s="15">
        <v>0.32500000000000001</v>
      </c>
      <c r="Y118" s="15">
        <v>4524.8</v>
      </c>
      <c r="Z118" s="16">
        <f t="shared" si="48"/>
        <v>0.14365275813295614</v>
      </c>
      <c r="AA118" s="15"/>
      <c r="AB118" s="16">
        <f t="shared" si="41"/>
        <v>1.4915032679738593E-2</v>
      </c>
      <c r="AC118" s="16">
        <f t="shared" si="42"/>
        <v>1.6915032679738595E-2</v>
      </c>
      <c r="AD118" s="16">
        <f t="shared" si="43"/>
        <v>2.4915032679738602E-2</v>
      </c>
      <c r="AE118" s="16">
        <f t="shared" si="44"/>
        <v>1.3915032679738593E-2</v>
      </c>
      <c r="AG118" s="45">
        <f t="shared" si="61"/>
        <v>5.3569999999999993E-2</v>
      </c>
      <c r="AH118" s="45">
        <f t="shared" si="62"/>
        <v>5.2918000000000048E-2</v>
      </c>
      <c r="AI118" s="45">
        <f t="shared" si="63"/>
        <v>5.5044000000000003E-2</v>
      </c>
      <c r="AJ118" s="45">
        <f t="shared" si="64"/>
        <v>5.3511999999999976E-2</v>
      </c>
      <c r="AL118" s="4" t="s">
        <v>327</v>
      </c>
      <c r="AM118" s="7" t="s">
        <v>355</v>
      </c>
      <c r="AO118" s="16">
        <f t="shared" si="57"/>
        <v>-20.426908659999999</v>
      </c>
      <c r="AP118" s="16">
        <f t="shared" si="58"/>
        <v>-19.859710300000003</v>
      </c>
      <c r="AQ118" s="16">
        <f t="shared" si="59"/>
        <v>-20.639989159999999</v>
      </c>
      <c r="AR118" s="16">
        <f t="shared" si="60"/>
        <v>-20.761757659999997</v>
      </c>
      <c r="AU118" s="16">
        <f t="shared" si="49"/>
        <v>5.3569999999999993E-2</v>
      </c>
      <c r="AV118" s="16">
        <f t="shared" si="50"/>
        <v>5.2918000000000048E-2</v>
      </c>
      <c r="AW118" s="16">
        <f t="shared" si="51"/>
        <v>5.5044000000000003E-2</v>
      </c>
      <c r="AX118" s="16">
        <f t="shared" si="52"/>
        <v>5.3511999999999976E-2</v>
      </c>
      <c r="AY118" s="62"/>
      <c r="AZ118" s="65">
        <f t="shared" si="65"/>
        <v>5.5531359999999995E-2</v>
      </c>
      <c r="BA118" s="66">
        <f t="shared" si="66"/>
        <v>8.5635120000000037E-2</v>
      </c>
      <c r="BB118" s="66">
        <f t="shared" si="67"/>
        <v>8.4268360000000014E-2</v>
      </c>
      <c r="BC118" s="66">
        <f t="shared" si="68"/>
        <v>6.9403000000000076E-2</v>
      </c>
      <c r="BD118" s="74"/>
      <c r="BE118" s="55"/>
      <c r="BF118" s="16">
        <f t="shared" si="53"/>
        <v>2.3596520207025656E-2</v>
      </c>
      <c r="BG118" s="16">
        <f t="shared" si="54"/>
        <v>2.3084607498854909E-2</v>
      </c>
      <c r="BH118" s="16">
        <f t="shared" si="55"/>
        <v>2.3510015803186263E-2</v>
      </c>
      <c r="BI118" s="16">
        <f t="shared" si="56"/>
        <v>2.3652758132956142E-2</v>
      </c>
    </row>
    <row r="119" spans="1:61" ht="45" x14ac:dyDescent="0.25">
      <c r="A119" s="4" t="s">
        <v>327</v>
      </c>
      <c r="B119" s="7" t="s">
        <v>371</v>
      </c>
      <c r="C119" s="7">
        <v>50006</v>
      </c>
      <c r="D119" s="8">
        <v>40.632199999999997</v>
      </c>
      <c r="E119" s="8">
        <v>-74.215599999999995</v>
      </c>
      <c r="F119" s="4" t="s">
        <v>356</v>
      </c>
      <c r="G119" s="4" t="s">
        <v>25</v>
      </c>
      <c r="H119" s="4" t="s">
        <v>33</v>
      </c>
      <c r="I119" s="4" t="s">
        <v>27</v>
      </c>
      <c r="J119" s="4" t="s">
        <v>53</v>
      </c>
      <c r="K119" s="14">
        <f t="shared" si="40"/>
        <v>1.3848431372549019</v>
      </c>
      <c r="L119" s="15">
        <v>211.881</v>
      </c>
      <c r="M119" s="15">
        <v>21483259.134</v>
      </c>
      <c r="N119" s="15">
        <v>3078762.65</v>
      </c>
      <c r="O119" s="15">
        <v>1.456</v>
      </c>
      <c r="P119" s="15">
        <v>149121.18799999999</v>
      </c>
      <c r="Q119" s="16">
        <f t="shared" si="45"/>
        <v>1.952774142330465E-2</v>
      </c>
      <c r="R119" s="34">
        <v>1.508</v>
      </c>
      <c r="S119" s="34">
        <v>156145.29199999999</v>
      </c>
      <c r="T119" s="35">
        <f t="shared" si="46"/>
        <v>1.9315343814528846E-2</v>
      </c>
      <c r="U119" s="34">
        <v>1.516</v>
      </c>
      <c r="V119" s="34">
        <v>157731.59299999999</v>
      </c>
      <c r="W119" s="35">
        <f t="shared" si="47"/>
        <v>1.922252823503786E-2</v>
      </c>
      <c r="X119" s="15">
        <v>1.4990000000000001</v>
      </c>
      <c r="Y119" s="15">
        <v>157798.62599999999</v>
      </c>
      <c r="Z119" s="16">
        <f t="shared" si="48"/>
        <v>1.8998898000544061E-2</v>
      </c>
      <c r="AA119" s="15"/>
      <c r="AB119" s="16">
        <f t="shared" si="41"/>
        <v>7.1156862745098026E-2</v>
      </c>
      <c r="AC119" s="16">
        <f t="shared" si="42"/>
        <v>0.12315686274509807</v>
      </c>
      <c r="AD119" s="16">
        <f t="shared" si="43"/>
        <v>0.13115686274509808</v>
      </c>
      <c r="AE119" s="16">
        <f t="shared" si="44"/>
        <v>0.11415686274509818</v>
      </c>
      <c r="AG119" s="45">
        <f t="shared" si="61"/>
        <v>-7.4912712799999994</v>
      </c>
      <c r="AH119" s="45">
        <f t="shared" si="62"/>
        <v>-7.8607175199999979</v>
      </c>
      <c r="AI119" s="45">
        <f t="shared" si="63"/>
        <v>-7.9478955799999982</v>
      </c>
      <c r="AJ119" s="45">
        <f t="shared" si="64"/>
        <v>-7.9689175599999986</v>
      </c>
      <c r="AL119" s="4" t="s">
        <v>327</v>
      </c>
      <c r="AM119" s="7" t="s">
        <v>371</v>
      </c>
      <c r="AO119" s="16">
        <f t="shared" si="57"/>
        <v>-27.918179939999998</v>
      </c>
      <c r="AP119" s="16">
        <f t="shared" si="58"/>
        <v>-27.720427820000001</v>
      </c>
      <c r="AQ119" s="16">
        <f t="shared" si="59"/>
        <v>-28.587884739999996</v>
      </c>
      <c r="AR119" s="16">
        <f t="shared" si="60"/>
        <v>-28.730675219999995</v>
      </c>
      <c r="AU119" s="16">
        <f t="shared" si="49"/>
        <v>0</v>
      </c>
      <c r="AV119" s="16">
        <f t="shared" si="50"/>
        <v>0</v>
      </c>
      <c r="AW119" s="16">
        <f t="shared" si="51"/>
        <v>0</v>
      </c>
      <c r="AX119" s="16">
        <f t="shared" si="52"/>
        <v>0</v>
      </c>
      <c r="AY119" s="62"/>
      <c r="AZ119" s="65">
        <f t="shared" si="65"/>
        <v>5.5531359999999995E-2</v>
      </c>
      <c r="BA119" s="66">
        <f t="shared" si="66"/>
        <v>8.5635120000000037E-2</v>
      </c>
      <c r="BB119" s="66">
        <f t="shared" si="67"/>
        <v>8.4268360000000014E-2</v>
      </c>
      <c r="BC119" s="66">
        <f t="shared" si="68"/>
        <v>6.9403000000000076E-2</v>
      </c>
      <c r="BD119" s="74"/>
      <c r="BE119" s="55"/>
      <c r="BF119" s="16">
        <f t="shared" si="53"/>
        <v>0</v>
      </c>
      <c r="BG119" s="16">
        <f t="shared" si="54"/>
        <v>0</v>
      </c>
      <c r="BH119" s="16">
        <f t="shared" si="55"/>
        <v>0</v>
      </c>
      <c r="BI119" s="16">
        <f t="shared" si="56"/>
        <v>0</v>
      </c>
    </row>
    <row r="120" spans="1:61" ht="30" x14ac:dyDescent="0.25">
      <c r="A120" s="4" t="s">
        <v>327</v>
      </c>
      <c r="B120" s="7" t="s">
        <v>375</v>
      </c>
      <c r="C120" s="7">
        <v>50385</v>
      </c>
      <c r="D120" s="8">
        <v>40.719700000000003</v>
      </c>
      <c r="E120" s="8">
        <v>-74.13</v>
      </c>
      <c r="F120" s="4" t="s">
        <v>188</v>
      </c>
      <c r="G120" s="4" t="s">
        <v>25</v>
      </c>
      <c r="H120" s="4" t="s">
        <v>33</v>
      </c>
      <c r="I120" s="4" t="s">
        <v>27</v>
      </c>
      <c r="J120" s="4" t="s">
        <v>200</v>
      </c>
      <c r="K120" s="14">
        <f t="shared" si="40"/>
        <v>2.4745098039215686E-2</v>
      </c>
      <c r="L120" s="15">
        <v>3.786</v>
      </c>
      <c r="M120" s="15">
        <v>170991.486</v>
      </c>
      <c r="N120" s="15">
        <v>18340.38</v>
      </c>
      <c r="O120" s="15"/>
      <c r="P120" s="15"/>
      <c r="Q120" s="16">
        <f t="shared" si="45"/>
        <v>0</v>
      </c>
      <c r="R120" s="34"/>
      <c r="S120" s="34"/>
      <c r="T120" s="35">
        <f t="shared" si="46"/>
        <v>0</v>
      </c>
      <c r="U120" s="34"/>
      <c r="V120" s="34"/>
      <c r="W120" s="35">
        <f t="shared" si="47"/>
        <v>0</v>
      </c>
      <c r="X120" s="15"/>
      <c r="Y120" s="15"/>
      <c r="Z120" s="16">
        <f t="shared" si="48"/>
        <v>0</v>
      </c>
      <c r="AA120" s="15"/>
      <c r="AB120" s="16">
        <f t="shared" si="41"/>
        <v>-2.4745098039215686E-2</v>
      </c>
      <c r="AC120" s="16">
        <f t="shared" si="42"/>
        <v>-2.4745098039215686E-2</v>
      </c>
      <c r="AD120" s="16">
        <f t="shared" si="43"/>
        <v>-2.4745098039215686E-2</v>
      </c>
      <c r="AE120" s="16">
        <f t="shared" si="44"/>
        <v>-2.4745098039215686E-2</v>
      </c>
      <c r="AG120" s="45">
        <f t="shared" si="61"/>
        <v>0</v>
      </c>
      <c r="AH120" s="45">
        <f t="shared" si="62"/>
        <v>0</v>
      </c>
      <c r="AI120" s="45">
        <f t="shared" si="63"/>
        <v>0</v>
      </c>
      <c r="AJ120" s="45">
        <f t="shared" si="64"/>
        <v>0</v>
      </c>
      <c r="AL120" s="4" t="s">
        <v>327</v>
      </c>
      <c r="AM120" s="7" t="s">
        <v>375</v>
      </c>
      <c r="AO120" s="16">
        <f t="shared" si="57"/>
        <v>-27.918179939999998</v>
      </c>
      <c r="AP120" s="16">
        <f t="shared" si="58"/>
        <v>-27.720427820000001</v>
      </c>
      <c r="AQ120" s="16">
        <f t="shared" si="59"/>
        <v>-28.587884739999996</v>
      </c>
      <c r="AR120" s="16">
        <f t="shared" si="60"/>
        <v>-28.730675219999995</v>
      </c>
      <c r="AU120" s="16">
        <f t="shared" si="49"/>
        <v>0</v>
      </c>
      <c r="AV120" s="16">
        <f t="shared" si="50"/>
        <v>0</v>
      </c>
      <c r="AW120" s="16">
        <f t="shared" si="51"/>
        <v>0</v>
      </c>
      <c r="AX120" s="16">
        <f t="shared" si="52"/>
        <v>0</v>
      </c>
      <c r="AY120" s="62"/>
      <c r="AZ120" s="65">
        <f t="shared" si="65"/>
        <v>5.5531359999999995E-2</v>
      </c>
      <c r="BA120" s="66">
        <f t="shared" si="66"/>
        <v>8.5635120000000037E-2</v>
      </c>
      <c r="BB120" s="66">
        <f t="shared" si="67"/>
        <v>8.4268360000000014E-2</v>
      </c>
      <c r="BC120" s="66">
        <f t="shared" si="68"/>
        <v>6.9403000000000076E-2</v>
      </c>
      <c r="BD120" s="74"/>
      <c r="BE120" s="55"/>
      <c r="BF120" s="16">
        <f t="shared" si="53"/>
        <v>0</v>
      </c>
      <c r="BG120" s="16">
        <f t="shared" si="54"/>
        <v>0</v>
      </c>
      <c r="BH120" s="16">
        <f t="shared" si="55"/>
        <v>0</v>
      </c>
      <c r="BI120" s="16">
        <f t="shared" si="56"/>
        <v>0</v>
      </c>
    </row>
    <row r="121" spans="1:61" ht="45" x14ac:dyDescent="0.25">
      <c r="A121" s="4" t="s">
        <v>327</v>
      </c>
      <c r="B121" s="7" t="s">
        <v>340</v>
      </c>
      <c r="C121" s="7">
        <v>50497</v>
      </c>
      <c r="D121" s="8">
        <v>40.655299999999997</v>
      </c>
      <c r="E121" s="8">
        <v>-74.112399999999994</v>
      </c>
      <c r="F121" s="4" t="s">
        <v>335</v>
      </c>
      <c r="G121" s="4" t="s">
        <v>25</v>
      </c>
      <c r="H121" s="4" t="s">
        <v>33</v>
      </c>
      <c r="I121" s="4" t="s">
        <v>27</v>
      </c>
      <c r="J121" s="4" t="s">
        <v>59</v>
      </c>
      <c r="K121" s="14">
        <f t="shared" si="40"/>
        <v>0</v>
      </c>
      <c r="L121" s="15"/>
      <c r="M121" s="15"/>
      <c r="N121" s="15"/>
      <c r="O121" s="15"/>
      <c r="P121" s="15"/>
      <c r="Q121" s="16">
        <f t="shared" si="45"/>
        <v>0</v>
      </c>
      <c r="R121" s="34"/>
      <c r="S121" s="34"/>
      <c r="T121" s="35">
        <f t="shared" si="46"/>
        <v>0</v>
      </c>
      <c r="U121" s="34"/>
      <c r="V121" s="34"/>
      <c r="W121" s="35">
        <f t="shared" si="47"/>
        <v>0</v>
      </c>
      <c r="X121" s="15"/>
      <c r="Y121" s="15"/>
      <c r="Z121" s="16">
        <f t="shared" si="48"/>
        <v>0</v>
      </c>
      <c r="AA121" s="15"/>
      <c r="AB121" s="16">
        <f t="shared" si="41"/>
        <v>0</v>
      </c>
      <c r="AC121" s="16">
        <f t="shared" si="42"/>
        <v>0</v>
      </c>
      <c r="AD121" s="16">
        <f t="shared" si="43"/>
        <v>0</v>
      </c>
      <c r="AE121" s="16">
        <f t="shared" si="44"/>
        <v>0</v>
      </c>
      <c r="AG121" s="45">
        <f t="shared" si="61"/>
        <v>0</v>
      </c>
      <c r="AH121" s="45">
        <f t="shared" si="62"/>
        <v>0</v>
      </c>
      <c r="AI121" s="45">
        <f t="shared" si="63"/>
        <v>0</v>
      </c>
      <c r="AJ121" s="45">
        <f t="shared" si="64"/>
        <v>0</v>
      </c>
      <c r="AL121" s="4" t="s">
        <v>327</v>
      </c>
      <c r="AM121" s="7" t="s">
        <v>340</v>
      </c>
      <c r="AO121" s="16">
        <f t="shared" si="57"/>
        <v>-27.918179939999998</v>
      </c>
      <c r="AP121" s="16">
        <f t="shared" si="58"/>
        <v>-27.720427820000001</v>
      </c>
      <c r="AQ121" s="16">
        <f t="shared" si="59"/>
        <v>-28.587884739999996</v>
      </c>
      <c r="AR121" s="16">
        <f t="shared" si="60"/>
        <v>-28.730675219999995</v>
      </c>
      <c r="AU121" s="16">
        <f t="shared" si="49"/>
        <v>0</v>
      </c>
      <c r="AV121" s="16">
        <f t="shared" si="50"/>
        <v>0</v>
      </c>
      <c r="AW121" s="16">
        <f t="shared" si="51"/>
        <v>0</v>
      </c>
      <c r="AX121" s="16">
        <f t="shared" si="52"/>
        <v>0</v>
      </c>
      <c r="AY121" s="62"/>
      <c r="AZ121" s="65">
        <f t="shared" si="65"/>
        <v>5.5531359999999995E-2</v>
      </c>
      <c r="BA121" s="66">
        <f t="shared" si="66"/>
        <v>8.5635120000000037E-2</v>
      </c>
      <c r="BB121" s="66">
        <f t="shared" si="67"/>
        <v>8.4268360000000014E-2</v>
      </c>
      <c r="BC121" s="66">
        <f t="shared" si="68"/>
        <v>6.9403000000000076E-2</v>
      </c>
      <c r="BD121" s="74"/>
      <c r="BE121" s="55"/>
      <c r="BF121" s="16">
        <f t="shared" si="53"/>
        <v>0</v>
      </c>
      <c r="BG121" s="16">
        <f t="shared" si="54"/>
        <v>0</v>
      </c>
      <c r="BH121" s="16">
        <f t="shared" si="55"/>
        <v>0</v>
      </c>
      <c r="BI121" s="16">
        <f t="shared" si="56"/>
        <v>0</v>
      </c>
    </row>
    <row r="122" spans="1:61" ht="45" x14ac:dyDescent="0.25">
      <c r="A122" s="4" t="s">
        <v>327</v>
      </c>
      <c r="B122" s="7" t="s">
        <v>358</v>
      </c>
      <c r="C122" s="7">
        <v>50561</v>
      </c>
      <c r="D122" s="8">
        <v>39.874600000000001</v>
      </c>
      <c r="E122" s="8">
        <v>-75.159199999999998</v>
      </c>
      <c r="F122" s="4" t="s">
        <v>359</v>
      </c>
      <c r="G122" s="4" t="s">
        <v>25</v>
      </c>
      <c r="H122" s="4" t="s">
        <v>33</v>
      </c>
      <c r="I122" s="4" t="s">
        <v>27</v>
      </c>
      <c r="J122" s="4" t="s">
        <v>28</v>
      </c>
      <c r="K122" s="14">
        <f t="shared" si="40"/>
        <v>0.32392156862745097</v>
      </c>
      <c r="L122" s="15">
        <v>49.56</v>
      </c>
      <c r="M122" s="15">
        <v>3949962.1770000001</v>
      </c>
      <c r="N122" s="15">
        <v>489972.77</v>
      </c>
      <c r="O122" s="17">
        <v>0.55900000000000005</v>
      </c>
      <c r="P122" s="15">
        <v>46146.8</v>
      </c>
      <c r="Q122" s="16">
        <f t="shared" si="45"/>
        <v>2.4227031993551015E-2</v>
      </c>
      <c r="R122" s="36">
        <v>0.55700000000000005</v>
      </c>
      <c r="S122" s="34">
        <v>46365.5</v>
      </c>
      <c r="T122" s="35">
        <f t="shared" si="46"/>
        <v>2.402648520990823E-2</v>
      </c>
      <c r="U122" s="36">
        <v>0.56299999999999994</v>
      </c>
      <c r="V122" s="34">
        <v>46701.4</v>
      </c>
      <c r="W122" s="35">
        <f t="shared" si="47"/>
        <v>2.4110626233903053E-2</v>
      </c>
      <c r="X122" s="17">
        <v>0.56200000000000006</v>
      </c>
      <c r="Y122" s="15">
        <v>46445.8</v>
      </c>
      <c r="Z122" s="16">
        <f t="shared" si="48"/>
        <v>2.4200250614694975E-2</v>
      </c>
      <c r="AA122" s="15"/>
      <c r="AB122" s="18">
        <f t="shared" si="41"/>
        <v>0.23507843137254908</v>
      </c>
      <c r="AC122" s="18">
        <f t="shared" si="42"/>
        <v>0.23307843137254908</v>
      </c>
      <c r="AD122" s="18">
        <f t="shared" si="43"/>
        <v>0.23907843137254897</v>
      </c>
      <c r="AE122" s="18">
        <f t="shared" si="44"/>
        <v>0.23807843137254908</v>
      </c>
      <c r="AG122" s="45">
        <f t="shared" si="61"/>
        <v>-2.2098079999999998</v>
      </c>
      <c r="AH122" s="45">
        <f t="shared" si="62"/>
        <v>-2.2249299999999996</v>
      </c>
      <c r="AI122" s="45">
        <f t="shared" si="63"/>
        <v>-2.2390839999999996</v>
      </c>
      <c r="AJ122" s="45">
        <f t="shared" si="64"/>
        <v>-2.2247479999999999</v>
      </c>
      <c r="AL122" s="4" t="s">
        <v>327</v>
      </c>
      <c r="AM122" s="7" t="s">
        <v>358</v>
      </c>
      <c r="AO122" s="16">
        <f t="shared" si="57"/>
        <v>-30.127987939999997</v>
      </c>
      <c r="AP122" s="16">
        <f t="shared" si="58"/>
        <v>-29.945357820000002</v>
      </c>
      <c r="AQ122" s="16">
        <f t="shared" si="59"/>
        <v>-30.826968739999995</v>
      </c>
      <c r="AR122" s="16">
        <f t="shared" si="60"/>
        <v>-30.955423219999993</v>
      </c>
      <c r="AU122" s="16">
        <f t="shared" si="49"/>
        <v>0</v>
      </c>
      <c r="AV122" s="16">
        <f t="shared" si="50"/>
        <v>0</v>
      </c>
      <c r="AW122" s="16">
        <f t="shared" si="51"/>
        <v>0</v>
      </c>
      <c r="AX122" s="16">
        <f t="shared" si="52"/>
        <v>0</v>
      </c>
      <c r="AY122" s="62"/>
      <c r="AZ122" s="65">
        <f t="shared" si="65"/>
        <v>5.5531359999999995E-2</v>
      </c>
      <c r="BA122" s="66">
        <f t="shared" si="66"/>
        <v>8.5635120000000037E-2</v>
      </c>
      <c r="BB122" s="66">
        <f t="shared" si="67"/>
        <v>8.4268360000000014E-2</v>
      </c>
      <c r="BC122" s="66">
        <f t="shared" si="68"/>
        <v>6.9403000000000076E-2</v>
      </c>
      <c r="BD122" s="74"/>
      <c r="BE122" s="55"/>
      <c r="BF122" s="16">
        <f t="shared" si="53"/>
        <v>0</v>
      </c>
      <c r="BG122" s="16">
        <f t="shared" si="54"/>
        <v>0</v>
      </c>
      <c r="BH122" s="16">
        <f t="shared" si="55"/>
        <v>0</v>
      </c>
      <c r="BI122" s="16">
        <f t="shared" si="56"/>
        <v>0</v>
      </c>
    </row>
    <row r="123" spans="1:61" ht="30" x14ac:dyDescent="0.25">
      <c r="A123" s="4" t="s">
        <v>327</v>
      </c>
      <c r="B123" s="7" t="s">
        <v>357</v>
      </c>
      <c r="C123" s="7">
        <v>50799</v>
      </c>
      <c r="D123" s="8">
        <v>40.458599999999997</v>
      </c>
      <c r="E123" s="8">
        <v>-74.332700000000003</v>
      </c>
      <c r="F123" s="4" t="s">
        <v>72</v>
      </c>
      <c r="G123" s="4" t="s">
        <v>25</v>
      </c>
      <c r="H123" s="4" t="s">
        <v>33</v>
      </c>
      <c r="I123" s="4" t="s">
        <v>27</v>
      </c>
      <c r="J123" s="4" t="s">
        <v>200</v>
      </c>
      <c r="K123" s="14">
        <f t="shared" si="40"/>
        <v>1.5875816993464052E-2</v>
      </c>
      <c r="L123" s="15">
        <v>2.4289999999999998</v>
      </c>
      <c r="M123" s="15">
        <v>72887.909</v>
      </c>
      <c r="N123" s="15">
        <v>7415.01</v>
      </c>
      <c r="O123" s="15"/>
      <c r="P123" s="15"/>
      <c r="Q123" s="16">
        <f t="shared" si="45"/>
        <v>0</v>
      </c>
      <c r="R123" s="34"/>
      <c r="S123" s="34"/>
      <c r="T123" s="35">
        <f t="shared" si="46"/>
        <v>0</v>
      </c>
      <c r="U123" s="34"/>
      <c r="V123" s="34"/>
      <c r="W123" s="35">
        <f t="shared" si="47"/>
        <v>0</v>
      </c>
      <c r="X123" s="15">
        <v>0.182</v>
      </c>
      <c r="Y123" s="15">
        <v>6325.2079999999996</v>
      </c>
      <c r="Z123" s="16">
        <f t="shared" si="48"/>
        <v>5.7547514642996726E-2</v>
      </c>
      <c r="AA123" s="15"/>
      <c r="AB123" s="16">
        <f t="shared" si="41"/>
        <v>-1.5875816993464052E-2</v>
      </c>
      <c r="AC123" s="16">
        <f t="shared" si="42"/>
        <v>-1.5875816993464052E-2</v>
      </c>
      <c r="AD123" s="16">
        <f t="shared" si="43"/>
        <v>-1.5875816993464052E-2</v>
      </c>
      <c r="AE123" s="16">
        <f t="shared" si="44"/>
        <v>0.16612418300653595</v>
      </c>
      <c r="AG123" s="45">
        <f t="shared" si="61"/>
        <v>0</v>
      </c>
      <c r="AH123" s="45">
        <f t="shared" si="62"/>
        <v>0</v>
      </c>
      <c r="AI123" s="45">
        <f t="shared" si="63"/>
        <v>0</v>
      </c>
      <c r="AJ123" s="45">
        <f t="shared" si="64"/>
        <v>-0.19751247999999996</v>
      </c>
      <c r="AL123" s="4" t="s">
        <v>327</v>
      </c>
      <c r="AM123" s="7" t="s">
        <v>357</v>
      </c>
      <c r="AO123" s="16">
        <f t="shared" si="57"/>
        <v>-30.127987939999997</v>
      </c>
      <c r="AP123" s="16">
        <f t="shared" si="58"/>
        <v>-29.945357820000002</v>
      </c>
      <c r="AQ123" s="16">
        <f t="shared" si="59"/>
        <v>-30.826968739999995</v>
      </c>
      <c r="AR123" s="16">
        <f t="shared" si="60"/>
        <v>-31.152935699999993</v>
      </c>
      <c r="AU123" s="16">
        <f t="shared" si="49"/>
        <v>0</v>
      </c>
      <c r="AV123" s="16">
        <f t="shared" si="50"/>
        <v>0</v>
      </c>
      <c r="AW123" s="16">
        <f t="shared" si="51"/>
        <v>0</v>
      </c>
      <c r="AX123" s="16">
        <f t="shared" si="52"/>
        <v>0</v>
      </c>
      <c r="AY123" s="62"/>
      <c r="AZ123" s="65">
        <f t="shared" si="65"/>
        <v>5.5531359999999995E-2</v>
      </c>
      <c r="BA123" s="66">
        <f t="shared" si="66"/>
        <v>8.5635120000000037E-2</v>
      </c>
      <c r="BB123" s="66">
        <f t="shared" si="67"/>
        <v>8.4268360000000014E-2</v>
      </c>
      <c r="BC123" s="66">
        <f t="shared" si="68"/>
        <v>6.9403000000000076E-2</v>
      </c>
      <c r="BD123" s="74"/>
      <c r="BE123" s="55"/>
      <c r="BF123" s="16">
        <f t="shared" si="53"/>
        <v>0</v>
      </c>
      <c r="BG123" s="16">
        <f t="shared" si="54"/>
        <v>0</v>
      </c>
      <c r="BH123" s="16">
        <f t="shared" si="55"/>
        <v>0</v>
      </c>
      <c r="BI123" s="16">
        <f t="shared" si="56"/>
        <v>0</v>
      </c>
    </row>
    <row r="124" spans="1:61" ht="45" x14ac:dyDescent="0.25">
      <c r="A124" s="4" t="s">
        <v>327</v>
      </c>
      <c r="B124" s="7" t="s">
        <v>360</v>
      </c>
      <c r="C124" s="7">
        <v>50852</v>
      </c>
      <c r="D124" s="8">
        <v>40.9056</v>
      </c>
      <c r="E124" s="8">
        <v>-74.130799999999994</v>
      </c>
      <c r="F124" s="4" t="s">
        <v>342</v>
      </c>
      <c r="G124" s="4" t="s">
        <v>25</v>
      </c>
      <c r="H124" s="4" t="s">
        <v>33</v>
      </c>
      <c r="I124" s="4" t="s">
        <v>27</v>
      </c>
      <c r="J124" s="4" t="s">
        <v>38</v>
      </c>
      <c r="K124" s="14">
        <f t="shared" si="40"/>
        <v>2.6535947712418304E-3</v>
      </c>
      <c r="L124" s="15">
        <v>0.40600000000000003</v>
      </c>
      <c r="M124" s="15">
        <v>13183.255999999999</v>
      </c>
      <c r="N124" s="15">
        <v>1373.52</v>
      </c>
      <c r="O124" s="15"/>
      <c r="P124" s="15"/>
      <c r="Q124" s="16">
        <f t="shared" si="45"/>
        <v>0</v>
      </c>
      <c r="R124" s="34"/>
      <c r="S124" s="34"/>
      <c r="T124" s="35">
        <f t="shared" si="46"/>
        <v>0</v>
      </c>
      <c r="U124" s="34"/>
      <c r="V124" s="34"/>
      <c r="W124" s="35">
        <f t="shared" si="47"/>
        <v>0</v>
      </c>
      <c r="X124" s="15"/>
      <c r="Y124" s="15"/>
      <c r="Z124" s="16">
        <f t="shared" si="48"/>
        <v>0</v>
      </c>
      <c r="AA124" s="15"/>
      <c r="AB124" s="16">
        <f t="shared" si="41"/>
        <v>-2.6535947712418304E-3</v>
      </c>
      <c r="AC124" s="16">
        <f t="shared" si="42"/>
        <v>-2.6535947712418304E-3</v>
      </c>
      <c r="AD124" s="16">
        <f t="shared" si="43"/>
        <v>-2.6535947712418304E-3</v>
      </c>
      <c r="AE124" s="16">
        <f t="shared" si="44"/>
        <v>-2.6535947712418304E-3</v>
      </c>
      <c r="AG124" s="45">
        <f t="shared" si="61"/>
        <v>0</v>
      </c>
      <c r="AH124" s="45">
        <f t="shared" si="62"/>
        <v>0</v>
      </c>
      <c r="AI124" s="45">
        <f t="shared" si="63"/>
        <v>0</v>
      </c>
      <c r="AJ124" s="45">
        <f t="shared" si="64"/>
        <v>0</v>
      </c>
      <c r="AL124" s="4" t="s">
        <v>327</v>
      </c>
      <c r="AM124" s="7" t="s">
        <v>360</v>
      </c>
      <c r="AO124" s="16">
        <f t="shared" si="57"/>
        <v>-30.127987939999997</v>
      </c>
      <c r="AP124" s="16">
        <f t="shared" si="58"/>
        <v>-29.945357820000002</v>
      </c>
      <c r="AQ124" s="16">
        <f t="shared" si="59"/>
        <v>-30.826968739999995</v>
      </c>
      <c r="AR124" s="16">
        <f t="shared" si="60"/>
        <v>-31.152935699999993</v>
      </c>
      <c r="AU124" s="16">
        <f t="shared" si="49"/>
        <v>0</v>
      </c>
      <c r="AV124" s="16">
        <f t="shared" si="50"/>
        <v>0</v>
      </c>
      <c r="AW124" s="16">
        <f t="shared" si="51"/>
        <v>0</v>
      </c>
      <c r="AX124" s="16">
        <f t="shared" si="52"/>
        <v>0</v>
      </c>
      <c r="AY124" s="62"/>
      <c r="AZ124" s="65">
        <f t="shared" si="65"/>
        <v>5.5531359999999995E-2</v>
      </c>
      <c r="BA124" s="66">
        <f t="shared" si="66"/>
        <v>8.5635120000000037E-2</v>
      </c>
      <c r="BB124" s="66">
        <f t="shared" si="67"/>
        <v>8.4268360000000014E-2</v>
      </c>
      <c r="BC124" s="66">
        <f t="shared" si="68"/>
        <v>6.9403000000000076E-2</v>
      </c>
      <c r="BD124" s="74"/>
      <c r="BE124" s="55"/>
      <c r="BF124" s="16">
        <f t="shared" si="53"/>
        <v>0</v>
      </c>
      <c r="BG124" s="16">
        <f t="shared" si="54"/>
        <v>0</v>
      </c>
      <c r="BH124" s="16">
        <f t="shared" si="55"/>
        <v>0</v>
      </c>
      <c r="BI124" s="16">
        <f t="shared" si="56"/>
        <v>0</v>
      </c>
    </row>
    <row r="125" spans="1:61" ht="30" x14ac:dyDescent="0.25">
      <c r="A125" s="4" t="s">
        <v>327</v>
      </c>
      <c r="B125" s="7" t="s">
        <v>370</v>
      </c>
      <c r="C125" s="7">
        <v>54640</v>
      </c>
      <c r="D125" s="8">
        <v>40.061300000000003</v>
      </c>
      <c r="E125" s="8">
        <v>-74.168599999999998</v>
      </c>
      <c r="F125" s="4" t="s">
        <v>364</v>
      </c>
      <c r="G125" s="4" t="s">
        <v>25</v>
      </c>
      <c r="H125" s="4" t="s">
        <v>33</v>
      </c>
      <c r="I125" s="4" t="s">
        <v>27</v>
      </c>
      <c r="J125" s="4" t="s">
        <v>59</v>
      </c>
      <c r="K125" s="14">
        <f t="shared" si="40"/>
        <v>0.12588888888888888</v>
      </c>
      <c r="L125" s="15">
        <v>19.260999999999999</v>
      </c>
      <c r="M125" s="15">
        <v>2049040.416</v>
      </c>
      <c r="N125" s="15">
        <v>167338.45000000001</v>
      </c>
      <c r="O125" s="15"/>
      <c r="P125" s="15"/>
      <c r="Q125" s="16">
        <f t="shared" si="45"/>
        <v>0</v>
      </c>
      <c r="R125" s="34">
        <v>0.214</v>
      </c>
      <c r="S125" s="34">
        <v>21720.098999999998</v>
      </c>
      <c r="T125" s="35">
        <f t="shared" si="46"/>
        <v>1.9705250883064577E-2</v>
      </c>
      <c r="U125" s="34">
        <v>0.246</v>
      </c>
      <c r="V125" s="34">
        <v>27011.893</v>
      </c>
      <c r="W125" s="35">
        <f t="shared" si="47"/>
        <v>1.8214199204772505E-2</v>
      </c>
      <c r="X125" s="15">
        <v>0.25600000000000001</v>
      </c>
      <c r="Y125" s="15">
        <v>27852.168000000001</v>
      </c>
      <c r="Z125" s="16">
        <f t="shared" si="48"/>
        <v>1.838277005940794E-2</v>
      </c>
      <c r="AA125" s="15"/>
      <c r="AB125" s="16">
        <f t="shared" si="41"/>
        <v>-0.12588888888888888</v>
      </c>
      <c r="AC125" s="16">
        <f t="shared" si="42"/>
        <v>8.8111111111111112E-2</v>
      </c>
      <c r="AD125" s="16">
        <f t="shared" si="43"/>
        <v>0.12011111111111111</v>
      </c>
      <c r="AE125" s="16">
        <f t="shared" si="44"/>
        <v>0.13011111111111112</v>
      </c>
      <c r="AG125" s="45">
        <f t="shared" si="61"/>
        <v>0</v>
      </c>
      <c r="AH125" s="45">
        <f t="shared" si="62"/>
        <v>-1.0892059399999998</v>
      </c>
      <c r="AI125" s="45">
        <f t="shared" si="63"/>
        <v>-1.3747135799999999</v>
      </c>
      <c r="AJ125" s="45">
        <f t="shared" si="64"/>
        <v>-1.41513008</v>
      </c>
      <c r="AL125" s="4" t="s">
        <v>327</v>
      </c>
      <c r="AM125" s="7" t="s">
        <v>370</v>
      </c>
      <c r="AO125" s="16">
        <f t="shared" si="57"/>
        <v>-30.127987939999997</v>
      </c>
      <c r="AP125" s="16">
        <f t="shared" si="58"/>
        <v>-31.034563760000001</v>
      </c>
      <c r="AQ125" s="16">
        <f t="shared" si="59"/>
        <v>-32.201682319999996</v>
      </c>
      <c r="AR125" s="16">
        <f t="shared" si="60"/>
        <v>-32.568065779999991</v>
      </c>
      <c r="AU125" s="16">
        <f t="shared" si="49"/>
        <v>0</v>
      </c>
      <c r="AV125" s="16">
        <f t="shared" si="50"/>
        <v>0</v>
      </c>
      <c r="AW125" s="16">
        <f t="shared" si="51"/>
        <v>0</v>
      </c>
      <c r="AX125" s="16">
        <f t="shared" si="52"/>
        <v>0</v>
      </c>
      <c r="AY125" s="62"/>
      <c r="AZ125" s="65">
        <f t="shared" si="65"/>
        <v>5.5531359999999995E-2</v>
      </c>
      <c r="BA125" s="66">
        <f t="shared" si="66"/>
        <v>8.5635120000000037E-2</v>
      </c>
      <c r="BB125" s="66">
        <f t="shared" si="67"/>
        <v>8.4268360000000014E-2</v>
      </c>
      <c r="BC125" s="66">
        <f t="shared" si="68"/>
        <v>6.9403000000000076E-2</v>
      </c>
      <c r="BD125" s="74"/>
      <c r="BE125" s="55"/>
      <c r="BF125" s="16">
        <f t="shared" si="53"/>
        <v>0</v>
      </c>
      <c r="BG125" s="16">
        <f t="shared" si="54"/>
        <v>0</v>
      </c>
      <c r="BH125" s="16">
        <f t="shared" si="55"/>
        <v>0</v>
      </c>
      <c r="BI125" s="16">
        <f t="shared" si="56"/>
        <v>0</v>
      </c>
    </row>
    <row r="126" spans="1:61" ht="30" x14ac:dyDescent="0.25">
      <c r="A126" s="4" t="s">
        <v>327</v>
      </c>
      <c r="B126" s="7" t="s">
        <v>385</v>
      </c>
      <c r="C126" s="7">
        <v>55239</v>
      </c>
      <c r="D126" s="8">
        <v>40.448099999999997</v>
      </c>
      <c r="E126" s="8">
        <v>-74.349699999999999</v>
      </c>
      <c r="F126" s="4" t="s">
        <v>72</v>
      </c>
      <c r="G126" s="4" t="s">
        <v>25</v>
      </c>
      <c r="H126" s="4" t="s">
        <v>33</v>
      </c>
      <c r="I126" s="4" t="s">
        <v>27</v>
      </c>
      <c r="J126" s="4" t="s">
        <v>386</v>
      </c>
      <c r="K126" s="14">
        <f t="shared" si="40"/>
        <v>0.60043790849673206</v>
      </c>
      <c r="L126" s="15">
        <v>91.867000000000004</v>
      </c>
      <c r="M126" s="15">
        <v>18174602.794</v>
      </c>
      <c r="N126" s="15">
        <v>1713074.96</v>
      </c>
      <c r="O126" s="15">
        <v>0.61899999999999999</v>
      </c>
      <c r="P126" s="15">
        <v>123906.4</v>
      </c>
      <c r="Q126" s="16">
        <f t="shared" si="45"/>
        <v>9.991412872942803E-3</v>
      </c>
      <c r="R126" s="34">
        <v>0.629</v>
      </c>
      <c r="S126" s="34">
        <v>125871.5</v>
      </c>
      <c r="T126" s="35">
        <f t="shared" si="46"/>
        <v>9.9943196037228441E-3</v>
      </c>
      <c r="U126" s="34">
        <v>0.64400000000000002</v>
      </c>
      <c r="V126" s="34">
        <v>128650.7</v>
      </c>
      <c r="W126" s="35">
        <f t="shared" si="47"/>
        <v>1.0011605067053658E-2</v>
      </c>
      <c r="X126" s="15">
        <v>0.63500000000000001</v>
      </c>
      <c r="Y126" s="15">
        <v>126893.4</v>
      </c>
      <c r="Z126" s="16">
        <f t="shared" si="48"/>
        <v>1.0008400752127377E-2</v>
      </c>
      <c r="AA126" s="15"/>
      <c r="AB126" s="16">
        <f t="shared" si="41"/>
        <v>1.856209150326793E-2</v>
      </c>
      <c r="AC126" s="16">
        <f t="shared" si="42"/>
        <v>2.8562091503267939E-2</v>
      </c>
      <c r="AD126" s="16">
        <f t="shared" si="43"/>
        <v>4.3562091503267952E-2</v>
      </c>
      <c r="AE126" s="16">
        <f t="shared" si="44"/>
        <v>3.4562091503267944E-2</v>
      </c>
      <c r="AG126" s="45">
        <f t="shared" si="61"/>
        <v>-6.815383999999999</v>
      </c>
      <c r="AH126" s="45">
        <f t="shared" si="62"/>
        <v>-6.9232899999999988</v>
      </c>
      <c r="AI126" s="45">
        <f t="shared" si="63"/>
        <v>-7.0750419999999998</v>
      </c>
      <c r="AJ126" s="45">
        <f t="shared" si="64"/>
        <v>-6.9786039999999989</v>
      </c>
      <c r="AL126" s="4" t="s">
        <v>327</v>
      </c>
      <c r="AM126" s="7" t="s">
        <v>385</v>
      </c>
      <c r="AO126" s="16">
        <f t="shared" si="57"/>
        <v>-36.943371939999999</v>
      </c>
      <c r="AP126" s="16">
        <f t="shared" si="58"/>
        <v>-37.957853759999999</v>
      </c>
      <c r="AQ126" s="16">
        <f t="shared" si="59"/>
        <v>-39.27672432</v>
      </c>
      <c r="AR126" s="16">
        <f t="shared" si="60"/>
        <v>-39.546669779999988</v>
      </c>
      <c r="AU126" s="16">
        <f t="shared" si="49"/>
        <v>0</v>
      </c>
      <c r="AV126" s="16">
        <f t="shared" si="50"/>
        <v>0</v>
      </c>
      <c r="AW126" s="16">
        <f t="shared" si="51"/>
        <v>0</v>
      </c>
      <c r="AX126" s="16">
        <f t="shared" si="52"/>
        <v>0</v>
      </c>
      <c r="AY126" s="62"/>
      <c r="AZ126" s="65">
        <f t="shared" si="65"/>
        <v>5.5531359999999995E-2</v>
      </c>
      <c r="BA126" s="66">
        <f t="shared" si="66"/>
        <v>8.5635120000000037E-2</v>
      </c>
      <c r="BB126" s="66">
        <f t="shared" si="67"/>
        <v>8.4268360000000014E-2</v>
      </c>
      <c r="BC126" s="66">
        <f t="shared" si="68"/>
        <v>6.9403000000000076E-2</v>
      </c>
      <c r="BD126" s="74"/>
      <c r="BE126" s="55"/>
      <c r="BF126" s="16">
        <f t="shared" si="53"/>
        <v>0</v>
      </c>
      <c r="BG126" s="16">
        <f t="shared" si="54"/>
        <v>0</v>
      </c>
      <c r="BH126" s="16">
        <f t="shared" si="55"/>
        <v>0</v>
      </c>
      <c r="BI126" s="16">
        <f t="shared" si="56"/>
        <v>0</v>
      </c>
    </row>
    <row r="127" spans="1:61" ht="45" x14ac:dyDescent="0.25">
      <c r="A127" s="4" t="s">
        <v>327</v>
      </c>
      <c r="B127" s="7" t="s">
        <v>380</v>
      </c>
      <c r="C127" s="7">
        <v>55938</v>
      </c>
      <c r="D127" s="8">
        <v>40.060600000000001</v>
      </c>
      <c r="E127" s="8">
        <v>-74.167199999999994</v>
      </c>
      <c r="F127" s="4" t="s">
        <v>364</v>
      </c>
      <c r="G127" s="4" t="s">
        <v>25</v>
      </c>
      <c r="H127" s="4" t="s">
        <v>26</v>
      </c>
      <c r="I127" s="4" t="s">
        <v>27</v>
      </c>
      <c r="J127" s="4" t="s">
        <v>299</v>
      </c>
      <c r="K127" s="14">
        <f t="shared" si="40"/>
        <v>6.40718954248366E-2</v>
      </c>
      <c r="L127" s="15">
        <v>9.8030000000000008</v>
      </c>
      <c r="M127" s="15">
        <v>598102.46400000004</v>
      </c>
      <c r="N127" s="15">
        <v>49322.33</v>
      </c>
      <c r="O127" s="15"/>
      <c r="P127" s="15"/>
      <c r="Q127" s="16">
        <f t="shared" si="45"/>
        <v>0</v>
      </c>
      <c r="R127" s="34">
        <v>0.20399999999999999</v>
      </c>
      <c r="S127" s="34">
        <v>10741.644</v>
      </c>
      <c r="T127" s="35">
        <f t="shared" si="46"/>
        <v>3.7983012656163245E-2</v>
      </c>
      <c r="U127" s="34"/>
      <c r="V127" s="34"/>
      <c r="W127" s="35">
        <f t="shared" si="47"/>
        <v>0</v>
      </c>
      <c r="X127" s="17">
        <v>0.32500000000000001</v>
      </c>
      <c r="Y127" s="15">
        <v>18170.75</v>
      </c>
      <c r="Z127" s="16">
        <f t="shared" si="48"/>
        <v>3.5771776068681808E-2</v>
      </c>
      <c r="AA127" s="15"/>
      <c r="AB127" s="16">
        <f t="shared" si="41"/>
        <v>-6.40718954248366E-2</v>
      </c>
      <c r="AC127" s="16">
        <f t="shared" si="42"/>
        <v>0.13992810457516339</v>
      </c>
      <c r="AD127" s="16">
        <f t="shared" si="43"/>
        <v>-6.40718954248366E-2</v>
      </c>
      <c r="AE127" s="18">
        <f t="shared" si="44"/>
        <v>0.26092810457516341</v>
      </c>
      <c r="AG127" s="45">
        <f t="shared" si="61"/>
        <v>0</v>
      </c>
      <c r="AH127" s="45">
        <f t="shared" si="62"/>
        <v>-0.44049863999999994</v>
      </c>
      <c r="AI127" s="45">
        <f t="shared" si="63"/>
        <v>0</v>
      </c>
      <c r="AJ127" s="45">
        <f t="shared" si="64"/>
        <v>-0.76524499999999984</v>
      </c>
      <c r="AL127" s="4" t="s">
        <v>327</v>
      </c>
      <c r="AM127" s="7" t="s">
        <v>380</v>
      </c>
      <c r="AO127" s="16">
        <f t="shared" si="57"/>
        <v>-36.943371939999999</v>
      </c>
      <c r="AP127" s="16">
        <f t="shared" si="58"/>
        <v>-38.3983524</v>
      </c>
      <c r="AQ127" s="16">
        <f t="shared" si="59"/>
        <v>-39.27672432</v>
      </c>
      <c r="AR127" s="16">
        <f t="shared" si="60"/>
        <v>-40.311914779999988</v>
      </c>
      <c r="AU127" s="16">
        <f t="shared" si="49"/>
        <v>0</v>
      </c>
      <c r="AV127" s="16">
        <f t="shared" si="50"/>
        <v>0</v>
      </c>
      <c r="AW127" s="16">
        <f t="shared" si="51"/>
        <v>0</v>
      </c>
      <c r="AX127" s="16">
        <f t="shared" si="52"/>
        <v>0</v>
      </c>
      <c r="AY127" s="62"/>
      <c r="AZ127" s="65">
        <f t="shared" si="65"/>
        <v>5.5531359999999995E-2</v>
      </c>
      <c r="BA127" s="66">
        <f t="shared" si="66"/>
        <v>8.5635120000000037E-2</v>
      </c>
      <c r="BB127" s="66">
        <f t="shared" si="67"/>
        <v>8.4268360000000014E-2</v>
      </c>
      <c r="BC127" s="66">
        <f t="shared" si="68"/>
        <v>6.9403000000000076E-2</v>
      </c>
      <c r="BD127" s="74"/>
      <c r="BE127" s="55"/>
      <c r="BF127" s="16">
        <f t="shared" si="53"/>
        <v>0</v>
      </c>
      <c r="BG127" s="16">
        <f t="shared" si="54"/>
        <v>0</v>
      </c>
      <c r="BH127" s="16">
        <f t="shared" si="55"/>
        <v>0</v>
      </c>
      <c r="BI127" s="16">
        <f t="shared" si="56"/>
        <v>0</v>
      </c>
    </row>
    <row r="128" spans="1:61" ht="60" x14ac:dyDescent="0.25">
      <c r="A128" s="4" t="s">
        <v>327</v>
      </c>
      <c r="B128" s="7" t="s">
        <v>391</v>
      </c>
      <c r="C128" s="7">
        <v>56963</v>
      </c>
      <c r="D128" s="8">
        <v>39.841799999999999</v>
      </c>
      <c r="E128" s="8">
        <v>-75.221400000000003</v>
      </c>
      <c r="F128" s="4" t="s">
        <v>359</v>
      </c>
      <c r="G128" s="4" t="s">
        <v>25</v>
      </c>
      <c r="H128" s="4" t="s">
        <v>33</v>
      </c>
      <c r="I128" s="4" t="s">
        <v>27</v>
      </c>
      <c r="J128" s="4" t="s">
        <v>131</v>
      </c>
      <c r="K128" s="14">
        <f t="shared" si="40"/>
        <v>0.30620261437908497</v>
      </c>
      <c r="L128" s="15">
        <v>46.848999999999997</v>
      </c>
      <c r="M128" s="15">
        <v>15609913.773</v>
      </c>
      <c r="N128" s="15">
        <v>2208671.6</v>
      </c>
      <c r="O128" s="15">
        <v>0.33700000000000002</v>
      </c>
      <c r="P128" s="15">
        <v>113530.8</v>
      </c>
      <c r="Q128" s="16">
        <f t="shared" si="45"/>
        <v>5.9367149707392174E-3</v>
      </c>
      <c r="R128" s="34">
        <v>0.308</v>
      </c>
      <c r="S128" s="34">
        <v>106974.2</v>
      </c>
      <c r="T128" s="35">
        <f t="shared" si="46"/>
        <v>5.7583978192872675E-3</v>
      </c>
      <c r="U128" s="34">
        <v>0.32600000000000001</v>
      </c>
      <c r="V128" s="34">
        <v>111960</v>
      </c>
      <c r="W128" s="35">
        <f t="shared" si="47"/>
        <v>5.8235083958556632E-3</v>
      </c>
      <c r="X128" s="15">
        <v>0.31</v>
      </c>
      <c r="Y128" s="15">
        <v>106052.7</v>
      </c>
      <c r="Z128" s="16">
        <f t="shared" si="48"/>
        <v>5.8461500744441206E-3</v>
      </c>
      <c r="AA128" s="15"/>
      <c r="AB128" s="16">
        <f t="shared" si="41"/>
        <v>3.0797385620915052E-2</v>
      </c>
      <c r="AC128" s="16">
        <f t="shared" si="42"/>
        <v>1.7973856209150263E-3</v>
      </c>
      <c r="AD128" s="16">
        <f t="shared" si="43"/>
        <v>1.9797385620915042E-2</v>
      </c>
      <c r="AE128" s="16">
        <f t="shared" si="44"/>
        <v>3.7973856209150281E-3</v>
      </c>
      <c r="AG128" s="45">
        <f t="shared" si="61"/>
        <v>-6.4748479999999997</v>
      </c>
      <c r="AH128" s="45">
        <f t="shared" si="62"/>
        <v>-6.1104520000000004</v>
      </c>
      <c r="AI128" s="45">
        <f t="shared" si="63"/>
        <v>-6.3916000000000004</v>
      </c>
      <c r="AJ128" s="45">
        <f t="shared" si="64"/>
        <v>-6.0531619999999995</v>
      </c>
      <c r="AL128" s="4" t="s">
        <v>327</v>
      </c>
      <c r="AM128" s="7" t="s">
        <v>391</v>
      </c>
      <c r="AO128" s="16">
        <f t="shared" si="57"/>
        <v>-43.41821994</v>
      </c>
      <c r="AP128" s="16">
        <f t="shared" si="58"/>
        <v>-44.508804400000002</v>
      </c>
      <c r="AQ128" s="16">
        <f t="shared" si="59"/>
        <v>-45.668324319999996</v>
      </c>
      <c r="AR128" s="16">
        <f t="shared" si="60"/>
        <v>-46.365076779999988</v>
      </c>
      <c r="AU128" s="16">
        <f t="shared" si="49"/>
        <v>0</v>
      </c>
      <c r="AV128" s="16">
        <f t="shared" si="50"/>
        <v>0</v>
      </c>
      <c r="AW128" s="16">
        <f t="shared" si="51"/>
        <v>0</v>
      </c>
      <c r="AX128" s="16">
        <f t="shared" si="52"/>
        <v>0</v>
      </c>
      <c r="AY128" s="62"/>
      <c r="AZ128" s="65">
        <f t="shared" si="65"/>
        <v>5.5531359999999995E-2</v>
      </c>
      <c r="BA128" s="66">
        <f t="shared" si="66"/>
        <v>8.5635120000000037E-2</v>
      </c>
      <c r="BB128" s="66">
        <f t="shared" si="67"/>
        <v>8.4268360000000014E-2</v>
      </c>
      <c r="BC128" s="66">
        <f t="shared" si="68"/>
        <v>6.9403000000000076E-2</v>
      </c>
      <c r="BD128" s="74"/>
      <c r="BE128" s="55"/>
      <c r="BF128" s="16">
        <f t="shared" si="53"/>
        <v>0</v>
      </c>
      <c r="BG128" s="16">
        <f t="shared" si="54"/>
        <v>0</v>
      </c>
      <c r="BH128" s="16">
        <f t="shared" si="55"/>
        <v>0</v>
      </c>
      <c r="BI128" s="16">
        <f t="shared" si="56"/>
        <v>0</v>
      </c>
    </row>
    <row r="129" spans="1:61" ht="45" x14ac:dyDescent="0.25">
      <c r="A129" s="4" t="s">
        <v>327</v>
      </c>
      <c r="B129" s="7" t="s">
        <v>333</v>
      </c>
      <c r="C129" s="7">
        <v>56964</v>
      </c>
      <c r="D129" s="8">
        <v>40.652900000000002</v>
      </c>
      <c r="E129" s="8">
        <v>-74.0916</v>
      </c>
      <c r="F129" s="4" t="s">
        <v>335</v>
      </c>
      <c r="G129" s="4" t="s">
        <v>25</v>
      </c>
      <c r="H129" s="4" t="s">
        <v>26</v>
      </c>
      <c r="I129" s="4" t="s">
        <v>27</v>
      </c>
      <c r="J129" s="4" t="s">
        <v>219</v>
      </c>
      <c r="K129" s="14">
        <f t="shared" si="40"/>
        <v>0.14669281045751634</v>
      </c>
      <c r="L129" s="15">
        <v>22.443999999999999</v>
      </c>
      <c r="M129" s="15">
        <v>3966761.28</v>
      </c>
      <c r="N129" s="15">
        <v>412151.56</v>
      </c>
      <c r="O129" s="15">
        <v>0.16600000000000001</v>
      </c>
      <c r="P129" s="15">
        <v>46614.722999999998</v>
      </c>
      <c r="Q129" s="16">
        <f t="shared" si="45"/>
        <v>7.1222132972880697E-3</v>
      </c>
      <c r="R129" s="34">
        <v>0.129</v>
      </c>
      <c r="S129" s="34">
        <v>35708.686000000002</v>
      </c>
      <c r="T129" s="35">
        <f t="shared" si="46"/>
        <v>7.2251328430287236E-3</v>
      </c>
      <c r="U129" s="34">
        <v>0.11</v>
      </c>
      <c r="V129" s="34">
        <v>30302.582999999999</v>
      </c>
      <c r="W129" s="35">
        <f t="shared" si="47"/>
        <v>7.2601071664418837E-3</v>
      </c>
      <c r="X129" s="15">
        <v>0.32800000000000001</v>
      </c>
      <c r="Y129" s="15">
        <v>108352.382</v>
      </c>
      <c r="Z129" s="16">
        <f t="shared" si="48"/>
        <v>6.0543200610024429E-3</v>
      </c>
      <c r="AA129" s="15"/>
      <c r="AB129" s="16">
        <f t="shared" si="41"/>
        <v>1.9307189542483671E-2</v>
      </c>
      <c r="AC129" s="16">
        <f t="shared" si="42"/>
        <v>-1.7692810457516334E-2</v>
      </c>
      <c r="AD129" s="16">
        <f t="shared" si="43"/>
        <v>-3.6692810457516337E-2</v>
      </c>
      <c r="AE129" s="16">
        <f t="shared" si="44"/>
        <v>0.18130718954248368</v>
      </c>
      <c r="AG129" s="45">
        <f t="shared" si="61"/>
        <v>-2.6308833799999998</v>
      </c>
      <c r="AH129" s="45">
        <f t="shared" si="62"/>
        <v>-2.0135211599999998</v>
      </c>
      <c r="AI129" s="45">
        <f t="shared" si="63"/>
        <v>-1.7081549799999998</v>
      </c>
      <c r="AJ129" s="45">
        <f t="shared" si="64"/>
        <v>-6.1731429199999992</v>
      </c>
      <c r="AL129" s="4" t="s">
        <v>327</v>
      </c>
      <c r="AM129" s="7" t="s">
        <v>333</v>
      </c>
      <c r="AO129" s="16">
        <f t="shared" si="57"/>
        <v>-46.04910332</v>
      </c>
      <c r="AP129" s="16">
        <f t="shared" si="58"/>
        <v>-46.522325559999999</v>
      </c>
      <c r="AQ129" s="16">
        <f t="shared" si="59"/>
        <v>-47.3764793</v>
      </c>
      <c r="AR129" s="16">
        <f t="shared" si="60"/>
        <v>-52.538219699999985</v>
      </c>
      <c r="AU129" s="16">
        <f t="shared" si="49"/>
        <v>0</v>
      </c>
      <c r="AV129" s="16">
        <f t="shared" si="50"/>
        <v>0</v>
      </c>
      <c r="AW129" s="16">
        <f t="shared" si="51"/>
        <v>0</v>
      </c>
      <c r="AX129" s="16">
        <f t="shared" si="52"/>
        <v>0</v>
      </c>
      <c r="AY129" s="62"/>
      <c r="AZ129" s="65">
        <f t="shared" si="65"/>
        <v>5.5531359999999995E-2</v>
      </c>
      <c r="BA129" s="66">
        <f t="shared" si="66"/>
        <v>8.5635120000000037E-2</v>
      </c>
      <c r="BB129" s="66">
        <f t="shared" si="67"/>
        <v>8.4268360000000014E-2</v>
      </c>
      <c r="BC129" s="66">
        <f t="shared" si="68"/>
        <v>6.9403000000000076E-2</v>
      </c>
      <c r="BD129" s="74"/>
      <c r="BE129" s="55"/>
      <c r="BF129" s="16">
        <f t="shared" si="53"/>
        <v>0</v>
      </c>
      <c r="BG129" s="16">
        <f t="shared" si="54"/>
        <v>0</v>
      </c>
      <c r="BH129" s="16">
        <f t="shared" si="55"/>
        <v>0</v>
      </c>
      <c r="BI129" s="16">
        <f t="shared" si="56"/>
        <v>0</v>
      </c>
    </row>
    <row r="130" spans="1:61" ht="45" x14ac:dyDescent="0.25">
      <c r="A130" s="4" t="s">
        <v>327</v>
      </c>
      <c r="B130" s="7" t="s">
        <v>395</v>
      </c>
      <c r="C130" s="7">
        <v>57839</v>
      </c>
      <c r="D130" s="8">
        <v>40.515000000000001</v>
      </c>
      <c r="E130" s="8">
        <v>-74.319199999999995</v>
      </c>
      <c r="F130" s="4" t="s">
        <v>72</v>
      </c>
      <c r="G130" s="4" t="s">
        <v>25</v>
      </c>
      <c r="H130" s="4" t="s">
        <v>33</v>
      </c>
      <c r="I130" s="4" t="s">
        <v>27</v>
      </c>
      <c r="J130" s="4" t="s">
        <v>131</v>
      </c>
      <c r="K130" s="14">
        <f t="shared" si="40"/>
        <v>0.2204640522875817</v>
      </c>
      <c r="L130" s="15">
        <v>33.731000000000002</v>
      </c>
      <c r="M130" s="15">
        <v>12272019.953</v>
      </c>
      <c r="N130" s="15">
        <v>1998107.4</v>
      </c>
      <c r="O130" s="15">
        <v>0.28000000000000003</v>
      </c>
      <c r="P130" s="15">
        <v>99461.4</v>
      </c>
      <c r="Q130" s="16">
        <f t="shared" si="45"/>
        <v>5.6303249300733759E-3</v>
      </c>
      <c r="R130" s="34">
        <v>0.27700000000000002</v>
      </c>
      <c r="S130" s="34">
        <v>98870.399999999994</v>
      </c>
      <c r="T130" s="35">
        <f t="shared" si="46"/>
        <v>5.6032948182671459E-3</v>
      </c>
      <c r="U130" s="34">
        <v>0.27600000000000002</v>
      </c>
      <c r="V130" s="34">
        <v>102673.60000000001</v>
      </c>
      <c r="W130" s="35">
        <f t="shared" si="47"/>
        <v>5.3762603044989164E-3</v>
      </c>
      <c r="X130" s="15">
        <v>0.26700000000000002</v>
      </c>
      <c r="Y130" s="15">
        <v>99497.4</v>
      </c>
      <c r="Z130" s="16">
        <f t="shared" si="48"/>
        <v>5.3669744134017573E-3</v>
      </c>
      <c r="AA130" s="15"/>
      <c r="AB130" s="16">
        <f t="shared" si="41"/>
        <v>5.9535947712418325E-2</v>
      </c>
      <c r="AC130" s="16">
        <f t="shared" si="42"/>
        <v>5.6535947712418322E-2</v>
      </c>
      <c r="AD130" s="16">
        <f t="shared" si="43"/>
        <v>5.5535947712418321E-2</v>
      </c>
      <c r="AE130" s="16">
        <f t="shared" si="44"/>
        <v>4.6535947712418313E-2</v>
      </c>
      <c r="AG130" s="45">
        <f t="shared" si="61"/>
        <v>-5.6876839999999991</v>
      </c>
      <c r="AH130" s="45">
        <f t="shared" si="62"/>
        <v>-5.6552239999999996</v>
      </c>
      <c r="AI130" s="45">
        <f t="shared" si="63"/>
        <v>-5.8844159999999999</v>
      </c>
      <c r="AJ130" s="45">
        <f t="shared" si="64"/>
        <v>-5.7028439999999998</v>
      </c>
      <c r="AL130" s="4" t="s">
        <v>327</v>
      </c>
      <c r="AM130" s="7" t="s">
        <v>395</v>
      </c>
      <c r="AO130" s="16">
        <f t="shared" si="57"/>
        <v>-51.736787319999998</v>
      </c>
      <c r="AP130" s="16">
        <f t="shared" si="58"/>
        <v>-52.177549559999996</v>
      </c>
      <c r="AQ130" s="16">
        <f t="shared" si="59"/>
        <v>-53.260895300000001</v>
      </c>
      <c r="AR130" s="16">
        <f t="shared" si="60"/>
        <v>-58.241063699999984</v>
      </c>
      <c r="AU130" s="16">
        <f t="shared" si="49"/>
        <v>0</v>
      </c>
      <c r="AV130" s="16">
        <f t="shared" si="50"/>
        <v>0</v>
      </c>
      <c r="AW130" s="16">
        <f t="shared" si="51"/>
        <v>0</v>
      </c>
      <c r="AX130" s="16">
        <f t="shared" si="52"/>
        <v>0</v>
      </c>
      <c r="AY130" s="62"/>
      <c r="AZ130" s="65">
        <f t="shared" si="65"/>
        <v>5.5531359999999995E-2</v>
      </c>
      <c r="BA130" s="66">
        <f t="shared" si="66"/>
        <v>8.5635120000000037E-2</v>
      </c>
      <c r="BB130" s="66">
        <f t="shared" si="67"/>
        <v>8.4268360000000014E-2</v>
      </c>
      <c r="BC130" s="66">
        <f t="shared" si="68"/>
        <v>6.9403000000000076E-2</v>
      </c>
      <c r="BD130" s="74"/>
      <c r="BE130" s="55"/>
      <c r="BF130" s="16">
        <f t="shared" si="53"/>
        <v>0</v>
      </c>
      <c r="BG130" s="16">
        <f t="shared" si="54"/>
        <v>0</v>
      </c>
      <c r="BH130" s="16">
        <f t="shared" si="55"/>
        <v>0</v>
      </c>
      <c r="BI130" s="16">
        <f t="shared" si="56"/>
        <v>0</v>
      </c>
    </row>
    <row r="131" spans="1:61" ht="45" x14ac:dyDescent="0.25">
      <c r="A131" s="4" t="s">
        <v>327</v>
      </c>
      <c r="B131" s="7" t="s">
        <v>376</v>
      </c>
      <c r="C131" s="7">
        <v>58079</v>
      </c>
      <c r="D131" s="8">
        <v>40.708199999999998</v>
      </c>
      <c r="E131" s="8">
        <v>-74.128399999999999</v>
      </c>
      <c r="F131" s="4" t="s">
        <v>188</v>
      </c>
      <c r="G131" s="4" t="s">
        <v>25</v>
      </c>
      <c r="H131" s="4" t="s">
        <v>33</v>
      </c>
      <c r="I131" s="4" t="s">
        <v>27</v>
      </c>
      <c r="J131" s="4" t="s">
        <v>42</v>
      </c>
      <c r="K131" s="14">
        <f t="shared" ref="K131:K194" si="69">L131/153</f>
        <v>0.27915686274509804</v>
      </c>
      <c r="L131" s="15">
        <v>42.710999999999999</v>
      </c>
      <c r="M131" s="15">
        <v>14235645.447000001</v>
      </c>
      <c r="N131" s="15">
        <v>2198088.9</v>
      </c>
      <c r="O131" s="15">
        <v>0.28699999999999998</v>
      </c>
      <c r="P131" s="15">
        <v>95936</v>
      </c>
      <c r="Q131" s="16">
        <f t="shared" si="45"/>
        <v>5.983155436957972E-3</v>
      </c>
      <c r="R131" s="34">
        <v>0.29699999999999999</v>
      </c>
      <c r="S131" s="34">
        <v>99117</v>
      </c>
      <c r="T131" s="35">
        <f t="shared" si="46"/>
        <v>5.9929174611822395E-3</v>
      </c>
      <c r="U131" s="34">
        <v>0.32300000000000001</v>
      </c>
      <c r="V131" s="34">
        <v>107455.8</v>
      </c>
      <c r="W131" s="35">
        <f t="shared" si="47"/>
        <v>6.0117741434152459E-3</v>
      </c>
      <c r="X131" s="15">
        <v>0.309</v>
      </c>
      <c r="Y131" s="15">
        <v>102571.3</v>
      </c>
      <c r="Z131" s="16">
        <f t="shared" si="48"/>
        <v>6.0250771902081767E-3</v>
      </c>
      <c r="AA131" s="15"/>
      <c r="AB131" s="16">
        <f t="shared" ref="AB131:AB194" si="70">O131-K131</f>
        <v>7.8431372549019329E-3</v>
      </c>
      <c r="AC131" s="16">
        <f t="shared" ref="AC131:AC194" si="71">R131-K131</f>
        <v>1.7843137254901942E-2</v>
      </c>
      <c r="AD131" s="16">
        <f t="shared" ref="AD131:AD194" si="72">U131-K131</f>
        <v>4.3843137254901965E-2</v>
      </c>
      <c r="AE131" s="16">
        <f t="shared" ref="AE131:AE194" si="73">X131-K131</f>
        <v>2.9843137254901952E-2</v>
      </c>
      <c r="AG131" s="45">
        <f t="shared" si="61"/>
        <v>-5.4691599999999996</v>
      </c>
      <c r="AH131" s="45">
        <f t="shared" si="62"/>
        <v>-5.6500199999999996</v>
      </c>
      <c r="AI131" s="45">
        <f t="shared" si="63"/>
        <v>-6.1243480000000003</v>
      </c>
      <c r="AJ131" s="45">
        <f t="shared" si="64"/>
        <v>-5.8452780000000004</v>
      </c>
      <c r="AL131" s="4" t="s">
        <v>327</v>
      </c>
      <c r="AM131" s="7" t="s">
        <v>376</v>
      </c>
      <c r="AO131" s="16">
        <f t="shared" si="57"/>
        <v>-57.20594732</v>
      </c>
      <c r="AP131" s="16">
        <f t="shared" si="58"/>
        <v>-57.827569559999993</v>
      </c>
      <c r="AQ131" s="16">
        <f t="shared" si="59"/>
        <v>-59.385243299999999</v>
      </c>
      <c r="AR131" s="16">
        <f t="shared" si="60"/>
        <v>-64.086341699999991</v>
      </c>
      <c r="AU131" s="16">
        <f t="shared" si="49"/>
        <v>0</v>
      </c>
      <c r="AV131" s="16">
        <f t="shared" si="50"/>
        <v>0</v>
      </c>
      <c r="AW131" s="16">
        <f t="shared" si="51"/>
        <v>0</v>
      </c>
      <c r="AX131" s="16">
        <f t="shared" si="52"/>
        <v>0</v>
      </c>
      <c r="AY131" s="62"/>
      <c r="AZ131" s="65">
        <f t="shared" si="65"/>
        <v>5.5531359999999995E-2</v>
      </c>
      <c r="BA131" s="66">
        <f t="shared" si="66"/>
        <v>8.5635120000000037E-2</v>
      </c>
      <c r="BB131" s="66">
        <f t="shared" si="67"/>
        <v>8.4268360000000014E-2</v>
      </c>
      <c r="BC131" s="66">
        <f t="shared" si="68"/>
        <v>6.9403000000000076E-2</v>
      </c>
      <c r="BD131" s="74"/>
      <c r="BE131" s="55"/>
      <c r="BF131" s="16">
        <f t="shared" si="53"/>
        <v>0</v>
      </c>
      <c r="BG131" s="16">
        <f t="shared" si="54"/>
        <v>0</v>
      </c>
      <c r="BH131" s="16">
        <f t="shared" si="55"/>
        <v>0</v>
      </c>
      <c r="BI131" s="16">
        <f t="shared" si="56"/>
        <v>0</v>
      </c>
    </row>
    <row r="132" spans="1:61" ht="30" x14ac:dyDescent="0.25">
      <c r="A132" s="4" t="s">
        <v>327</v>
      </c>
      <c r="B132" s="7" t="s">
        <v>353</v>
      </c>
      <c r="C132" s="7">
        <v>58235</v>
      </c>
      <c r="D132" s="8">
        <v>39.424500000000002</v>
      </c>
      <c r="E132" s="8">
        <v>-75.020099999999999</v>
      </c>
      <c r="F132" s="4" t="s">
        <v>349</v>
      </c>
      <c r="G132" s="4" t="s">
        <v>25</v>
      </c>
      <c r="H132" s="4" t="s">
        <v>26</v>
      </c>
      <c r="I132" s="4" t="s">
        <v>27</v>
      </c>
      <c r="J132" s="4" t="s">
        <v>59</v>
      </c>
      <c r="K132" s="14">
        <f t="shared" si="69"/>
        <v>2.6424836601307192E-2</v>
      </c>
      <c r="L132" s="15">
        <v>4.0430000000000001</v>
      </c>
      <c r="M132" s="15">
        <v>459729.79599999997</v>
      </c>
      <c r="N132" s="15">
        <v>47539.88</v>
      </c>
      <c r="O132" s="15">
        <v>3.3000000000000002E-2</v>
      </c>
      <c r="P132" s="15">
        <v>5580.66</v>
      </c>
      <c r="Q132" s="16">
        <f t="shared" ref="Q132:Q195" si="74" xml:space="preserve"> IF(P132&gt;0, (O132*2000)/P132, 0)</f>
        <v>1.1826558149036135E-2</v>
      </c>
      <c r="R132" s="34">
        <v>0.13300000000000001</v>
      </c>
      <c r="S132" s="34">
        <v>6335.7420000000002</v>
      </c>
      <c r="T132" s="35">
        <f t="shared" ref="T132:T195" si="75" xml:space="preserve"> IF(S132&gt;0, (R132*2000)/S132, 0)</f>
        <v>4.1984032809416795E-2</v>
      </c>
      <c r="U132" s="34">
        <v>0.13400000000000001</v>
      </c>
      <c r="V132" s="34">
        <v>6532.7839999999997</v>
      </c>
      <c r="W132" s="35">
        <f t="shared" ref="W132:W195" si="76" xml:space="preserve"> IF(V132&gt;0, (U132*2000)/V132, 0)</f>
        <v>4.1023857516182996E-2</v>
      </c>
      <c r="X132" s="15">
        <v>0.04</v>
      </c>
      <c r="Y132" s="15">
        <v>5063.4639999999999</v>
      </c>
      <c r="Z132" s="16">
        <f t="shared" ref="Z132:Z195" si="77" xml:space="preserve"> IF(Y132&gt;0, (X132*2000)/Y132, 0)</f>
        <v>1.5799460606414899E-2</v>
      </c>
      <c r="AA132" s="15"/>
      <c r="AB132" s="16">
        <f t="shared" si="70"/>
        <v>6.5751633986928099E-3</v>
      </c>
      <c r="AC132" s="16">
        <f t="shared" si="71"/>
        <v>0.10657516339869282</v>
      </c>
      <c r="AD132" s="16">
        <f t="shared" si="72"/>
        <v>0.10757516339869282</v>
      </c>
      <c r="AE132" s="16">
        <f t="shared" si="73"/>
        <v>1.3575163398692809E-2</v>
      </c>
      <c r="AG132" s="45">
        <f t="shared" si="61"/>
        <v>-0.30183960000000004</v>
      </c>
      <c r="AH132" s="45">
        <f t="shared" si="62"/>
        <v>-0.24714452000000003</v>
      </c>
      <c r="AI132" s="45">
        <f t="shared" si="63"/>
        <v>-0.25796703999999993</v>
      </c>
      <c r="AJ132" s="45">
        <f t="shared" si="64"/>
        <v>-0.26380783999999996</v>
      </c>
      <c r="AL132" s="4" t="s">
        <v>327</v>
      </c>
      <c r="AM132" s="7" t="s">
        <v>353</v>
      </c>
      <c r="AO132" s="16">
        <f t="shared" si="57"/>
        <v>-57.507786920000001</v>
      </c>
      <c r="AP132" s="16">
        <f t="shared" si="58"/>
        <v>-58.074714079999993</v>
      </c>
      <c r="AQ132" s="16">
        <f t="shared" si="59"/>
        <v>-59.643210339999996</v>
      </c>
      <c r="AR132" s="16">
        <f t="shared" si="60"/>
        <v>-64.35014953999999</v>
      </c>
      <c r="AU132" s="16">
        <f t="shared" ref="AU132:AU195" si="78">(BF132*P132)/2000</f>
        <v>0</v>
      </c>
      <c r="AV132" s="16">
        <f t="shared" ref="AV132:AV195" si="79">(BG132*S132)/2000</f>
        <v>0</v>
      </c>
      <c r="AW132" s="16">
        <f t="shared" ref="AW132:AW195" si="80">(BH132*V132)/2000</f>
        <v>0</v>
      </c>
      <c r="AX132" s="16">
        <f t="shared" ref="AX132:AX195" si="81">(BI132*Y132)/2000</f>
        <v>0</v>
      </c>
      <c r="AY132" s="62"/>
      <c r="AZ132" s="69">
        <f t="shared" si="65"/>
        <v>5.5531359999999995E-2</v>
      </c>
      <c r="BA132" s="28">
        <f t="shared" si="66"/>
        <v>8.5635120000000037E-2</v>
      </c>
      <c r="BB132" s="28">
        <f t="shared" si="67"/>
        <v>8.4268360000000014E-2</v>
      </c>
      <c r="BC132" s="28">
        <f t="shared" si="68"/>
        <v>6.9403000000000076E-2</v>
      </c>
      <c r="BD132" s="71" t="s">
        <v>327</v>
      </c>
      <c r="BE132" s="55"/>
      <c r="BF132" s="16">
        <f t="shared" ref="BF132:BF195" si="82">IF(Q132&gt;0.11999,Q132-0.12,0)</f>
        <v>0</v>
      </c>
      <c r="BG132" s="16">
        <f t="shared" ref="BG132:BG195" si="83">IF(T132&gt;0.11999,T132-0.12,0)</f>
        <v>0</v>
      </c>
      <c r="BH132" s="16">
        <f t="shared" ref="BH132:BH195" si="84">IF(W132&gt;0.11999,W132-0.12,0)</f>
        <v>0</v>
      </c>
      <c r="BI132" s="16">
        <f t="shared" ref="BI132:BI195" si="85">IF(Z132&gt;0.11999,Z132-0.12,0)</f>
        <v>0</v>
      </c>
    </row>
    <row r="133" spans="1:61" ht="45" x14ac:dyDescent="0.25">
      <c r="A133" s="4" t="s">
        <v>396</v>
      </c>
      <c r="B133" s="7" t="s">
        <v>504</v>
      </c>
      <c r="C133" s="7">
        <v>2480</v>
      </c>
      <c r="D133" s="8">
        <v>41.573</v>
      </c>
      <c r="E133" s="8">
        <v>-73.964600000000004</v>
      </c>
      <c r="F133" s="4" t="s">
        <v>505</v>
      </c>
      <c r="G133" s="4" t="s">
        <v>25</v>
      </c>
      <c r="H133" s="4" t="s">
        <v>47</v>
      </c>
      <c r="I133" s="4" t="s">
        <v>27</v>
      </c>
      <c r="J133" s="4"/>
      <c r="K133" s="14">
        <f t="shared" si="69"/>
        <v>1.7379084967320262E-2</v>
      </c>
      <c r="L133" s="15">
        <v>2.6589999999999998</v>
      </c>
      <c r="M133" s="15">
        <v>56535.076999999997</v>
      </c>
      <c r="N133" s="15">
        <v>4840.84</v>
      </c>
      <c r="O133" s="15"/>
      <c r="P133" s="15"/>
      <c r="Q133" s="16">
        <f t="shared" si="74"/>
        <v>0</v>
      </c>
      <c r="R133" s="34"/>
      <c r="S133" s="34"/>
      <c r="T133" s="35">
        <f t="shared" si="75"/>
        <v>0</v>
      </c>
      <c r="U133" s="34"/>
      <c r="V133" s="34"/>
      <c r="W133" s="35">
        <f t="shared" si="76"/>
        <v>0</v>
      </c>
      <c r="X133" s="15"/>
      <c r="Y133" s="15"/>
      <c r="Z133" s="16">
        <f t="shared" si="77"/>
        <v>0</v>
      </c>
      <c r="AA133" s="15"/>
      <c r="AB133" s="16">
        <f t="shared" si="70"/>
        <v>-1.7379084967320262E-2</v>
      </c>
      <c r="AC133" s="16">
        <f t="shared" si="71"/>
        <v>-1.7379084967320262E-2</v>
      </c>
      <c r="AD133" s="16">
        <f t="shared" si="72"/>
        <v>-1.7379084967320262E-2</v>
      </c>
      <c r="AE133" s="16">
        <f t="shared" si="73"/>
        <v>-1.7379084967320262E-2</v>
      </c>
      <c r="AG133" s="45">
        <f t="shared" si="61"/>
        <v>0</v>
      </c>
      <c r="AH133" s="45">
        <f t="shared" si="62"/>
        <v>0</v>
      </c>
      <c r="AI133" s="45">
        <f t="shared" si="63"/>
        <v>0</v>
      </c>
      <c r="AJ133" s="45">
        <f t="shared" si="64"/>
        <v>0</v>
      </c>
      <c r="AL133" s="4" t="s">
        <v>396</v>
      </c>
      <c r="AM133" s="7" t="s">
        <v>504</v>
      </c>
      <c r="AO133" s="16">
        <f t="shared" ref="AO133:AO196" si="86">IF(AL132=AL133,AO132+AG133,AG133)</f>
        <v>0</v>
      </c>
      <c r="AP133" s="16">
        <f t="shared" ref="AP133:AP196" si="87">IF(AL132=AL133,AP132+AH133,AH133)</f>
        <v>0</v>
      </c>
      <c r="AQ133" s="16">
        <f t="shared" ref="AQ133:AQ196" si="88">IF(AL132=AL133,AQ132+AI133,AI133)</f>
        <v>0</v>
      </c>
      <c r="AR133" s="16">
        <f t="shared" ref="AR133:AR196" si="89">IF(AL132=AL133,AR132+AJ133,AJ133)</f>
        <v>0</v>
      </c>
      <c r="AU133" s="16">
        <f t="shared" si="78"/>
        <v>0</v>
      </c>
      <c r="AV133" s="16">
        <f t="shared" si="79"/>
        <v>0</v>
      </c>
      <c r="AW133" s="16">
        <f t="shared" si="80"/>
        <v>0</v>
      </c>
      <c r="AX133" s="16">
        <f t="shared" si="81"/>
        <v>0</v>
      </c>
      <c r="AY133" s="62"/>
      <c r="AZ133" s="65">
        <f t="shared" si="65"/>
        <v>0</v>
      </c>
      <c r="BA133" s="66">
        <f t="shared" si="66"/>
        <v>0</v>
      </c>
      <c r="BB133" s="66">
        <f t="shared" si="67"/>
        <v>0</v>
      </c>
      <c r="BC133" s="66">
        <f t="shared" si="68"/>
        <v>0</v>
      </c>
      <c r="BD133" s="74"/>
      <c r="BE133" s="55"/>
      <c r="BF133" s="16">
        <f t="shared" si="82"/>
        <v>0</v>
      </c>
      <c r="BG133" s="16">
        <f t="shared" si="83"/>
        <v>0</v>
      </c>
      <c r="BH133" s="16">
        <f t="shared" si="84"/>
        <v>0</v>
      </c>
      <c r="BI133" s="16">
        <f t="shared" si="85"/>
        <v>0</v>
      </c>
    </row>
    <row r="134" spans="1:61" ht="30" x14ac:dyDescent="0.25">
      <c r="A134" s="4" t="s">
        <v>396</v>
      </c>
      <c r="B134" s="7" t="s">
        <v>414</v>
      </c>
      <c r="C134" s="7">
        <v>2490</v>
      </c>
      <c r="D134" s="8">
        <v>40.591500000000003</v>
      </c>
      <c r="E134" s="8">
        <v>-74.202699999999993</v>
      </c>
      <c r="F134" s="4" t="s">
        <v>415</v>
      </c>
      <c r="G134" s="4" t="s">
        <v>25</v>
      </c>
      <c r="H134" s="4" t="s">
        <v>80</v>
      </c>
      <c r="I134" s="4" t="s">
        <v>27</v>
      </c>
      <c r="J134" s="4"/>
      <c r="K134" s="14">
        <f t="shared" si="69"/>
        <v>1.3403529411764707</v>
      </c>
      <c r="L134" s="15">
        <v>205.07400000000001</v>
      </c>
      <c r="M134" s="15">
        <v>6408257.7379999999</v>
      </c>
      <c r="N134" s="15">
        <v>597523.15</v>
      </c>
      <c r="O134" s="15">
        <v>1.2929999999999999</v>
      </c>
      <c r="P134" s="15">
        <v>42617.275999999998</v>
      </c>
      <c r="Q134" s="16">
        <f t="shared" si="74"/>
        <v>6.0679617345791886E-2</v>
      </c>
      <c r="R134" s="36">
        <v>1.6040000000000001</v>
      </c>
      <c r="S134" s="34">
        <v>49520.98</v>
      </c>
      <c r="T134" s="35">
        <f t="shared" si="75"/>
        <v>6.478062429297643E-2</v>
      </c>
      <c r="U134" s="36">
        <v>2.5499999999999998</v>
      </c>
      <c r="V134" s="34">
        <v>81706.100000000006</v>
      </c>
      <c r="W134" s="35">
        <f t="shared" si="76"/>
        <v>6.2418840208992958E-2</v>
      </c>
      <c r="X134" s="17">
        <v>3.9180000000000001</v>
      </c>
      <c r="Y134" s="15">
        <v>98895.892000000007</v>
      </c>
      <c r="Z134" s="16">
        <f t="shared" si="77"/>
        <v>7.9234838187212053E-2</v>
      </c>
      <c r="AA134" s="15"/>
      <c r="AB134" s="16">
        <f t="shared" si="70"/>
        <v>-4.735294117647082E-2</v>
      </c>
      <c r="AC134" s="18">
        <f t="shared" si="71"/>
        <v>0.26364705882352935</v>
      </c>
      <c r="AD134" s="18">
        <f t="shared" si="72"/>
        <v>1.2096470588235291</v>
      </c>
      <c r="AE134" s="18">
        <f t="shared" si="73"/>
        <v>2.5776470588235294</v>
      </c>
      <c r="AG134" s="45">
        <f t="shared" si="61"/>
        <v>-1.2640365599999999</v>
      </c>
      <c r="AH134" s="45">
        <f t="shared" si="62"/>
        <v>-1.3672588000000001</v>
      </c>
      <c r="AI134" s="45">
        <f t="shared" si="63"/>
        <v>-2.3523660000000004</v>
      </c>
      <c r="AJ134" s="45">
        <f t="shared" si="64"/>
        <v>-2.0157535200000005</v>
      </c>
      <c r="AL134" s="4" t="s">
        <v>396</v>
      </c>
      <c r="AM134" s="7" t="s">
        <v>414</v>
      </c>
      <c r="AO134" s="16">
        <f t="shared" si="86"/>
        <v>-1.2640365599999999</v>
      </c>
      <c r="AP134" s="16">
        <f t="shared" si="87"/>
        <v>-1.3672588000000001</v>
      </c>
      <c r="AQ134" s="16">
        <f t="shared" si="88"/>
        <v>-2.3523660000000004</v>
      </c>
      <c r="AR134" s="16">
        <f t="shared" si="89"/>
        <v>-2.0157535200000005</v>
      </c>
      <c r="AU134" s="16">
        <f t="shared" si="78"/>
        <v>0</v>
      </c>
      <c r="AV134" s="16">
        <f t="shared" si="79"/>
        <v>0</v>
      </c>
      <c r="AW134" s="16">
        <f t="shared" si="80"/>
        <v>0</v>
      </c>
      <c r="AX134" s="16">
        <f t="shared" si="81"/>
        <v>0</v>
      </c>
      <c r="AY134" s="62"/>
      <c r="AZ134" s="65">
        <f t="shared" si="65"/>
        <v>0</v>
      </c>
      <c r="BA134" s="66">
        <f t="shared" si="66"/>
        <v>0</v>
      </c>
      <c r="BB134" s="66">
        <f t="shared" si="67"/>
        <v>0</v>
      </c>
      <c r="BC134" s="66">
        <f t="shared" si="68"/>
        <v>0</v>
      </c>
      <c r="BD134" s="74"/>
      <c r="BE134" s="55"/>
      <c r="BF134" s="16">
        <f t="shared" si="82"/>
        <v>0</v>
      </c>
      <c r="BG134" s="16">
        <f t="shared" si="83"/>
        <v>0</v>
      </c>
      <c r="BH134" s="16">
        <f t="shared" si="84"/>
        <v>0</v>
      </c>
      <c r="BI134" s="16">
        <f t="shared" si="85"/>
        <v>0</v>
      </c>
    </row>
    <row r="135" spans="1:61" ht="30" x14ac:dyDescent="0.25">
      <c r="A135" s="4" t="s">
        <v>396</v>
      </c>
      <c r="B135" s="7" t="s">
        <v>526</v>
      </c>
      <c r="C135" s="7">
        <v>2493</v>
      </c>
      <c r="D135" s="8">
        <v>40.728099999999998</v>
      </c>
      <c r="E135" s="8">
        <v>-73.974199999999996</v>
      </c>
      <c r="F135" s="4" t="s">
        <v>402</v>
      </c>
      <c r="G135" s="4" t="s">
        <v>25</v>
      </c>
      <c r="H135" s="4" t="s">
        <v>80</v>
      </c>
      <c r="I135" s="4" t="s">
        <v>27</v>
      </c>
      <c r="J135" s="4"/>
      <c r="K135" s="14">
        <f t="shared" si="69"/>
        <v>1.9761895424836604</v>
      </c>
      <c r="L135" s="15">
        <v>302.35700000000003</v>
      </c>
      <c r="M135" s="15">
        <v>14508194.75</v>
      </c>
      <c r="N135" s="15">
        <v>939787.75</v>
      </c>
      <c r="O135" s="15">
        <v>1.8380000000000001</v>
      </c>
      <c r="P135" s="15">
        <v>102236.9</v>
      </c>
      <c r="Q135" s="16">
        <f t="shared" si="74"/>
        <v>3.595570679470915E-2</v>
      </c>
      <c r="R135" s="34">
        <v>1.8149999999999999</v>
      </c>
      <c r="S135" s="34">
        <v>100477.1</v>
      </c>
      <c r="T135" s="35">
        <f t="shared" si="75"/>
        <v>3.6127635053161362E-2</v>
      </c>
      <c r="U135" s="34">
        <v>2.0230000000000001</v>
      </c>
      <c r="V135" s="34">
        <v>101336.6</v>
      </c>
      <c r="W135" s="35">
        <f t="shared" si="76"/>
        <v>3.9926344479684538E-2</v>
      </c>
      <c r="X135" s="15">
        <v>2.6930000000000001</v>
      </c>
      <c r="Y135" s="15">
        <v>105010.4</v>
      </c>
      <c r="Z135" s="16">
        <f t="shared" si="77"/>
        <v>5.1290157927214829E-2</v>
      </c>
      <c r="AA135" s="15"/>
      <c r="AB135" s="16">
        <f t="shared" si="70"/>
        <v>-0.13818954248366033</v>
      </c>
      <c r="AC135" s="16">
        <f t="shared" si="71"/>
        <v>-0.16118954248366046</v>
      </c>
      <c r="AD135" s="16">
        <f t="shared" si="72"/>
        <v>4.6810457516339721E-2</v>
      </c>
      <c r="AE135" s="16">
        <f t="shared" si="73"/>
        <v>0.71681045751633965</v>
      </c>
      <c r="AG135" s="45">
        <f t="shared" si="61"/>
        <v>-4.296214</v>
      </c>
      <c r="AH135" s="45">
        <f t="shared" si="62"/>
        <v>-4.2136260000000005</v>
      </c>
      <c r="AI135" s="45">
        <f t="shared" si="63"/>
        <v>-4.0571959999999994</v>
      </c>
      <c r="AJ135" s="45">
        <f t="shared" si="64"/>
        <v>-3.6076239999999995</v>
      </c>
      <c r="AL135" s="4" t="s">
        <v>396</v>
      </c>
      <c r="AM135" s="7" t="s">
        <v>526</v>
      </c>
      <c r="AO135" s="16">
        <f t="shared" si="86"/>
        <v>-5.5602505600000001</v>
      </c>
      <c r="AP135" s="16">
        <f t="shared" si="87"/>
        <v>-5.5808848000000006</v>
      </c>
      <c r="AQ135" s="16">
        <f t="shared" si="88"/>
        <v>-6.4095619999999993</v>
      </c>
      <c r="AR135" s="16">
        <f t="shared" si="89"/>
        <v>-5.62337752</v>
      </c>
      <c r="AU135" s="16">
        <f t="shared" si="78"/>
        <v>0</v>
      </c>
      <c r="AV135" s="16">
        <f t="shared" si="79"/>
        <v>0</v>
      </c>
      <c r="AW135" s="16">
        <f t="shared" si="80"/>
        <v>0</v>
      </c>
      <c r="AX135" s="16">
        <f t="shared" si="81"/>
        <v>0</v>
      </c>
      <c r="AY135" s="62"/>
      <c r="AZ135" s="65">
        <f t="shared" si="65"/>
        <v>0</v>
      </c>
      <c r="BA135" s="66">
        <f t="shared" si="66"/>
        <v>0</v>
      </c>
      <c r="BB135" s="66">
        <f t="shared" si="67"/>
        <v>0</v>
      </c>
      <c r="BC135" s="66">
        <f t="shared" si="68"/>
        <v>0</v>
      </c>
      <c r="BD135" s="74"/>
      <c r="BE135" s="55"/>
      <c r="BF135" s="16">
        <f t="shared" si="82"/>
        <v>0</v>
      </c>
      <c r="BG135" s="16">
        <f t="shared" si="83"/>
        <v>0</v>
      </c>
      <c r="BH135" s="16">
        <f t="shared" si="84"/>
        <v>0</v>
      </c>
      <c r="BI135" s="16">
        <f t="shared" si="85"/>
        <v>0</v>
      </c>
    </row>
    <row r="136" spans="1:61" ht="45" x14ac:dyDescent="0.25">
      <c r="A136" s="4" t="s">
        <v>396</v>
      </c>
      <c r="B136" s="7" t="s">
        <v>543</v>
      </c>
      <c r="C136" s="7">
        <v>2494</v>
      </c>
      <c r="D136" s="8">
        <v>40.663499999999999</v>
      </c>
      <c r="E136" s="8">
        <v>-74.005099999999999</v>
      </c>
      <c r="F136" s="4" t="s">
        <v>398</v>
      </c>
      <c r="G136" s="4" t="s">
        <v>25</v>
      </c>
      <c r="H136" s="4" t="s">
        <v>26</v>
      </c>
      <c r="I136" s="4" t="s">
        <v>58</v>
      </c>
      <c r="J136" s="4"/>
      <c r="K136" s="14">
        <f t="shared" si="69"/>
        <v>9.4666666666666663E-2</v>
      </c>
      <c r="L136" s="15">
        <v>14.484</v>
      </c>
      <c r="M136" s="15">
        <v>79607.100000000006</v>
      </c>
      <c r="N136" s="15">
        <v>5147.6000000000004</v>
      </c>
      <c r="O136" s="15">
        <v>9.1999999999999998E-2</v>
      </c>
      <c r="P136" s="15">
        <v>573.4</v>
      </c>
      <c r="Q136" s="16">
        <f t="shared" si="74"/>
        <v>0.32089291942797349</v>
      </c>
      <c r="R136" s="34"/>
      <c r="S136" s="34"/>
      <c r="T136" s="35">
        <f t="shared" si="75"/>
        <v>0</v>
      </c>
      <c r="U136" s="34">
        <v>5.2999999999999999E-2</v>
      </c>
      <c r="V136" s="34">
        <v>330.8</v>
      </c>
      <c r="W136" s="35">
        <f t="shared" si="76"/>
        <v>0.32043530834340989</v>
      </c>
      <c r="X136" s="15">
        <v>0.19</v>
      </c>
      <c r="Y136" s="15">
        <v>1185</v>
      </c>
      <c r="Z136" s="16">
        <f t="shared" si="77"/>
        <v>0.32067510548523209</v>
      </c>
      <c r="AA136" s="15"/>
      <c r="AB136" s="16">
        <f t="shared" si="70"/>
        <v>-2.6666666666666644E-3</v>
      </c>
      <c r="AC136" s="16">
        <f t="shared" si="71"/>
        <v>-9.4666666666666663E-2</v>
      </c>
      <c r="AD136" s="16">
        <f t="shared" si="72"/>
        <v>-4.1666666666666664E-2</v>
      </c>
      <c r="AE136" s="16">
        <f t="shared" si="73"/>
        <v>9.5333333333333339E-2</v>
      </c>
      <c r="AG136" s="45">
        <f t="shared" si="61"/>
        <v>5.7595999999999994E-2</v>
      </c>
      <c r="AH136" s="45">
        <f t="shared" si="62"/>
        <v>0</v>
      </c>
      <c r="AI136" s="45">
        <f t="shared" si="63"/>
        <v>3.3151999999999994E-2</v>
      </c>
      <c r="AJ136" s="45">
        <f t="shared" si="64"/>
        <v>0.11890000000000002</v>
      </c>
      <c r="AL136" s="4" t="s">
        <v>396</v>
      </c>
      <c r="AM136" s="7" t="s">
        <v>543</v>
      </c>
      <c r="AO136" s="16">
        <f t="shared" si="86"/>
        <v>-5.5026545599999999</v>
      </c>
      <c r="AP136" s="16">
        <f t="shared" si="87"/>
        <v>-5.5808848000000006</v>
      </c>
      <c r="AQ136" s="16">
        <f t="shared" si="88"/>
        <v>-6.376409999999999</v>
      </c>
      <c r="AR136" s="16">
        <f t="shared" si="89"/>
        <v>-5.50447752</v>
      </c>
      <c r="AU136" s="16">
        <f t="shared" si="78"/>
        <v>5.7595999999999994E-2</v>
      </c>
      <c r="AV136" s="16">
        <f t="shared" si="79"/>
        <v>0</v>
      </c>
      <c r="AW136" s="16">
        <f t="shared" si="80"/>
        <v>3.3151999999999994E-2</v>
      </c>
      <c r="AX136" s="16">
        <f t="shared" si="81"/>
        <v>0.11890000000000002</v>
      </c>
      <c r="AY136" s="62"/>
      <c r="AZ136" s="65">
        <f t="shared" si="65"/>
        <v>5.7595999999999994E-2</v>
      </c>
      <c r="BA136" s="66">
        <f t="shared" si="66"/>
        <v>0</v>
      </c>
      <c r="BB136" s="66">
        <f t="shared" si="67"/>
        <v>3.3151999999999994E-2</v>
      </c>
      <c r="BC136" s="66">
        <f t="shared" si="68"/>
        <v>0.11890000000000002</v>
      </c>
      <c r="BD136" s="74"/>
      <c r="BE136" s="55"/>
      <c r="BF136" s="16">
        <f t="shared" si="82"/>
        <v>0.20089291942797349</v>
      </c>
      <c r="BG136" s="16">
        <f t="shared" si="83"/>
        <v>0</v>
      </c>
      <c r="BH136" s="16">
        <f t="shared" si="84"/>
        <v>0.20043530834340989</v>
      </c>
      <c r="BI136" s="16">
        <f t="shared" si="85"/>
        <v>0.2006751054852321</v>
      </c>
    </row>
    <row r="137" spans="1:61" ht="30" x14ac:dyDescent="0.25">
      <c r="A137" s="4" t="s">
        <v>396</v>
      </c>
      <c r="B137" s="7" t="s">
        <v>594</v>
      </c>
      <c r="C137" s="7">
        <v>2496</v>
      </c>
      <c r="D137" s="8">
        <v>40.705199999999998</v>
      </c>
      <c r="E137" s="8">
        <v>-73.980699999999999</v>
      </c>
      <c r="F137" s="4" t="s">
        <v>398</v>
      </c>
      <c r="G137" s="4" t="s">
        <v>25</v>
      </c>
      <c r="H137" s="4" t="s">
        <v>26</v>
      </c>
      <c r="I137" s="4" t="s">
        <v>37</v>
      </c>
      <c r="J137" s="4"/>
      <c r="K137" s="14">
        <f t="shared" si="69"/>
        <v>5.1836601307189541E-2</v>
      </c>
      <c r="L137" s="15">
        <v>7.931</v>
      </c>
      <c r="M137" s="15">
        <v>10575</v>
      </c>
      <c r="N137" s="15">
        <v>630</v>
      </c>
      <c r="O137" s="15"/>
      <c r="P137" s="15"/>
      <c r="Q137" s="16">
        <f t="shared" si="74"/>
        <v>0</v>
      </c>
      <c r="R137" s="34"/>
      <c r="S137" s="34"/>
      <c r="T137" s="35">
        <f t="shared" si="75"/>
        <v>0</v>
      </c>
      <c r="U137" s="34"/>
      <c r="V137" s="34"/>
      <c r="W137" s="35">
        <f t="shared" si="76"/>
        <v>0</v>
      </c>
      <c r="X137" s="15"/>
      <c r="Y137" s="15"/>
      <c r="Z137" s="16">
        <f t="shared" si="77"/>
        <v>0</v>
      </c>
      <c r="AA137" s="15"/>
      <c r="AB137" s="16">
        <f t="shared" si="70"/>
        <v>-5.1836601307189541E-2</v>
      </c>
      <c r="AC137" s="16">
        <f t="shared" si="71"/>
        <v>-5.1836601307189541E-2</v>
      </c>
      <c r="AD137" s="16">
        <f t="shared" si="72"/>
        <v>-5.1836601307189541E-2</v>
      </c>
      <c r="AE137" s="16">
        <f t="shared" si="73"/>
        <v>-5.1836601307189541E-2</v>
      </c>
      <c r="AG137" s="45">
        <f t="shared" si="61"/>
        <v>0</v>
      </c>
      <c r="AH137" s="45">
        <f t="shared" si="62"/>
        <v>0</v>
      </c>
      <c r="AI137" s="45">
        <f t="shared" si="63"/>
        <v>0</v>
      </c>
      <c r="AJ137" s="45">
        <f t="shared" si="64"/>
        <v>0</v>
      </c>
      <c r="AL137" s="4" t="s">
        <v>396</v>
      </c>
      <c r="AM137" s="7" t="s">
        <v>594</v>
      </c>
      <c r="AO137" s="16">
        <f t="shared" si="86"/>
        <v>-5.5026545599999999</v>
      </c>
      <c r="AP137" s="16">
        <f t="shared" si="87"/>
        <v>-5.5808848000000006</v>
      </c>
      <c r="AQ137" s="16">
        <f t="shared" si="88"/>
        <v>-6.376409999999999</v>
      </c>
      <c r="AR137" s="16">
        <f t="shared" si="89"/>
        <v>-5.50447752</v>
      </c>
      <c r="AU137" s="16">
        <f t="shared" si="78"/>
        <v>0</v>
      </c>
      <c r="AV137" s="16">
        <f t="shared" si="79"/>
        <v>0</v>
      </c>
      <c r="AW137" s="16">
        <f t="shared" si="80"/>
        <v>0</v>
      </c>
      <c r="AX137" s="16">
        <f t="shared" si="81"/>
        <v>0</v>
      </c>
      <c r="AY137" s="62"/>
      <c r="AZ137" s="65">
        <f t="shared" si="65"/>
        <v>5.7595999999999994E-2</v>
      </c>
      <c r="BA137" s="66">
        <f t="shared" si="66"/>
        <v>0</v>
      </c>
      <c r="BB137" s="66">
        <f t="shared" si="67"/>
        <v>3.3151999999999994E-2</v>
      </c>
      <c r="BC137" s="66">
        <f t="shared" si="68"/>
        <v>0.11890000000000002</v>
      </c>
      <c r="BD137" s="74"/>
      <c r="BE137" s="55"/>
      <c r="BF137" s="16">
        <f t="shared" si="82"/>
        <v>0</v>
      </c>
      <c r="BG137" s="16">
        <f t="shared" si="83"/>
        <v>0</v>
      </c>
      <c r="BH137" s="16">
        <f t="shared" si="84"/>
        <v>0</v>
      </c>
      <c r="BI137" s="16">
        <f t="shared" si="85"/>
        <v>0</v>
      </c>
    </row>
    <row r="138" spans="1:61" ht="45" x14ac:dyDescent="0.25">
      <c r="A138" s="4" t="s">
        <v>396</v>
      </c>
      <c r="B138" s="7" t="s">
        <v>614</v>
      </c>
      <c r="C138" s="7">
        <v>2499</v>
      </c>
      <c r="D138" s="8">
        <v>40.648600000000002</v>
      </c>
      <c r="E138" s="8">
        <v>-74.020899999999997</v>
      </c>
      <c r="F138" s="4" t="s">
        <v>398</v>
      </c>
      <c r="G138" s="4" t="s">
        <v>25</v>
      </c>
      <c r="H138" s="4" t="s">
        <v>26</v>
      </c>
      <c r="I138" s="4" t="s">
        <v>27</v>
      </c>
      <c r="J138" s="4"/>
      <c r="K138" s="14">
        <f t="shared" si="69"/>
        <v>0.65347058823529414</v>
      </c>
      <c r="L138" s="15">
        <v>99.980999999999995</v>
      </c>
      <c r="M138" s="15">
        <v>596985.80000000005</v>
      </c>
      <c r="N138" s="15">
        <v>37911.699999999997</v>
      </c>
      <c r="O138" s="15">
        <v>0.78100000000000003</v>
      </c>
      <c r="P138" s="15">
        <v>4658.7</v>
      </c>
      <c r="Q138" s="16">
        <f t="shared" si="74"/>
        <v>0.33528666795457962</v>
      </c>
      <c r="R138" s="34">
        <v>0.83699999999999997</v>
      </c>
      <c r="S138" s="34">
        <v>4981.7</v>
      </c>
      <c r="T138" s="35">
        <f t="shared" si="75"/>
        <v>0.33602986932171752</v>
      </c>
      <c r="U138" s="34">
        <v>0.38800000000000001</v>
      </c>
      <c r="V138" s="34">
        <v>2315.8000000000002</v>
      </c>
      <c r="W138" s="35">
        <f t="shared" si="76"/>
        <v>0.33508938595733651</v>
      </c>
      <c r="X138" s="17">
        <v>2.5139999999999998</v>
      </c>
      <c r="Y138" s="15">
        <v>14998.9</v>
      </c>
      <c r="Z138" s="16">
        <f t="shared" si="77"/>
        <v>0.33522458313609665</v>
      </c>
      <c r="AA138" s="15"/>
      <c r="AB138" s="16">
        <f t="shared" si="70"/>
        <v>0.12752941176470589</v>
      </c>
      <c r="AC138" s="16">
        <f t="shared" si="71"/>
        <v>0.18352941176470583</v>
      </c>
      <c r="AD138" s="16">
        <f t="shared" si="72"/>
        <v>-0.26547058823529412</v>
      </c>
      <c r="AE138" s="18">
        <f t="shared" si="73"/>
        <v>1.8605294117647055</v>
      </c>
      <c r="AG138" s="46">
        <f t="shared" si="61"/>
        <v>0.50147799999999998</v>
      </c>
      <c r="AH138" s="46">
        <f t="shared" si="62"/>
        <v>0.53809800000000008</v>
      </c>
      <c r="AI138" s="46">
        <f t="shared" si="63"/>
        <v>0.24905199999999997</v>
      </c>
      <c r="AJ138" s="46">
        <f t="shared" si="64"/>
        <v>1.614066</v>
      </c>
      <c r="AL138" s="4" t="s">
        <v>396</v>
      </c>
      <c r="AM138" s="7" t="s">
        <v>614</v>
      </c>
      <c r="AO138" s="16">
        <f t="shared" si="86"/>
        <v>-5.0011765600000002</v>
      </c>
      <c r="AP138" s="16">
        <f t="shared" si="87"/>
        <v>-5.0427868000000009</v>
      </c>
      <c r="AQ138" s="16">
        <f t="shared" si="88"/>
        <v>-6.1273579999999992</v>
      </c>
      <c r="AR138" s="16">
        <f t="shared" si="89"/>
        <v>-3.8904115199999998</v>
      </c>
      <c r="AU138" s="16">
        <f t="shared" si="78"/>
        <v>0.50147799999999998</v>
      </c>
      <c r="AV138" s="16">
        <f t="shared" si="79"/>
        <v>0.53809800000000008</v>
      </c>
      <c r="AW138" s="16">
        <f t="shared" si="80"/>
        <v>0.24905199999999997</v>
      </c>
      <c r="AX138" s="16">
        <f t="shared" si="81"/>
        <v>1.614066</v>
      </c>
      <c r="AY138" s="62"/>
      <c r="AZ138" s="65">
        <f t="shared" si="65"/>
        <v>0.55907399999999996</v>
      </c>
      <c r="BA138" s="66">
        <f t="shared" si="66"/>
        <v>0.53809800000000008</v>
      </c>
      <c r="BB138" s="66">
        <f t="shared" si="67"/>
        <v>0.28220399999999995</v>
      </c>
      <c r="BC138" s="66">
        <f t="shared" si="68"/>
        <v>1.732966</v>
      </c>
      <c r="BD138" s="74"/>
      <c r="BE138" s="55"/>
      <c r="BF138" s="16">
        <f t="shared" si="82"/>
        <v>0.21528666795457962</v>
      </c>
      <c r="BG138" s="16">
        <f t="shared" si="83"/>
        <v>0.21602986932171753</v>
      </c>
      <c r="BH138" s="16">
        <f t="shared" si="84"/>
        <v>0.21508938595733651</v>
      </c>
      <c r="BI138" s="16">
        <f t="shared" si="85"/>
        <v>0.21522458313609666</v>
      </c>
    </row>
    <row r="139" spans="1:61" ht="45" x14ac:dyDescent="0.25">
      <c r="A139" s="4" t="s">
        <v>396</v>
      </c>
      <c r="B139" s="7" t="s">
        <v>634</v>
      </c>
      <c r="C139" s="7">
        <v>2500</v>
      </c>
      <c r="D139" s="8">
        <v>40.758499999999998</v>
      </c>
      <c r="E139" s="8">
        <v>-73.945099999999996</v>
      </c>
      <c r="F139" s="4" t="s">
        <v>417</v>
      </c>
      <c r="G139" s="4" t="s">
        <v>25</v>
      </c>
      <c r="H139" s="4" t="s">
        <v>47</v>
      </c>
      <c r="I139" s="4" t="s">
        <v>27</v>
      </c>
      <c r="J139" s="4"/>
      <c r="K139" s="14">
        <f t="shared" si="69"/>
        <v>1.292686274509804</v>
      </c>
      <c r="L139" s="15">
        <v>197.78100000000001</v>
      </c>
      <c r="M139" s="15">
        <v>11494668.328</v>
      </c>
      <c r="N139" s="15">
        <v>1317625.98</v>
      </c>
      <c r="O139" s="15">
        <v>1.0720000000000001</v>
      </c>
      <c r="P139" s="15">
        <v>72747.7</v>
      </c>
      <c r="Q139" s="16">
        <f t="shared" si="74"/>
        <v>2.9471722130046726E-2</v>
      </c>
      <c r="R139" s="34">
        <v>1.3160000000000001</v>
      </c>
      <c r="S139" s="34">
        <v>79732.23</v>
      </c>
      <c r="T139" s="35">
        <f t="shared" si="75"/>
        <v>3.3010490237134975E-2</v>
      </c>
      <c r="U139" s="36">
        <v>1.76</v>
      </c>
      <c r="V139" s="34">
        <v>86298.3</v>
      </c>
      <c r="W139" s="35">
        <f t="shared" si="76"/>
        <v>4.0788752501497709E-2</v>
      </c>
      <c r="X139" s="17">
        <v>4.0330000000000004</v>
      </c>
      <c r="Y139" s="15">
        <v>171464.6</v>
      </c>
      <c r="Z139" s="16">
        <f t="shared" si="77"/>
        <v>4.7041780052558956E-2</v>
      </c>
      <c r="AA139" s="15"/>
      <c r="AB139" s="16">
        <f t="shared" si="70"/>
        <v>-0.22068627450980394</v>
      </c>
      <c r="AC139" s="16">
        <f t="shared" si="71"/>
        <v>2.3313725490196058E-2</v>
      </c>
      <c r="AD139" s="18">
        <f t="shared" si="72"/>
        <v>0.46731372549019601</v>
      </c>
      <c r="AE139" s="18">
        <f t="shared" si="73"/>
        <v>2.7403137254901964</v>
      </c>
      <c r="AG139" s="45">
        <f t="shared" si="61"/>
        <v>-3.2928619999999995</v>
      </c>
      <c r="AH139" s="45">
        <f t="shared" si="62"/>
        <v>-3.4679337999999995</v>
      </c>
      <c r="AI139" s="45">
        <f t="shared" si="63"/>
        <v>-3.4178979999999997</v>
      </c>
      <c r="AJ139" s="45">
        <f t="shared" si="64"/>
        <v>-6.2548759999999994</v>
      </c>
      <c r="AL139" s="4" t="s">
        <v>396</v>
      </c>
      <c r="AM139" s="7" t="s">
        <v>634</v>
      </c>
      <c r="AO139" s="16">
        <f t="shared" si="86"/>
        <v>-8.2940385600000006</v>
      </c>
      <c r="AP139" s="16">
        <f t="shared" si="87"/>
        <v>-8.5107206000000009</v>
      </c>
      <c r="AQ139" s="16">
        <f t="shared" si="88"/>
        <v>-9.5452559999999984</v>
      </c>
      <c r="AR139" s="16">
        <f t="shared" si="89"/>
        <v>-10.14528752</v>
      </c>
      <c r="AU139" s="16">
        <f t="shared" si="78"/>
        <v>0</v>
      </c>
      <c r="AV139" s="16">
        <f t="shared" si="79"/>
        <v>0</v>
      </c>
      <c r="AW139" s="16">
        <f t="shared" si="80"/>
        <v>0</v>
      </c>
      <c r="AX139" s="16">
        <f t="shared" si="81"/>
        <v>0</v>
      </c>
      <c r="AY139" s="62"/>
      <c r="AZ139" s="65">
        <f t="shared" si="65"/>
        <v>0.55907399999999996</v>
      </c>
      <c r="BA139" s="66">
        <f t="shared" si="66"/>
        <v>0.53809800000000008</v>
      </c>
      <c r="BB139" s="66">
        <f t="shared" si="67"/>
        <v>0.28220399999999995</v>
      </c>
      <c r="BC139" s="66">
        <f t="shared" si="68"/>
        <v>1.732966</v>
      </c>
      <c r="BD139" s="74"/>
      <c r="BE139" s="55"/>
      <c r="BF139" s="16">
        <f t="shared" si="82"/>
        <v>0</v>
      </c>
      <c r="BG139" s="16">
        <f t="shared" si="83"/>
        <v>0</v>
      </c>
      <c r="BH139" s="16">
        <f t="shared" si="84"/>
        <v>0</v>
      </c>
      <c r="BI139" s="16">
        <f t="shared" si="85"/>
        <v>0</v>
      </c>
    </row>
    <row r="140" spans="1:61" ht="30" x14ac:dyDescent="0.25">
      <c r="A140" s="4" t="s">
        <v>396</v>
      </c>
      <c r="B140" s="7" t="s">
        <v>399</v>
      </c>
      <c r="C140" s="7">
        <v>2503</v>
      </c>
      <c r="D140" s="8">
        <v>40.771099999999997</v>
      </c>
      <c r="E140" s="8">
        <v>-73.991100000000003</v>
      </c>
      <c r="F140" s="4" t="s">
        <v>402</v>
      </c>
      <c r="G140" s="4" t="s">
        <v>25</v>
      </c>
      <c r="H140" s="4" t="s">
        <v>26</v>
      </c>
      <c r="I140" s="4" t="s">
        <v>37</v>
      </c>
      <c r="J140" s="4"/>
      <c r="K140" s="14">
        <f t="shared" si="69"/>
        <v>9.9006535947712415E-2</v>
      </c>
      <c r="L140" s="15">
        <v>15.148</v>
      </c>
      <c r="M140" s="15">
        <v>393766.57500000001</v>
      </c>
      <c r="N140" s="15">
        <v>56</v>
      </c>
      <c r="O140" s="15">
        <v>0.26700000000000002</v>
      </c>
      <c r="P140" s="15">
        <v>5559.2250000000004</v>
      </c>
      <c r="Q140" s="16">
        <f t="shared" si="74"/>
        <v>9.6056554645656544E-2</v>
      </c>
      <c r="R140" s="34">
        <v>0.115</v>
      </c>
      <c r="S140" s="34">
        <v>3805.7750000000001</v>
      </c>
      <c r="T140" s="35">
        <f t="shared" si="75"/>
        <v>6.0434471296910618E-2</v>
      </c>
      <c r="U140" s="34">
        <v>0.26800000000000002</v>
      </c>
      <c r="V140" s="34">
        <v>5154.125</v>
      </c>
      <c r="W140" s="35">
        <f t="shared" si="76"/>
        <v>0.10399437343875051</v>
      </c>
      <c r="X140" s="17">
        <v>0.67900000000000005</v>
      </c>
      <c r="Y140" s="15">
        <v>10123.1</v>
      </c>
      <c r="Z140" s="16">
        <f t="shared" si="77"/>
        <v>0.13414863036026514</v>
      </c>
      <c r="AA140" s="15"/>
      <c r="AB140" s="16">
        <f t="shared" si="70"/>
        <v>0.1679934640522876</v>
      </c>
      <c r="AC140" s="16">
        <f t="shared" si="71"/>
        <v>1.599346405228759E-2</v>
      </c>
      <c r="AD140" s="16">
        <f t="shared" si="72"/>
        <v>0.1689934640522876</v>
      </c>
      <c r="AE140" s="18">
        <f t="shared" si="73"/>
        <v>0.57999346405228769</v>
      </c>
      <c r="AG140" s="45">
        <f t="shared" ref="AG140:AG203" si="90">((Q140-0.12)*P140)/2000</f>
        <v>-6.6553499999999988E-2</v>
      </c>
      <c r="AH140" s="45">
        <f t="shared" ref="AH140:AH203" si="91">((T140-0.12)*S140)/2000</f>
        <v>-0.11334649999999999</v>
      </c>
      <c r="AI140" s="45">
        <f t="shared" ref="AI140:AI203" si="92">((W140-0.12)*V140)/2000</f>
        <v>-4.1247499999999999E-2</v>
      </c>
      <c r="AJ140" s="45">
        <f t="shared" ref="AJ140:AJ203" si="93">((Z140 -0.12)*Y140)/2000</f>
        <v>7.1614000000000066E-2</v>
      </c>
      <c r="AL140" s="4" t="s">
        <v>396</v>
      </c>
      <c r="AM140" s="7" t="s">
        <v>399</v>
      </c>
      <c r="AO140" s="16">
        <f t="shared" si="86"/>
        <v>-8.3605920600000001</v>
      </c>
      <c r="AP140" s="16">
        <f t="shared" si="87"/>
        <v>-8.6240671000000013</v>
      </c>
      <c r="AQ140" s="16">
        <f t="shared" si="88"/>
        <v>-9.5865034999999992</v>
      </c>
      <c r="AR140" s="16">
        <f t="shared" si="89"/>
        <v>-10.07367352</v>
      </c>
      <c r="AU140" s="16">
        <f t="shared" si="78"/>
        <v>0</v>
      </c>
      <c r="AV140" s="16">
        <f t="shared" si="79"/>
        <v>0</v>
      </c>
      <c r="AW140" s="16">
        <f t="shared" si="80"/>
        <v>0</v>
      </c>
      <c r="AX140" s="16">
        <f t="shared" si="81"/>
        <v>7.1614000000000066E-2</v>
      </c>
      <c r="AY140" s="62"/>
      <c r="AZ140" s="65">
        <f t="shared" ref="AZ140:AZ203" si="94">IF(AL140=AL139,AU140+AZ139, AU140)</f>
        <v>0.55907399999999996</v>
      </c>
      <c r="BA140" s="66">
        <f t="shared" ref="BA140:BA203" si="95">IF(AL140=AL139,AV140+BA139, AV140)</f>
        <v>0.53809800000000008</v>
      </c>
      <c r="BB140" s="66">
        <f t="shared" ref="BB140:BB203" si="96">IF(AL140=AL139,AW140+BB139, AW140)</f>
        <v>0.28220399999999995</v>
      </c>
      <c r="BC140" s="66">
        <f t="shared" ref="BC140:BC203" si="97">IF(AL140=AL139,AX140+BC139, AX140)</f>
        <v>1.8045800000000001</v>
      </c>
      <c r="BD140" s="74"/>
      <c r="BE140" s="55"/>
      <c r="BF140" s="16">
        <f t="shared" si="82"/>
        <v>0</v>
      </c>
      <c r="BG140" s="16">
        <f t="shared" si="83"/>
        <v>0</v>
      </c>
      <c r="BH140" s="16">
        <f t="shared" si="84"/>
        <v>0</v>
      </c>
      <c r="BI140" s="16">
        <f t="shared" si="85"/>
        <v>1.4148630360265146E-2</v>
      </c>
    </row>
    <row r="141" spans="1:61" ht="30" x14ac:dyDescent="0.25">
      <c r="A141" s="4" t="s">
        <v>396</v>
      </c>
      <c r="B141" s="7" t="s">
        <v>408</v>
      </c>
      <c r="C141" s="7">
        <v>2504</v>
      </c>
      <c r="D141" s="8">
        <v>40.768000000000001</v>
      </c>
      <c r="E141" s="8">
        <v>-73.951499999999996</v>
      </c>
      <c r="F141" s="4" t="s">
        <v>402</v>
      </c>
      <c r="G141" s="4" t="s">
        <v>25</v>
      </c>
      <c r="H141" s="4" t="s">
        <v>26</v>
      </c>
      <c r="I141" s="4" t="s">
        <v>37</v>
      </c>
      <c r="J141" s="4"/>
      <c r="K141" s="14">
        <f t="shared" si="69"/>
        <v>6.5424836601307185E-2</v>
      </c>
      <c r="L141" s="15">
        <v>10.01</v>
      </c>
      <c r="M141" s="15">
        <v>143336.97500000001</v>
      </c>
      <c r="N141" s="15">
        <v>406</v>
      </c>
      <c r="O141" s="15"/>
      <c r="P141" s="15"/>
      <c r="Q141" s="16">
        <f t="shared" si="74"/>
        <v>0</v>
      </c>
      <c r="R141" s="34"/>
      <c r="S141" s="34"/>
      <c r="T141" s="35">
        <f t="shared" si="75"/>
        <v>0</v>
      </c>
      <c r="U141" s="34"/>
      <c r="V141" s="34"/>
      <c r="W141" s="35">
        <f t="shared" si="76"/>
        <v>0</v>
      </c>
      <c r="X141" s="15"/>
      <c r="Y141" s="15"/>
      <c r="Z141" s="16">
        <f t="shared" si="77"/>
        <v>0</v>
      </c>
      <c r="AA141" s="15"/>
      <c r="AB141" s="16">
        <f t="shared" si="70"/>
        <v>-6.5424836601307185E-2</v>
      </c>
      <c r="AC141" s="16">
        <f t="shared" si="71"/>
        <v>-6.5424836601307185E-2</v>
      </c>
      <c r="AD141" s="16">
        <f t="shared" si="72"/>
        <v>-6.5424836601307185E-2</v>
      </c>
      <c r="AE141" s="16">
        <f t="shared" si="73"/>
        <v>-6.5424836601307185E-2</v>
      </c>
      <c r="AG141" s="45">
        <f t="shared" si="90"/>
        <v>0</v>
      </c>
      <c r="AH141" s="45">
        <f t="shared" si="91"/>
        <v>0</v>
      </c>
      <c r="AI141" s="45">
        <f t="shared" si="92"/>
        <v>0</v>
      </c>
      <c r="AJ141" s="45">
        <f t="shared" si="93"/>
        <v>0</v>
      </c>
      <c r="AL141" s="4" t="s">
        <v>396</v>
      </c>
      <c r="AM141" s="7" t="s">
        <v>408</v>
      </c>
      <c r="AO141" s="16">
        <f t="shared" si="86"/>
        <v>-8.3605920600000001</v>
      </c>
      <c r="AP141" s="16">
        <f t="shared" si="87"/>
        <v>-8.6240671000000013</v>
      </c>
      <c r="AQ141" s="16">
        <f t="shared" si="88"/>
        <v>-9.5865034999999992</v>
      </c>
      <c r="AR141" s="16">
        <f t="shared" si="89"/>
        <v>-10.07367352</v>
      </c>
      <c r="AU141" s="16">
        <f t="shared" si="78"/>
        <v>0</v>
      </c>
      <c r="AV141" s="16">
        <f t="shared" si="79"/>
        <v>0</v>
      </c>
      <c r="AW141" s="16">
        <f t="shared" si="80"/>
        <v>0</v>
      </c>
      <c r="AX141" s="16">
        <f t="shared" si="81"/>
        <v>0</v>
      </c>
      <c r="AY141" s="62"/>
      <c r="AZ141" s="65">
        <f t="shared" si="94"/>
        <v>0.55907399999999996</v>
      </c>
      <c r="BA141" s="66">
        <f t="shared" si="95"/>
        <v>0.53809800000000008</v>
      </c>
      <c r="BB141" s="66">
        <f t="shared" si="96"/>
        <v>0.28220399999999995</v>
      </c>
      <c r="BC141" s="66">
        <f t="shared" si="97"/>
        <v>1.8045800000000001</v>
      </c>
      <c r="BD141" s="74"/>
      <c r="BE141" s="55"/>
      <c r="BF141" s="16">
        <f t="shared" si="82"/>
        <v>0</v>
      </c>
      <c r="BG141" s="16">
        <f t="shared" si="83"/>
        <v>0</v>
      </c>
      <c r="BH141" s="16">
        <f t="shared" si="84"/>
        <v>0</v>
      </c>
      <c r="BI141" s="16">
        <f t="shared" si="85"/>
        <v>0</v>
      </c>
    </row>
    <row r="142" spans="1:61" ht="30" x14ac:dyDescent="0.25">
      <c r="A142" s="4" t="s">
        <v>396</v>
      </c>
      <c r="B142" s="7" t="s">
        <v>506</v>
      </c>
      <c r="C142" s="7">
        <v>2511</v>
      </c>
      <c r="D142" s="8">
        <v>40.616900000000001</v>
      </c>
      <c r="E142" s="8">
        <v>-73.648600000000002</v>
      </c>
      <c r="F142" s="4" t="s">
        <v>473</v>
      </c>
      <c r="G142" s="4" t="s">
        <v>25</v>
      </c>
      <c r="H142" s="4" t="s">
        <v>47</v>
      </c>
      <c r="I142" s="4" t="s">
        <v>27</v>
      </c>
      <c r="J142" s="4"/>
      <c r="K142" s="14">
        <f t="shared" si="69"/>
        <v>2.6928627450980391</v>
      </c>
      <c r="L142" s="15">
        <v>412.00799999999998</v>
      </c>
      <c r="M142" s="15">
        <v>8363873.9749999996</v>
      </c>
      <c r="N142" s="15">
        <v>760569</v>
      </c>
      <c r="O142" s="15">
        <v>2.0219999999999998</v>
      </c>
      <c r="P142" s="15">
        <v>56217.3</v>
      </c>
      <c r="Q142" s="16">
        <f t="shared" si="74"/>
        <v>7.1935151634817035E-2</v>
      </c>
      <c r="R142" s="36">
        <v>3.9169999999999998</v>
      </c>
      <c r="S142" s="34">
        <v>76470.8</v>
      </c>
      <c r="T142" s="35">
        <f t="shared" si="75"/>
        <v>0.10244433169261992</v>
      </c>
      <c r="U142" s="36">
        <v>3.7909999999999999</v>
      </c>
      <c r="V142" s="34">
        <v>75219</v>
      </c>
      <c r="W142" s="35">
        <f t="shared" si="76"/>
        <v>0.10079900025259575</v>
      </c>
      <c r="X142" s="17">
        <v>6.9470000000000001</v>
      </c>
      <c r="Y142" s="15">
        <v>91149.5</v>
      </c>
      <c r="Z142" s="16">
        <f t="shared" si="77"/>
        <v>0.15243089649422104</v>
      </c>
      <c r="AA142" s="15"/>
      <c r="AB142" s="16">
        <f t="shared" si="70"/>
        <v>-0.67086274509803934</v>
      </c>
      <c r="AC142" s="18">
        <f t="shared" si="71"/>
        <v>1.2241372549019607</v>
      </c>
      <c r="AD142" s="18">
        <f t="shared" si="72"/>
        <v>1.0981372549019608</v>
      </c>
      <c r="AE142" s="18">
        <f t="shared" si="73"/>
        <v>4.2541372549019609</v>
      </c>
      <c r="AG142" s="45">
        <f t="shared" si="90"/>
        <v>-1.351038</v>
      </c>
      <c r="AH142" s="45">
        <f t="shared" si="91"/>
        <v>-0.67124800000000018</v>
      </c>
      <c r="AI142" s="45">
        <f t="shared" si="92"/>
        <v>-0.72214</v>
      </c>
      <c r="AJ142" s="46">
        <f t="shared" si="93"/>
        <v>1.4780300000000004</v>
      </c>
      <c r="AL142" s="4" t="s">
        <v>396</v>
      </c>
      <c r="AM142" s="7" t="s">
        <v>506</v>
      </c>
      <c r="AO142" s="16">
        <f t="shared" si="86"/>
        <v>-9.711630060000001</v>
      </c>
      <c r="AP142" s="16">
        <f t="shared" si="87"/>
        <v>-9.2953151000000016</v>
      </c>
      <c r="AQ142" s="16">
        <f t="shared" si="88"/>
        <v>-10.308643499999999</v>
      </c>
      <c r="AR142" s="16">
        <f t="shared" si="89"/>
        <v>-8.5956435199999994</v>
      </c>
      <c r="AU142" s="16">
        <f t="shared" si="78"/>
        <v>0</v>
      </c>
      <c r="AV142" s="16">
        <f t="shared" si="79"/>
        <v>0</v>
      </c>
      <c r="AW142" s="16">
        <f t="shared" si="80"/>
        <v>0</v>
      </c>
      <c r="AX142" s="16">
        <f t="shared" si="81"/>
        <v>1.4780300000000004</v>
      </c>
      <c r="AY142" s="62"/>
      <c r="AZ142" s="65">
        <f t="shared" si="94"/>
        <v>0.55907399999999996</v>
      </c>
      <c r="BA142" s="66">
        <f t="shared" si="95"/>
        <v>0.53809800000000008</v>
      </c>
      <c r="BB142" s="66">
        <f t="shared" si="96"/>
        <v>0.28220399999999995</v>
      </c>
      <c r="BC142" s="66">
        <f t="shared" si="97"/>
        <v>3.2826100000000005</v>
      </c>
      <c r="BD142" s="74"/>
      <c r="BE142" s="55"/>
      <c r="BF142" s="16">
        <f t="shared" si="82"/>
        <v>0</v>
      </c>
      <c r="BG142" s="16">
        <f t="shared" si="83"/>
        <v>0</v>
      </c>
      <c r="BH142" s="16">
        <f t="shared" si="84"/>
        <v>0</v>
      </c>
      <c r="BI142" s="16">
        <f t="shared" si="85"/>
        <v>3.243089649422104E-2</v>
      </c>
    </row>
    <row r="143" spans="1:61" ht="45" x14ac:dyDescent="0.25">
      <c r="A143" s="4" t="s">
        <v>396</v>
      </c>
      <c r="B143" s="7" t="s">
        <v>524</v>
      </c>
      <c r="C143" s="7">
        <v>2512</v>
      </c>
      <c r="D143" s="8">
        <v>40.9619</v>
      </c>
      <c r="E143" s="8">
        <v>-72.209500000000006</v>
      </c>
      <c r="F143" s="4" t="s">
        <v>170</v>
      </c>
      <c r="G143" s="4" t="s">
        <v>25</v>
      </c>
      <c r="H143" s="4" t="s">
        <v>26</v>
      </c>
      <c r="I143" s="4" t="s">
        <v>58</v>
      </c>
      <c r="J143" s="4"/>
      <c r="K143" s="14">
        <f t="shared" si="69"/>
        <v>0.25389542483660127</v>
      </c>
      <c r="L143" s="15">
        <v>38.845999999999997</v>
      </c>
      <c r="M143" s="15">
        <v>157837.48499999999</v>
      </c>
      <c r="N143" s="15">
        <v>10727.05</v>
      </c>
      <c r="O143" s="15"/>
      <c r="P143" s="15"/>
      <c r="Q143" s="16">
        <f t="shared" si="74"/>
        <v>0</v>
      </c>
      <c r="R143" s="34">
        <v>0.122</v>
      </c>
      <c r="S143" s="34">
        <v>515.81600000000003</v>
      </c>
      <c r="T143" s="35">
        <f t="shared" si="75"/>
        <v>0.47303689687795647</v>
      </c>
      <c r="U143" s="34">
        <v>0.39300000000000002</v>
      </c>
      <c r="V143" s="34">
        <v>1590.6790000000001</v>
      </c>
      <c r="W143" s="35">
        <f t="shared" si="76"/>
        <v>0.49412860797181579</v>
      </c>
      <c r="X143" s="17">
        <v>0.81</v>
      </c>
      <c r="Y143" s="15">
        <v>3246.7</v>
      </c>
      <c r="Z143" s="16">
        <f t="shared" si="77"/>
        <v>0.49896818307820251</v>
      </c>
      <c r="AA143" s="15"/>
      <c r="AB143" s="16">
        <f t="shared" si="70"/>
        <v>-0.25389542483660127</v>
      </c>
      <c r="AC143" s="16">
        <f t="shared" si="71"/>
        <v>-0.13189542483660127</v>
      </c>
      <c r="AD143" s="16">
        <f t="shared" si="72"/>
        <v>0.13910457516339875</v>
      </c>
      <c r="AE143" s="18">
        <f t="shared" si="73"/>
        <v>0.55610457516339884</v>
      </c>
      <c r="AG143" s="45">
        <f t="shared" si="90"/>
        <v>0</v>
      </c>
      <c r="AH143" s="45">
        <f t="shared" si="91"/>
        <v>9.105104E-2</v>
      </c>
      <c r="AI143" s="46">
        <f t="shared" si="92"/>
        <v>0.29755925999999999</v>
      </c>
      <c r="AJ143" s="46">
        <f t="shared" si="93"/>
        <v>0.61519800000000002</v>
      </c>
      <c r="AL143" s="4" t="s">
        <v>396</v>
      </c>
      <c r="AM143" s="7" t="s">
        <v>524</v>
      </c>
      <c r="AO143" s="16">
        <f t="shared" si="86"/>
        <v>-9.711630060000001</v>
      </c>
      <c r="AP143" s="16">
        <f t="shared" si="87"/>
        <v>-9.2042640600000016</v>
      </c>
      <c r="AQ143" s="16">
        <f t="shared" si="88"/>
        <v>-10.011084239999999</v>
      </c>
      <c r="AR143" s="16">
        <f t="shared" si="89"/>
        <v>-7.9804455199999991</v>
      </c>
      <c r="AU143" s="16">
        <f t="shared" si="78"/>
        <v>0</v>
      </c>
      <c r="AV143" s="16">
        <f t="shared" si="79"/>
        <v>9.105104E-2</v>
      </c>
      <c r="AW143" s="16">
        <f t="shared" si="80"/>
        <v>0.29755925999999999</v>
      </c>
      <c r="AX143" s="16">
        <f t="shared" si="81"/>
        <v>0.61519800000000002</v>
      </c>
      <c r="AY143" s="62"/>
      <c r="AZ143" s="65">
        <f t="shared" si="94"/>
        <v>0.55907399999999996</v>
      </c>
      <c r="BA143" s="66">
        <f t="shared" si="95"/>
        <v>0.62914904000000005</v>
      </c>
      <c r="BB143" s="66">
        <f t="shared" si="96"/>
        <v>0.57976326</v>
      </c>
      <c r="BC143" s="66">
        <f t="shared" si="97"/>
        <v>3.8978080000000004</v>
      </c>
      <c r="BD143" s="74"/>
      <c r="BE143" s="55"/>
      <c r="BF143" s="16">
        <f t="shared" si="82"/>
        <v>0</v>
      </c>
      <c r="BG143" s="16">
        <f t="shared" si="83"/>
        <v>0.35303689687795647</v>
      </c>
      <c r="BH143" s="16">
        <f t="shared" si="84"/>
        <v>0.3741286079718158</v>
      </c>
      <c r="BI143" s="16">
        <f t="shared" si="85"/>
        <v>0.37896818307820251</v>
      </c>
    </row>
    <row r="144" spans="1:61" x14ac:dyDescent="0.25">
      <c r="A144" s="4" t="s">
        <v>396</v>
      </c>
      <c r="B144" s="7" t="s">
        <v>536</v>
      </c>
      <c r="C144" s="7">
        <v>2514</v>
      </c>
      <c r="D144" s="8">
        <v>40.826900000000002</v>
      </c>
      <c r="E144" s="8">
        <v>-73.647900000000007</v>
      </c>
      <c r="F144" s="4" t="s">
        <v>473</v>
      </c>
      <c r="G144" s="4" t="s">
        <v>25</v>
      </c>
      <c r="H144" s="4" t="s">
        <v>26</v>
      </c>
      <c r="I144" s="4" t="s">
        <v>58</v>
      </c>
      <c r="J144" s="4"/>
      <c r="K144" s="14">
        <f t="shared" si="69"/>
        <v>1.5307189542483661E-2</v>
      </c>
      <c r="L144" s="15">
        <v>2.3420000000000001</v>
      </c>
      <c r="M144" s="15">
        <v>8118</v>
      </c>
      <c r="N144" s="15">
        <v>569</v>
      </c>
      <c r="O144" s="15"/>
      <c r="P144" s="15"/>
      <c r="Q144" s="16">
        <f t="shared" si="74"/>
        <v>0</v>
      </c>
      <c r="R144" s="34"/>
      <c r="S144" s="34"/>
      <c r="T144" s="35">
        <f t="shared" si="75"/>
        <v>0</v>
      </c>
      <c r="U144" s="36">
        <v>0.39800000000000002</v>
      </c>
      <c r="V144" s="34">
        <v>1380</v>
      </c>
      <c r="W144" s="35">
        <f t="shared" si="76"/>
        <v>0.57681159420289851</v>
      </c>
      <c r="X144" s="15"/>
      <c r="Y144" s="15"/>
      <c r="Z144" s="16">
        <f t="shared" si="77"/>
        <v>0</v>
      </c>
      <c r="AA144" s="15"/>
      <c r="AB144" s="16">
        <f t="shared" si="70"/>
        <v>-1.5307189542483661E-2</v>
      </c>
      <c r="AC144" s="16">
        <f t="shared" si="71"/>
        <v>-1.5307189542483661E-2</v>
      </c>
      <c r="AD144" s="25">
        <f t="shared" si="72"/>
        <v>0.38269281045751635</v>
      </c>
      <c r="AE144" s="16">
        <f t="shared" si="73"/>
        <v>-1.5307189542483661E-2</v>
      </c>
      <c r="AG144" s="45">
        <f t="shared" si="90"/>
        <v>0</v>
      </c>
      <c r="AH144" s="45">
        <f t="shared" si="91"/>
        <v>0</v>
      </c>
      <c r="AI144" s="46">
        <f t="shared" si="92"/>
        <v>0.31519999999999998</v>
      </c>
      <c r="AJ144" s="45">
        <f t="shared" si="93"/>
        <v>0</v>
      </c>
      <c r="AL144" s="4" t="s">
        <v>396</v>
      </c>
      <c r="AM144" s="7" t="s">
        <v>536</v>
      </c>
      <c r="AO144" s="16">
        <f t="shared" si="86"/>
        <v>-9.711630060000001</v>
      </c>
      <c r="AP144" s="16">
        <f t="shared" si="87"/>
        <v>-9.2042640600000016</v>
      </c>
      <c r="AQ144" s="16">
        <f t="shared" si="88"/>
        <v>-9.695884239999998</v>
      </c>
      <c r="AR144" s="16">
        <f t="shared" si="89"/>
        <v>-7.9804455199999991</v>
      </c>
      <c r="AU144" s="16">
        <f t="shared" si="78"/>
        <v>0</v>
      </c>
      <c r="AV144" s="16">
        <f t="shared" si="79"/>
        <v>0</v>
      </c>
      <c r="AW144" s="16">
        <f t="shared" si="80"/>
        <v>0.31519999999999998</v>
      </c>
      <c r="AX144" s="16">
        <f t="shared" si="81"/>
        <v>0</v>
      </c>
      <c r="AY144" s="62"/>
      <c r="AZ144" s="65">
        <f t="shared" si="94"/>
        <v>0.55907399999999996</v>
      </c>
      <c r="BA144" s="66">
        <f t="shared" si="95"/>
        <v>0.62914904000000005</v>
      </c>
      <c r="BB144" s="66">
        <f t="shared" si="96"/>
        <v>0.89496325999999993</v>
      </c>
      <c r="BC144" s="66">
        <f t="shared" si="97"/>
        <v>3.8978080000000004</v>
      </c>
      <c r="BD144" s="74"/>
      <c r="BE144" s="55"/>
      <c r="BF144" s="16">
        <f t="shared" si="82"/>
        <v>0</v>
      </c>
      <c r="BG144" s="16">
        <f t="shared" si="83"/>
        <v>0</v>
      </c>
      <c r="BH144" s="16">
        <f t="shared" si="84"/>
        <v>0.45681159420289852</v>
      </c>
      <c r="BI144" s="16">
        <f t="shared" si="85"/>
        <v>0</v>
      </c>
    </row>
    <row r="145" spans="1:61" x14ac:dyDescent="0.25">
      <c r="A145" s="4" t="s">
        <v>396</v>
      </c>
      <c r="B145" s="7" t="s">
        <v>619</v>
      </c>
      <c r="C145" s="7">
        <v>2516</v>
      </c>
      <c r="D145" s="8">
        <v>40.923099999999998</v>
      </c>
      <c r="E145" s="8">
        <v>-73.341700000000003</v>
      </c>
      <c r="F145" s="4" t="s">
        <v>170</v>
      </c>
      <c r="G145" s="4" t="s">
        <v>25</v>
      </c>
      <c r="H145" s="4" t="s">
        <v>26</v>
      </c>
      <c r="I145" s="4" t="s">
        <v>58</v>
      </c>
      <c r="J145" s="4"/>
      <c r="K145" s="14">
        <f t="shared" si="69"/>
        <v>2.469607843137255</v>
      </c>
      <c r="L145" s="15">
        <v>377.85</v>
      </c>
      <c r="M145" s="15">
        <v>13270927.025</v>
      </c>
      <c r="N145" s="15">
        <v>1294605.5</v>
      </c>
      <c r="O145" s="15">
        <v>1.681</v>
      </c>
      <c r="P145" s="15">
        <v>57178.2</v>
      </c>
      <c r="Q145" s="16">
        <f t="shared" si="74"/>
        <v>5.8798633045461388E-2</v>
      </c>
      <c r="R145" s="36">
        <v>3.1339999999999999</v>
      </c>
      <c r="S145" s="34">
        <v>99695.7</v>
      </c>
      <c r="T145" s="35">
        <f t="shared" si="75"/>
        <v>6.2871317418905726E-2</v>
      </c>
      <c r="U145" s="36">
        <v>5.6769999999999996</v>
      </c>
      <c r="V145" s="34">
        <v>171661.2</v>
      </c>
      <c r="W145" s="35">
        <f t="shared" si="76"/>
        <v>6.6141912091957869E-2</v>
      </c>
      <c r="X145" s="17">
        <v>6.4459999999999997</v>
      </c>
      <c r="Y145" s="15">
        <v>192666.4</v>
      </c>
      <c r="Z145" s="16">
        <f t="shared" si="77"/>
        <v>6.6913587423650417E-2</v>
      </c>
      <c r="AA145" s="15"/>
      <c r="AB145" s="16">
        <f t="shared" si="70"/>
        <v>-0.78860784313725496</v>
      </c>
      <c r="AC145" s="18">
        <f t="shared" si="71"/>
        <v>0.66439215686274489</v>
      </c>
      <c r="AD145" s="18">
        <f t="shared" si="72"/>
        <v>3.2073921568627446</v>
      </c>
      <c r="AE145" s="18">
        <f t="shared" si="73"/>
        <v>3.9763921568627447</v>
      </c>
      <c r="AG145" s="45">
        <f t="shared" si="90"/>
        <v>-1.7496919999999996</v>
      </c>
      <c r="AH145" s="45">
        <f t="shared" si="91"/>
        <v>-2.8477419999999998</v>
      </c>
      <c r="AI145" s="45">
        <f t="shared" si="92"/>
        <v>-4.6226720000000006</v>
      </c>
      <c r="AJ145" s="45">
        <f t="shared" si="93"/>
        <v>-5.1139839999999994</v>
      </c>
      <c r="AL145" s="4" t="s">
        <v>396</v>
      </c>
      <c r="AM145" s="7" t="s">
        <v>619</v>
      </c>
      <c r="AO145" s="16">
        <f t="shared" si="86"/>
        <v>-11.461322060000001</v>
      </c>
      <c r="AP145" s="16">
        <f t="shared" si="87"/>
        <v>-12.052006060000002</v>
      </c>
      <c r="AQ145" s="16">
        <f t="shared" si="88"/>
        <v>-14.318556239999999</v>
      </c>
      <c r="AR145" s="16">
        <f t="shared" si="89"/>
        <v>-13.094429519999998</v>
      </c>
      <c r="AU145" s="16">
        <f t="shared" si="78"/>
        <v>0</v>
      </c>
      <c r="AV145" s="16">
        <f t="shared" si="79"/>
        <v>0</v>
      </c>
      <c r="AW145" s="16">
        <f t="shared" si="80"/>
        <v>0</v>
      </c>
      <c r="AX145" s="16">
        <f t="shared" si="81"/>
        <v>0</v>
      </c>
      <c r="AY145" s="62"/>
      <c r="AZ145" s="65">
        <f t="shared" si="94"/>
        <v>0.55907399999999996</v>
      </c>
      <c r="BA145" s="66">
        <f t="shared" si="95"/>
        <v>0.62914904000000005</v>
      </c>
      <c r="BB145" s="66">
        <f t="shared" si="96"/>
        <v>0.89496325999999993</v>
      </c>
      <c r="BC145" s="66">
        <f t="shared" si="97"/>
        <v>3.8978080000000004</v>
      </c>
      <c r="BD145" s="74"/>
      <c r="BE145" s="55"/>
      <c r="BF145" s="16">
        <f t="shared" si="82"/>
        <v>0</v>
      </c>
      <c r="BG145" s="16">
        <f t="shared" si="83"/>
        <v>0</v>
      </c>
      <c r="BH145" s="16">
        <f t="shared" si="84"/>
        <v>0</v>
      </c>
      <c r="BI145" s="16">
        <f t="shared" si="85"/>
        <v>0</v>
      </c>
    </row>
    <row r="146" spans="1:61" ht="60" x14ac:dyDescent="0.25">
      <c r="A146" s="4" t="s">
        <v>396</v>
      </c>
      <c r="B146" s="7" t="s">
        <v>626</v>
      </c>
      <c r="C146" s="7">
        <v>2517</v>
      </c>
      <c r="D146" s="8">
        <v>40.950299999999999</v>
      </c>
      <c r="E146" s="8">
        <v>-73.078599999999994</v>
      </c>
      <c r="F146" s="4" t="s">
        <v>170</v>
      </c>
      <c r="G146" s="4" t="s">
        <v>25</v>
      </c>
      <c r="H146" s="4" t="s">
        <v>26</v>
      </c>
      <c r="I146" s="4" t="s">
        <v>58</v>
      </c>
      <c r="J146" s="4"/>
      <c r="K146" s="14">
        <f t="shared" si="69"/>
        <v>0.30920915032679736</v>
      </c>
      <c r="L146" s="15">
        <v>47.308999999999997</v>
      </c>
      <c r="M146" s="15">
        <v>1867923.85</v>
      </c>
      <c r="N146" s="15">
        <v>170988</v>
      </c>
      <c r="O146" s="15">
        <v>2.1000000000000001E-2</v>
      </c>
      <c r="P146" s="15">
        <v>4436.6499999999996</v>
      </c>
      <c r="Q146" s="16">
        <f t="shared" si="74"/>
        <v>9.4666020533510659E-3</v>
      </c>
      <c r="R146" s="34">
        <v>5.0999999999999997E-2</v>
      </c>
      <c r="S146" s="34">
        <v>8916.2000000000007</v>
      </c>
      <c r="T146" s="35">
        <f t="shared" si="75"/>
        <v>1.1439851057625445E-2</v>
      </c>
      <c r="U146" s="36">
        <v>0.52700000000000002</v>
      </c>
      <c r="V146" s="34">
        <v>25733.5</v>
      </c>
      <c r="W146" s="35">
        <f t="shared" si="76"/>
        <v>4.0958283948938155E-2</v>
      </c>
      <c r="X146" s="17">
        <v>0.8</v>
      </c>
      <c r="Y146" s="15">
        <v>35255.675000000003</v>
      </c>
      <c r="Z146" s="16">
        <f t="shared" si="77"/>
        <v>4.5382764618745776E-2</v>
      </c>
      <c r="AA146" s="15"/>
      <c r="AB146" s="16">
        <f t="shared" si="70"/>
        <v>-0.28820915032679734</v>
      </c>
      <c r="AC146" s="16">
        <f t="shared" si="71"/>
        <v>-0.25820915032679737</v>
      </c>
      <c r="AD146" s="18">
        <f t="shared" si="72"/>
        <v>0.21779084967320267</v>
      </c>
      <c r="AE146" s="18">
        <f t="shared" si="73"/>
        <v>0.49079084967320269</v>
      </c>
      <c r="AG146" s="45">
        <f t="shared" si="90"/>
        <v>-0.24519899999999997</v>
      </c>
      <c r="AH146" s="45">
        <f t="shared" si="91"/>
        <v>-0.48397200000000001</v>
      </c>
      <c r="AI146" s="45">
        <f t="shared" si="92"/>
        <v>-1.01701</v>
      </c>
      <c r="AJ146" s="45">
        <f t="shared" si="93"/>
        <v>-1.3153405000000002</v>
      </c>
      <c r="AL146" s="4" t="s">
        <v>396</v>
      </c>
      <c r="AM146" s="7" t="s">
        <v>626</v>
      </c>
      <c r="AO146" s="16">
        <f t="shared" si="86"/>
        <v>-11.70652106</v>
      </c>
      <c r="AP146" s="16">
        <f t="shared" si="87"/>
        <v>-12.535978060000001</v>
      </c>
      <c r="AQ146" s="16">
        <f t="shared" si="88"/>
        <v>-15.335566239999999</v>
      </c>
      <c r="AR146" s="16">
        <f t="shared" si="89"/>
        <v>-14.409770019999998</v>
      </c>
      <c r="AU146" s="16">
        <f t="shared" si="78"/>
        <v>0</v>
      </c>
      <c r="AV146" s="16">
        <f t="shared" si="79"/>
        <v>0</v>
      </c>
      <c r="AW146" s="16">
        <f t="shared" si="80"/>
        <v>0</v>
      </c>
      <c r="AX146" s="16">
        <f t="shared" si="81"/>
        <v>0</v>
      </c>
      <c r="AY146" s="62"/>
      <c r="AZ146" s="65">
        <f t="shared" si="94"/>
        <v>0.55907399999999996</v>
      </c>
      <c r="BA146" s="66">
        <f t="shared" si="95"/>
        <v>0.62914904000000005</v>
      </c>
      <c r="BB146" s="66">
        <f t="shared" si="96"/>
        <v>0.89496325999999993</v>
      </c>
      <c r="BC146" s="66">
        <f t="shared" si="97"/>
        <v>3.8978080000000004</v>
      </c>
      <c r="BD146" s="74"/>
      <c r="BE146" s="55"/>
      <c r="BF146" s="16">
        <f t="shared" si="82"/>
        <v>0</v>
      </c>
      <c r="BG146" s="16">
        <f t="shared" si="83"/>
        <v>0</v>
      </c>
      <c r="BH146" s="16">
        <f t="shared" si="84"/>
        <v>0</v>
      </c>
      <c r="BI146" s="16">
        <f t="shared" si="85"/>
        <v>0</v>
      </c>
    </row>
    <row r="147" spans="1:61" ht="45" x14ac:dyDescent="0.25">
      <c r="A147" s="4" t="s">
        <v>396</v>
      </c>
      <c r="B147" s="7" t="s">
        <v>675</v>
      </c>
      <c r="C147" s="7">
        <v>2521</v>
      </c>
      <c r="D147" s="8">
        <v>40.695300000000003</v>
      </c>
      <c r="E147" s="8">
        <v>-73.349699999999999</v>
      </c>
      <c r="F147" s="4" t="s">
        <v>170</v>
      </c>
      <c r="G147" s="4" t="s">
        <v>25</v>
      </c>
      <c r="H147" s="4" t="s">
        <v>26</v>
      </c>
      <c r="I147" s="4" t="s">
        <v>58</v>
      </c>
      <c r="J147" s="4"/>
      <c r="K147" s="14">
        <f t="shared" si="69"/>
        <v>4.9758169934640523E-2</v>
      </c>
      <c r="L147" s="15">
        <v>7.6130000000000004</v>
      </c>
      <c r="M147" s="15">
        <v>20082.099999999999</v>
      </c>
      <c r="N147" s="15">
        <v>1406</v>
      </c>
      <c r="O147" s="15"/>
      <c r="P147" s="15"/>
      <c r="Q147" s="16">
        <f t="shared" si="74"/>
        <v>0</v>
      </c>
      <c r="R147" s="34"/>
      <c r="S147" s="34"/>
      <c r="T147" s="35">
        <f t="shared" si="75"/>
        <v>0</v>
      </c>
      <c r="U147" s="34"/>
      <c r="V147" s="34"/>
      <c r="W147" s="35">
        <f t="shared" si="76"/>
        <v>0</v>
      </c>
      <c r="X147" s="17">
        <v>0.41399999999999998</v>
      </c>
      <c r="Y147" s="15">
        <v>689.1</v>
      </c>
      <c r="Z147" s="16">
        <f t="shared" si="77"/>
        <v>1.2015672616456248</v>
      </c>
      <c r="AA147" s="15"/>
      <c r="AB147" s="16">
        <f t="shared" si="70"/>
        <v>-4.9758169934640523E-2</v>
      </c>
      <c r="AC147" s="16">
        <f t="shared" si="71"/>
        <v>-4.9758169934640523E-2</v>
      </c>
      <c r="AD147" s="16">
        <f t="shared" si="72"/>
        <v>-4.9758169934640523E-2</v>
      </c>
      <c r="AE147" s="18">
        <f t="shared" si="73"/>
        <v>0.36424183006535948</v>
      </c>
      <c r="AG147" s="45">
        <f t="shared" si="90"/>
        <v>0</v>
      </c>
      <c r="AH147" s="45">
        <f t="shared" si="91"/>
        <v>0</v>
      </c>
      <c r="AI147" s="45">
        <f t="shared" si="92"/>
        <v>0</v>
      </c>
      <c r="AJ147" s="46">
        <f t="shared" si="93"/>
        <v>0.37265400000000004</v>
      </c>
      <c r="AL147" s="4" t="s">
        <v>396</v>
      </c>
      <c r="AM147" s="7" t="s">
        <v>675</v>
      </c>
      <c r="AO147" s="16">
        <f t="shared" si="86"/>
        <v>-11.70652106</v>
      </c>
      <c r="AP147" s="16">
        <f t="shared" si="87"/>
        <v>-12.535978060000001</v>
      </c>
      <c r="AQ147" s="16">
        <f t="shared" si="88"/>
        <v>-15.335566239999999</v>
      </c>
      <c r="AR147" s="16">
        <f t="shared" si="89"/>
        <v>-14.037116019999997</v>
      </c>
      <c r="AU147" s="16">
        <f t="shared" si="78"/>
        <v>0</v>
      </c>
      <c r="AV147" s="16">
        <f t="shared" si="79"/>
        <v>0</v>
      </c>
      <c r="AW147" s="16">
        <f t="shared" si="80"/>
        <v>0</v>
      </c>
      <c r="AX147" s="16">
        <f t="shared" si="81"/>
        <v>0.37265400000000004</v>
      </c>
      <c r="AY147" s="62"/>
      <c r="AZ147" s="65">
        <f t="shared" si="94"/>
        <v>0.55907399999999996</v>
      </c>
      <c r="BA147" s="66">
        <f t="shared" si="95"/>
        <v>0.62914904000000005</v>
      </c>
      <c r="BB147" s="66">
        <f t="shared" si="96"/>
        <v>0.89496325999999993</v>
      </c>
      <c r="BC147" s="66">
        <f t="shared" si="97"/>
        <v>4.2704620000000002</v>
      </c>
      <c r="BD147" s="74"/>
      <c r="BE147" s="55"/>
      <c r="BF147" s="16">
        <f t="shared" si="82"/>
        <v>0</v>
      </c>
      <c r="BG147" s="16">
        <f t="shared" si="83"/>
        <v>0</v>
      </c>
      <c r="BH147" s="16">
        <f t="shared" si="84"/>
        <v>0</v>
      </c>
      <c r="BI147" s="16">
        <f t="shared" si="85"/>
        <v>1.0815672616456249</v>
      </c>
    </row>
    <row r="148" spans="1:61" ht="45" x14ac:dyDescent="0.25">
      <c r="A148" s="4" t="s">
        <v>396</v>
      </c>
      <c r="B148" s="7" t="s">
        <v>577</v>
      </c>
      <c r="C148" s="7">
        <v>2527</v>
      </c>
      <c r="D148" s="8">
        <v>42.678899999999999</v>
      </c>
      <c r="E148" s="8">
        <v>-76.948300000000003</v>
      </c>
      <c r="F148" s="4" t="s">
        <v>578</v>
      </c>
      <c r="G148" s="4" t="s">
        <v>25</v>
      </c>
      <c r="H148" s="4" t="s">
        <v>47</v>
      </c>
      <c r="I148" s="4" t="s">
        <v>27</v>
      </c>
      <c r="J148" s="4" t="s">
        <v>579</v>
      </c>
      <c r="K148" s="14">
        <f t="shared" si="69"/>
        <v>2.8973856209150325E-2</v>
      </c>
      <c r="L148" s="15">
        <v>4.4329999999999998</v>
      </c>
      <c r="M148" s="15">
        <v>383664.41399999999</v>
      </c>
      <c r="N148" s="15">
        <v>32009.69</v>
      </c>
      <c r="O148" s="15"/>
      <c r="P148" s="15"/>
      <c r="Q148" s="16">
        <f t="shared" si="74"/>
        <v>0</v>
      </c>
      <c r="R148" s="34"/>
      <c r="S148" s="34"/>
      <c r="T148" s="35">
        <f t="shared" si="75"/>
        <v>0</v>
      </c>
      <c r="U148" s="34"/>
      <c r="V148" s="34"/>
      <c r="W148" s="35">
        <f t="shared" si="76"/>
        <v>0</v>
      </c>
      <c r="X148" s="15"/>
      <c r="Y148" s="15"/>
      <c r="Z148" s="16">
        <f t="shared" si="77"/>
        <v>0</v>
      </c>
      <c r="AA148" s="15"/>
      <c r="AB148" s="16">
        <f t="shared" si="70"/>
        <v>-2.8973856209150325E-2</v>
      </c>
      <c r="AC148" s="16">
        <f t="shared" si="71"/>
        <v>-2.8973856209150325E-2</v>
      </c>
      <c r="AD148" s="16">
        <f t="shared" si="72"/>
        <v>-2.8973856209150325E-2</v>
      </c>
      <c r="AE148" s="16">
        <f t="shared" si="73"/>
        <v>-2.8973856209150325E-2</v>
      </c>
      <c r="AG148" s="45">
        <f t="shared" si="90"/>
        <v>0</v>
      </c>
      <c r="AH148" s="45">
        <f t="shared" si="91"/>
        <v>0</v>
      </c>
      <c r="AI148" s="45">
        <f t="shared" si="92"/>
        <v>0</v>
      </c>
      <c r="AJ148" s="45">
        <f t="shared" si="93"/>
        <v>0</v>
      </c>
      <c r="AL148" s="4" t="s">
        <v>396</v>
      </c>
      <c r="AM148" s="7" t="s">
        <v>577</v>
      </c>
      <c r="AO148" s="16">
        <f t="shared" si="86"/>
        <v>-11.70652106</v>
      </c>
      <c r="AP148" s="16">
        <f t="shared" si="87"/>
        <v>-12.535978060000001</v>
      </c>
      <c r="AQ148" s="16">
        <f t="shared" si="88"/>
        <v>-15.335566239999999</v>
      </c>
      <c r="AR148" s="16">
        <f t="shared" si="89"/>
        <v>-14.037116019999997</v>
      </c>
      <c r="AU148" s="16">
        <f t="shared" si="78"/>
        <v>0</v>
      </c>
      <c r="AV148" s="16">
        <f t="shared" si="79"/>
        <v>0</v>
      </c>
      <c r="AW148" s="16">
        <f t="shared" si="80"/>
        <v>0</v>
      </c>
      <c r="AX148" s="16">
        <f t="shared" si="81"/>
        <v>0</v>
      </c>
      <c r="AY148" s="62"/>
      <c r="AZ148" s="65">
        <f t="shared" si="94"/>
        <v>0.55907399999999996</v>
      </c>
      <c r="BA148" s="66">
        <f t="shared" si="95"/>
        <v>0.62914904000000005</v>
      </c>
      <c r="BB148" s="66">
        <f t="shared" si="96"/>
        <v>0.89496325999999993</v>
      </c>
      <c r="BC148" s="66">
        <f t="shared" si="97"/>
        <v>4.2704620000000002</v>
      </c>
      <c r="BD148" s="74"/>
      <c r="BE148" s="55"/>
      <c r="BF148" s="16">
        <f t="shared" si="82"/>
        <v>0</v>
      </c>
      <c r="BG148" s="16">
        <f t="shared" si="83"/>
        <v>0</v>
      </c>
      <c r="BH148" s="16">
        <f t="shared" si="84"/>
        <v>0</v>
      </c>
      <c r="BI148" s="16">
        <f t="shared" si="85"/>
        <v>0</v>
      </c>
    </row>
    <row r="149" spans="1:61" ht="60" x14ac:dyDescent="0.25">
      <c r="A149" s="4" t="s">
        <v>396</v>
      </c>
      <c r="B149" s="7" t="s">
        <v>493</v>
      </c>
      <c r="C149" s="7">
        <v>2535</v>
      </c>
      <c r="D149" s="8">
        <v>42.602800000000002</v>
      </c>
      <c r="E149" s="8">
        <v>-76.633600000000001</v>
      </c>
      <c r="F149" s="4" t="s">
        <v>495</v>
      </c>
      <c r="G149" s="4" t="s">
        <v>25</v>
      </c>
      <c r="H149" s="4" t="s">
        <v>47</v>
      </c>
      <c r="I149" s="4" t="s">
        <v>48</v>
      </c>
      <c r="J149" s="4" t="s">
        <v>496</v>
      </c>
      <c r="K149" s="14">
        <f t="shared" si="69"/>
        <v>0.73689542483660131</v>
      </c>
      <c r="L149" s="15">
        <v>112.745</v>
      </c>
      <c r="M149" s="15">
        <v>747934.30200000003</v>
      </c>
      <c r="N149" s="15">
        <v>67024.92</v>
      </c>
      <c r="O149" s="15"/>
      <c r="P149" s="15"/>
      <c r="Q149" s="16">
        <f t="shared" si="74"/>
        <v>0</v>
      </c>
      <c r="R149" s="34"/>
      <c r="S149" s="34"/>
      <c r="T149" s="35">
        <f t="shared" si="75"/>
        <v>0</v>
      </c>
      <c r="U149" s="34"/>
      <c r="V149" s="34"/>
      <c r="W149" s="35">
        <f t="shared" si="76"/>
        <v>0</v>
      </c>
      <c r="X149" s="15"/>
      <c r="Y149" s="15"/>
      <c r="Z149" s="16">
        <f t="shared" si="77"/>
        <v>0</v>
      </c>
      <c r="AA149" s="15"/>
      <c r="AB149" s="16">
        <f t="shared" si="70"/>
        <v>-0.73689542483660131</v>
      </c>
      <c r="AC149" s="16">
        <f t="shared" si="71"/>
        <v>-0.73689542483660131</v>
      </c>
      <c r="AD149" s="16">
        <f t="shared" si="72"/>
        <v>-0.73689542483660131</v>
      </c>
      <c r="AE149" s="16">
        <f t="shared" si="73"/>
        <v>-0.73689542483660131</v>
      </c>
      <c r="AG149" s="45">
        <f t="shared" si="90"/>
        <v>0</v>
      </c>
      <c r="AH149" s="45">
        <f t="shared" si="91"/>
        <v>0</v>
      </c>
      <c r="AI149" s="45">
        <f t="shared" si="92"/>
        <v>0</v>
      </c>
      <c r="AJ149" s="45">
        <f t="shared" si="93"/>
        <v>0</v>
      </c>
      <c r="AL149" s="4" t="s">
        <v>396</v>
      </c>
      <c r="AM149" s="7" t="s">
        <v>493</v>
      </c>
      <c r="AO149" s="16">
        <f t="shared" si="86"/>
        <v>-11.70652106</v>
      </c>
      <c r="AP149" s="16">
        <f t="shared" si="87"/>
        <v>-12.535978060000001</v>
      </c>
      <c r="AQ149" s="16">
        <f t="shared" si="88"/>
        <v>-15.335566239999999</v>
      </c>
      <c r="AR149" s="16">
        <f t="shared" si="89"/>
        <v>-14.037116019999997</v>
      </c>
      <c r="AU149" s="16">
        <f t="shared" si="78"/>
        <v>0</v>
      </c>
      <c r="AV149" s="16">
        <f t="shared" si="79"/>
        <v>0</v>
      </c>
      <c r="AW149" s="16">
        <f t="shared" si="80"/>
        <v>0</v>
      </c>
      <c r="AX149" s="16">
        <f t="shared" si="81"/>
        <v>0</v>
      </c>
      <c r="AY149" s="62"/>
      <c r="AZ149" s="65">
        <f t="shared" si="94"/>
        <v>0.55907399999999996</v>
      </c>
      <c r="BA149" s="66">
        <f t="shared" si="95"/>
        <v>0.62914904000000005</v>
      </c>
      <c r="BB149" s="66">
        <f t="shared" si="96"/>
        <v>0.89496325999999993</v>
      </c>
      <c r="BC149" s="66">
        <f t="shared" si="97"/>
        <v>4.2704620000000002</v>
      </c>
      <c r="BD149" s="74"/>
      <c r="BE149" s="55"/>
      <c r="BF149" s="16">
        <f t="shared" si="82"/>
        <v>0</v>
      </c>
      <c r="BG149" s="16">
        <f t="shared" si="83"/>
        <v>0</v>
      </c>
      <c r="BH149" s="16">
        <f t="shared" si="84"/>
        <v>0</v>
      </c>
      <c r="BI149" s="16">
        <f t="shared" si="85"/>
        <v>0</v>
      </c>
    </row>
    <row r="150" spans="1:61" ht="60" x14ac:dyDescent="0.25">
      <c r="A150" s="4" t="s">
        <v>396</v>
      </c>
      <c r="B150" s="7" t="s">
        <v>470</v>
      </c>
      <c r="C150" s="7">
        <v>2539</v>
      </c>
      <c r="D150" s="8">
        <v>42.590499999999999</v>
      </c>
      <c r="E150" s="8">
        <v>-73.763599999999997</v>
      </c>
      <c r="F150" s="4" t="s">
        <v>471</v>
      </c>
      <c r="G150" s="4" t="s">
        <v>25</v>
      </c>
      <c r="H150" s="4" t="s">
        <v>33</v>
      </c>
      <c r="I150" s="4" t="s">
        <v>27</v>
      </c>
      <c r="J150" s="4" t="s">
        <v>53</v>
      </c>
      <c r="K150" s="14">
        <f t="shared" si="69"/>
        <v>0.29426143790849674</v>
      </c>
      <c r="L150" s="15">
        <v>45.021999999999998</v>
      </c>
      <c r="M150" s="15">
        <v>13838686.482000001</v>
      </c>
      <c r="N150" s="15">
        <v>1318908.1200000001</v>
      </c>
      <c r="O150" s="15">
        <v>0.29099999999999998</v>
      </c>
      <c r="P150" s="15">
        <v>98028.502999999997</v>
      </c>
      <c r="Q150" s="16">
        <f t="shared" si="74"/>
        <v>5.9370487377533449E-3</v>
      </c>
      <c r="R150" s="34">
        <v>0.312</v>
      </c>
      <c r="S150" s="34">
        <v>93778.721999999994</v>
      </c>
      <c r="T150" s="35">
        <f t="shared" si="75"/>
        <v>6.6539614391418131E-3</v>
      </c>
      <c r="U150" s="34">
        <v>0.27600000000000002</v>
      </c>
      <c r="V150" s="34">
        <v>94477.665999999997</v>
      </c>
      <c r="W150" s="35">
        <f t="shared" si="76"/>
        <v>5.8426506852952949E-3</v>
      </c>
      <c r="X150" s="15">
        <v>0.253</v>
      </c>
      <c r="Y150" s="15">
        <v>98584.108999999997</v>
      </c>
      <c r="Z150" s="16">
        <f t="shared" si="77"/>
        <v>5.1326730558573092E-3</v>
      </c>
      <c r="AA150" s="15"/>
      <c r="AB150" s="16">
        <f t="shared" si="70"/>
        <v>-3.261437908496756E-3</v>
      </c>
      <c r="AC150" s="16">
        <f t="shared" si="71"/>
        <v>1.7738562091503263E-2</v>
      </c>
      <c r="AD150" s="16">
        <f t="shared" si="72"/>
        <v>-1.8261437908496714E-2</v>
      </c>
      <c r="AE150" s="16">
        <f t="shared" si="73"/>
        <v>-4.1261437908496734E-2</v>
      </c>
      <c r="AG150" s="45">
        <f t="shared" si="90"/>
        <v>-5.5907101800000003</v>
      </c>
      <c r="AH150" s="45">
        <f t="shared" si="91"/>
        <v>-5.3147233199999988</v>
      </c>
      <c r="AI150" s="45">
        <f t="shared" si="92"/>
        <v>-5.3926599599999996</v>
      </c>
      <c r="AJ150" s="45">
        <f t="shared" si="93"/>
        <v>-5.6620465399999995</v>
      </c>
      <c r="AL150" s="4" t="s">
        <v>396</v>
      </c>
      <c r="AM150" s="7" t="s">
        <v>470</v>
      </c>
      <c r="AO150" s="16">
        <f t="shared" si="86"/>
        <v>-17.297231240000002</v>
      </c>
      <c r="AP150" s="16">
        <f t="shared" si="87"/>
        <v>-17.85070138</v>
      </c>
      <c r="AQ150" s="16">
        <f t="shared" si="88"/>
        <v>-20.728226199999998</v>
      </c>
      <c r="AR150" s="16">
        <f t="shared" si="89"/>
        <v>-19.699162559999998</v>
      </c>
      <c r="AU150" s="16">
        <f t="shared" si="78"/>
        <v>0</v>
      </c>
      <c r="AV150" s="16">
        <f t="shared" si="79"/>
        <v>0</v>
      </c>
      <c r="AW150" s="16">
        <f t="shared" si="80"/>
        <v>0</v>
      </c>
      <c r="AX150" s="16">
        <f t="shared" si="81"/>
        <v>0</v>
      </c>
      <c r="AY150" s="62"/>
      <c r="AZ150" s="65">
        <f t="shared" si="94"/>
        <v>0.55907399999999996</v>
      </c>
      <c r="BA150" s="66">
        <f t="shared" si="95"/>
        <v>0.62914904000000005</v>
      </c>
      <c r="BB150" s="66">
        <f t="shared" si="96"/>
        <v>0.89496325999999993</v>
      </c>
      <c r="BC150" s="66">
        <f t="shared" si="97"/>
        <v>4.2704620000000002</v>
      </c>
      <c r="BD150" s="74"/>
      <c r="BE150" s="55"/>
      <c r="BF150" s="16">
        <f t="shared" si="82"/>
        <v>0</v>
      </c>
      <c r="BG150" s="16">
        <f t="shared" si="83"/>
        <v>0</v>
      </c>
      <c r="BH150" s="16">
        <f t="shared" si="84"/>
        <v>0</v>
      </c>
      <c r="BI150" s="16">
        <f t="shared" si="85"/>
        <v>0</v>
      </c>
    </row>
    <row r="151" spans="1:61" ht="30" x14ac:dyDescent="0.25">
      <c r="A151" s="4" t="s">
        <v>396</v>
      </c>
      <c r="B151" s="7" t="s">
        <v>611</v>
      </c>
      <c r="C151" s="7">
        <v>2554</v>
      </c>
      <c r="D151" s="8">
        <v>42.49</v>
      </c>
      <c r="E151" s="8">
        <v>-79.349999999999994</v>
      </c>
      <c r="F151" s="4" t="s">
        <v>612</v>
      </c>
      <c r="G151" s="4" t="s">
        <v>25</v>
      </c>
      <c r="H151" s="4" t="s">
        <v>47</v>
      </c>
      <c r="I151" s="4" t="s">
        <v>48</v>
      </c>
      <c r="J151" s="4" t="s">
        <v>482</v>
      </c>
      <c r="K151" s="14">
        <f t="shared" si="69"/>
        <v>0</v>
      </c>
      <c r="L151" s="15"/>
      <c r="M151" s="15"/>
      <c r="N151" s="15"/>
      <c r="O151" s="15"/>
      <c r="P151" s="15"/>
      <c r="Q151" s="16">
        <f t="shared" si="74"/>
        <v>0</v>
      </c>
      <c r="R151" s="34"/>
      <c r="S151" s="34"/>
      <c r="T151" s="35">
        <f t="shared" si="75"/>
        <v>0</v>
      </c>
      <c r="U151" s="34"/>
      <c r="V151" s="34"/>
      <c r="W151" s="35">
        <f t="shared" si="76"/>
        <v>0</v>
      </c>
      <c r="X151" s="15"/>
      <c r="Y151" s="15"/>
      <c r="Z151" s="16">
        <f t="shared" si="77"/>
        <v>0</v>
      </c>
      <c r="AA151" s="15"/>
      <c r="AB151" s="16">
        <f t="shared" si="70"/>
        <v>0</v>
      </c>
      <c r="AC151" s="16">
        <f t="shared" si="71"/>
        <v>0</v>
      </c>
      <c r="AD151" s="16">
        <f t="shared" si="72"/>
        <v>0</v>
      </c>
      <c r="AE151" s="16">
        <f t="shared" si="73"/>
        <v>0</v>
      </c>
      <c r="AG151" s="45">
        <f t="shared" si="90"/>
        <v>0</v>
      </c>
      <c r="AH151" s="45">
        <f t="shared" si="91"/>
        <v>0</v>
      </c>
      <c r="AI151" s="45">
        <f t="shared" si="92"/>
        <v>0</v>
      </c>
      <c r="AJ151" s="45">
        <f t="shared" si="93"/>
        <v>0</v>
      </c>
      <c r="AL151" s="4" t="s">
        <v>396</v>
      </c>
      <c r="AM151" s="7" t="s">
        <v>611</v>
      </c>
      <c r="AO151" s="16">
        <f t="shared" si="86"/>
        <v>-17.297231240000002</v>
      </c>
      <c r="AP151" s="16">
        <f t="shared" si="87"/>
        <v>-17.85070138</v>
      </c>
      <c r="AQ151" s="16">
        <f t="shared" si="88"/>
        <v>-20.728226199999998</v>
      </c>
      <c r="AR151" s="16">
        <f t="shared" si="89"/>
        <v>-19.699162559999998</v>
      </c>
      <c r="AU151" s="16">
        <f t="shared" si="78"/>
        <v>0</v>
      </c>
      <c r="AV151" s="16">
        <f t="shared" si="79"/>
        <v>0</v>
      </c>
      <c r="AW151" s="16">
        <f t="shared" si="80"/>
        <v>0</v>
      </c>
      <c r="AX151" s="16">
        <f t="shared" si="81"/>
        <v>0</v>
      </c>
      <c r="AY151" s="62"/>
      <c r="AZ151" s="65">
        <f t="shared" si="94"/>
        <v>0.55907399999999996</v>
      </c>
      <c r="BA151" s="66">
        <f t="shared" si="95"/>
        <v>0.62914904000000005</v>
      </c>
      <c r="BB151" s="66">
        <f t="shared" si="96"/>
        <v>0.89496325999999993</v>
      </c>
      <c r="BC151" s="66">
        <f t="shared" si="97"/>
        <v>4.2704620000000002</v>
      </c>
      <c r="BD151" s="74"/>
      <c r="BE151" s="55"/>
      <c r="BF151" s="16">
        <f t="shared" si="82"/>
        <v>0</v>
      </c>
      <c r="BG151" s="16">
        <f t="shared" si="83"/>
        <v>0</v>
      </c>
      <c r="BH151" s="16">
        <f t="shared" si="84"/>
        <v>0</v>
      </c>
      <c r="BI151" s="16">
        <f t="shared" si="85"/>
        <v>0</v>
      </c>
    </row>
    <row r="152" spans="1:61" ht="45" x14ac:dyDescent="0.25">
      <c r="A152" s="4" t="s">
        <v>396</v>
      </c>
      <c r="B152" s="7" t="s">
        <v>621</v>
      </c>
      <c r="C152" s="7">
        <v>2594</v>
      </c>
      <c r="D152" s="8">
        <v>43.46</v>
      </c>
      <c r="E152" s="8">
        <v>-76.53</v>
      </c>
      <c r="F152" s="4" t="s">
        <v>602</v>
      </c>
      <c r="G152" s="4" t="s">
        <v>25</v>
      </c>
      <c r="H152" s="4" t="s">
        <v>80</v>
      </c>
      <c r="I152" s="4" t="s">
        <v>84</v>
      </c>
      <c r="J152" s="4" t="s">
        <v>258</v>
      </c>
      <c r="K152" s="14">
        <f t="shared" si="69"/>
        <v>0.1768627450980392</v>
      </c>
      <c r="L152" s="15">
        <v>27.06</v>
      </c>
      <c r="M152" s="15">
        <v>293176.25799999997</v>
      </c>
      <c r="N152" s="15">
        <v>24653.95</v>
      </c>
      <c r="O152" s="15"/>
      <c r="P152" s="15"/>
      <c r="Q152" s="16">
        <f t="shared" si="74"/>
        <v>0</v>
      </c>
      <c r="R152" s="34"/>
      <c r="S152" s="34"/>
      <c r="T152" s="35">
        <f t="shared" si="75"/>
        <v>0</v>
      </c>
      <c r="U152" s="34"/>
      <c r="V152" s="34"/>
      <c r="W152" s="35">
        <f t="shared" si="76"/>
        <v>0</v>
      </c>
      <c r="X152" s="15"/>
      <c r="Y152" s="15"/>
      <c r="Z152" s="16">
        <f t="shared" si="77"/>
        <v>0</v>
      </c>
      <c r="AA152" s="15"/>
      <c r="AB152" s="16">
        <f t="shared" si="70"/>
        <v>-0.1768627450980392</v>
      </c>
      <c r="AC152" s="16">
        <f t="shared" si="71"/>
        <v>-0.1768627450980392</v>
      </c>
      <c r="AD152" s="16">
        <f t="shared" si="72"/>
        <v>-0.1768627450980392</v>
      </c>
      <c r="AE152" s="16">
        <f t="shared" si="73"/>
        <v>-0.1768627450980392</v>
      </c>
      <c r="AG152" s="45">
        <f t="shared" si="90"/>
        <v>0</v>
      </c>
      <c r="AH152" s="45">
        <f t="shared" si="91"/>
        <v>0</v>
      </c>
      <c r="AI152" s="45">
        <f t="shared" si="92"/>
        <v>0</v>
      </c>
      <c r="AJ152" s="45">
        <f t="shared" si="93"/>
        <v>0</v>
      </c>
      <c r="AL152" s="4" t="s">
        <v>396</v>
      </c>
      <c r="AM152" s="7" t="s">
        <v>621</v>
      </c>
      <c r="AO152" s="16">
        <f t="shared" si="86"/>
        <v>-17.297231240000002</v>
      </c>
      <c r="AP152" s="16">
        <f t="shared" si="87"/>
        <v>-17.85070138</v>
      </c>
      <c r="AQ152" s="16">
        <f t="shared" si="88"/>
        <v>-20.728226199999998</v>
      </c>
      <c r="AR152" s="16">
        <f t="shared" si="89"/>
        <v>-19.699162559999998</v>
      </c>
      <c r="AU152" s="16">
        <f t="shared" si="78"/>
        <v>0</v>
      </c>
      <c r="AV152" s="16">
        <f t="shared" si="79"/>
        <v>0</v>
      </c>
      <c r="AW152" s="16">
        <f t="shared" si="80"/>
        <v>0</v>
      </c>
      <c r="AX152" s="16">
        <f t="shared" si="81"/>
        <v>0</v>
      </c>
      <c r="AY152" s="62"/>
      <c r="AZ152" s="65">
        <f t="shared" si="94"/>
        <v>0.55907399999999996</v>
      </c>
      <c r="BA152" s="66">
        <f t="shared" si="95"/>
        <v>0.62914904000000005</v>
      </c>
      <c r="BB152" s="66">
        <f t="shared" si="96"/>
        <v>0.89496325999999993</v>
      </c>
      <c r="BC152" s="66">
        <f t="shared" si="97"/>
        <v>4.2704620000000002</v>
      </c>
      <c r="BD152" s="74"/>
      <c r="BE152" s="55"/>
      <c r="BF152" s="16">
        <f t="shared" si="82"/>
        <v>0</v>
      </c>
      <c r="BG152" s="16">
        <f t="shared" si="83"/>
        <v>0</v>
      </c>
      <c r="BH152" s="16">
        <f t="shared" si="84"/>
        <v>0</v>
      </c>
      <c r="BI152" s="16">
        <f t="shared" si="85"/>
        <v>0</v>
      </c>
    </row>
    <row r="153" spans="1:61" ht="45" x14ac:dyDescent="0.25">
      <c r="A153" s="4" t="s">
        <v>396</v>
      </c>
      <c r="B153" s="7" t="s">
        <v>480</v>
      </c>
      <c r="C153" s="7">
        <v>2625</v>
      </c>
      <c r="D153" s="8">
        <v>41.2044</v>
      </c>
      <c r="E153" s="8">
        <v>-73.968900000000005</v>
      </c>
      <c r="F153" s="4" t="s">
        <v>481</v>
      </c>
      <c r="G153" s="4" t="s">
        <v>25</v>
      </c>
      <c r="H153" s="4" t="s">
        <v>47</v>
      </c>
      <c r="I153" s="4" t="s">
        <v>27</v>
      </c>
      <c r="J153" s="4" t="s">
        <v>482</v>
      </c>
      <c r="K153" s="14">
        <f t="shared" si="69"/>
        <v>1.0553333333333335</v>
      </c>
      <c r="L153" s="15">
        <v>161.46600000000001</v>
      </c>
      <c r="M153" s="15">
        <v>2978482.2659999998</v>
      </c>
      <c r="N153" s="15">
        <v>274389.15999999997</v>
      </c>
      <c r="O153" s="15">
        <v>1.9E-2</v>
      </c>
      <c r="P153" s="15">
        <v>2031.82</v>
      </c>
      <c r="Q153" s="16">
        <f t="shared" si="74"/>
        <v>1.8702444114143971E-2</v>
      </c>
      <c r="R153" s="36">
        <v>4.1399999999999997</v>
      </c>
      <c r="S153" s="34">
        <v>73277.7</v>
      </c>
      <c r="T153" s="35">
        <f t="shared" si="75"/>
        <v>0.11299481288304628</v>
      </c>
      <c r="U153" s="36">
        <v>1.746</v>
      </c>
      <c r="V153" s="34">
        <v>40679.300000000003</v>
      </c>
      <c r="W153" s="35">
        <f t="shared" si="76"/>
        <v>8.5842185091680526E-2</v>
      </c>
      <c r="X153" s="17">
        <v>2.391</v>
      </c>
      <c r="Y153" s="15">
        <v>52881.65</v>
      </c>
      <c r="Z153" s="16">
        <f t="shared" si="77"/>
        <v>9.0428343291103816E-2</v>
      </c>
      <c r="AA153" s="15"/>
      <c r="AB153" s="16">
        <f t="shared" si="70"/>
        <v>-1.0363333333333336</v>
      </c>
      <c r="AC153" s="18">
        <f t="shared" si="71"/>
        <v>3.0846666666666662</v>
      </c>
      <c r="AD153" s="18">
        <f t="shared" si="72"/>
        <v>0.69066666666666654</v>
      </c>
      <c r="AE153" s="18">
        <f t="shared" si="73"/>
        <v>1.3356666666666666</v>
      </c>
      <c r="AG153" s="45">
        <f t="shared" si="90"/>
        <v>-0.10290919999999998</v>
      </c>
      <c r="AH153" s="45">
        <f t="shared" si="91"/>
        <v>-0.25666199999999983</v>
      </c>
      <c r="AI153" s="45">
        <f t="shared" si="92"/>
        <v>-0.6947580000000001</v>
      </c>
      <c r="AJ153" s="45">
        <f t="shared" si="93"/>
        <v>-0.7818989999999999</v>
      </c>
      <c r="AL153" s="4" t="s">
        <v>396</v>
      </c>
      <c r="AM153" s="7" t="s">
        <v>480</v>
      </c>
      <c r="AO153" s="16">
        <f t="shared" si="86"/>
        <v>-17.400140440000001</v>
      </c>
      <c r="AP153" s="16">
        <f t="shared" si="87"/>
        <v>-18.107363379999999</v>
      </c>
      <c r="AQ153" s="16">
        <f t="shared" si="88"/>
        <v>-21.422984199999998</v>
      </c>
      <c r="AR153" s="16">
        <f t="shared" si="89"/>
        <v>-20.481061559999997</v>
      </c>
      <c r="AU153" s="16">
        <f t="shared" si="78"/>
        <v>0</v>
      </c>
      <c r="AV153" s="16">
        <f t="shared" si="79"/>
        <v>0</v>
      </c>
      <c r="AW153" s="16">
        <f t="shared" si="80"/>
        <v>0</v>
      </c>
      <c r="AX153" s="16">
        <f t="shared" si="81"/>
        <v>0</v>
      </c>
      <c r="AY153" s="62"/>
      <c r="AZ153" s="65">
        <f t="shared" si="94"/>
        <v>0.55907399999999996</v>
      </c>
      <c r="BA153" s="66">
        <f t="shared" si="95"/>
        <v>0.62914904000000005</v>
      </c>
      <c r="BB153" s="66">
        <f t="shared" si="96"/>
        <v>0.89496325999999993</v>
      </c>
      <c r="BC153" s="66">
        <f t="shared" si="97"/>
        <v>4.2704620000000002</v>
      </c>
      <c r="BD153" s="74"/>
      <c r="BE153" s="55"/>
      <c r="BF153" s="16">
        <f t="shared" si="82"/>
        <v>0</v>
      </c>
      <c r="BG153" s="16">
        <f t="shared" si="83"/>
        <v>0</v>
      </c>
      <c r="BH153" s="16">
        <f t="shared" si="84"/>
        <v>0</v>
      </c>
      <c r="BI153" s="16">
        <f t="shared" si="85"/>
        <v>0</v>
      </c>
    </row>
    <row r="154" spans="1:61" ht="30" x14ac:dyDescent="0.25">
      <c r="A154" s="4" t="s">
        <v>396</v>
      </c>
      <c r="B154" s="7" t="s">
        <v>589</v>
      </c>
      <c r="C154" s="7">
        <v>2628</v>
      </c>
      <c r="D154" s="8">
        <v>41.126899999999999</v>
      </c>
      <c r="E154" s="8">
        <v>-74.165300000000002</v>
      </c>
      <c r="F154" s="4" t="s">
        <v>481</v>
      </c>
      <c r="G154" s="4" t="s">
        <v>25</v>
      </c>
      <c r="H154" s="4" t="s">
        <v>26</v>
      </c>
      <c r="I154" s="4" t="s">
        <v>27</v>
      </c>
      <c r="J154" s="4"/>
      <c r="K154" s="14">
        <f t="shared" si="69"/>
        <v>5.3660130718954247E-3</v>
      </c>
      <c r="L154" s="15">
        <v>0.82099999999999995</v>
      </c>
      <c r="M154" s="15">
        <v>3853.9050000000002</v>
      </c>
      <c r="N154" s="15">
        <v>210.22</v>
      </c>
      <c r="O154" s="15"/>
      <c r="P154" s="15"/>
      <c r="Q154" s="16">
        <f t="shared" si="74"/>
        <v>0</v>
      </c>
      <c r="R154" s="34"/>
      <c r="S154" s="34"/>
      <c r="T154" s="35">
        <f t="shared" si="75"/>
        <v>0</v>
      </c>
      <c r="U154" s="34"/>
      <c r="V154" s="34"/>
      <c r="W154" s="35">
        <f t="shared" si="76"/>
        <v>0</v>
      </c>
      <c r="X154" s="15"/>
      <c r="Y154" s="15"/>
      <c r="Z154" s="16">
        <f t="shared" si="77"/>
        <v>0</v>
      </c>
      <c r="AA154" s="15"/>
      <c r="AB154" s="16">
        <f t="shared" si="70"/>
        <v>-5.3660130718954247E-3</v>
      </c>
      <c r="AC154" s="16">
        <f t="shared" si="71"/>
        <v>-5.3660130718954247E-3</v>
      </c>
      <c r="AD154" s="16">
        <f t="shared" si="72"/>
        <v>-5.3660130718954247E-3</v>
      </c>
      <c r="AE154" s="16">
        <f t="shared" si="73"/>
        <v>-5.3660130718954247E-3</v>
      </c>
      <c r="AG154" s="45">
        <f t="shared" si="90"/>
        <v>0</v>
      </c>
      <c r="AH154" s="45">
        <f t="shared" si="91"/>
        <v>0</v>
      </c>
      <c r="AI154" s="45">
        <f t="shared" si="92"/>
        <v>0</v>
      </c>
      <c r="AJ154" s="45">
        <f t="shared" si="93"/>
        <v>0</v>
      </c>
      <c r="AL154" s="4" t="s">
        <v>396</v>
      </c>
      <c r="AM154" s="7" t="s">
        <v>589</v>
      </c>
      <c r="AO154" s="16">
        <f t="shared" si="86"/>
        <v>-17.400140440000001</v>
      </c>
      <c r="AP154" s="16">
        <f t="shared" si="87"/>
        <v>-18.107363379999999</v>
      </c>
      <c r="AQ154" s="16">
        <f t="shared" si="88"/>
        <v>-21.422984199999998</v>
      </c>
      <c r="AR154" s="16">
        <f t="shared" si="89"/>
        <v>-20.481061559999997</v>
      </c>
      <c r="AU154" s="16">
        <f t="shared" si="78"/>
        <v>0</v>
      </c>
      <c r="AV154" s="16">
        <f t="shared" si="79"/>
        <v>0</v>
      </c>
      <c r="AW154" s="16">
        <f t="shared" si="80"/>
        <v>0</v>
      </c>
      <c r="AX154" s="16">
        <f t="shared" si="81"/>
        <v>0</v>
      </c>
      <c r="AY154" s="62"/>
      <c r="AZ154" s="65">
        <f t="shared" si="94"/>
        <v>0.55907399999999996</v>
      </c>
      <c r="BA154" s="66">
        <f t="shared" si="95"/>
        <v>0.62914904000000005</v>
      </c>
      <c r="BB154" s="66">
        <f t="shared" si="96"/>
        <v>0.89496325999999993</v>
      </c>
      <c r="BC154" s="66">
        <f t="shared" si="97"/>
        <v>4.2704620000000002</v>
      </c>
      <c r="BD154" s="74"/>
      <c r="BE154" s="55"/>
      <c r="BF154" s="16">
        <f t="shared" si="82"/>
        <v>0</v>
      </c>
      <c r="BG154" s="16">
        <f t="shared" si="83"/>
        <v>0</v>
      </c>
      <c r="BH154" s="16">
        <f t="shared" si="84"/>
        <v>0</v>
      </c>
      <c r="BI154" s="16">
        <f t="shared" si="85"/>
        <v>0</v>
      </c>
    </row>
    <row r="155" spans="1:61" ht="30" x14ac:dyDescent="0.25">
      <c r="A155" s="4" t="s">
        <v>396</v>
      </c>
      <c r="B155" s="7" t="s">
        <v>657</v>
      </c>
      <c r="C155" s="7">
        <v>2632</v>
      </c>
      <c r="D155" s="8">
        <v>41.427799999999998</v>
      </c>
      <c r="E155" s="8">
        <v>-74.418599999999998</v>
      </c>
      <c r="F155" s="4" t="s">
        <v>505</v>
      </c>
      <c r="G155" s="4" t="s">
        <v>25</v>
      </c>
      <c r="H155" s="4" t="s">
        <v>26</v>
      </c>
      <c r="I155" s="4" t="s">
        <v>27</v>
      </c>
      <c r="J155" s="4"/>
      <c r="K155" s="14">
        <f t="shared" si="69"/>
        <v>7.6143790849673206E-3</v>
      </c>
      <c r="L155" s="15">
        <v>1.165</v>
      </c>
      <c r="M155" s="15">
        <v>3162.7890000000002</v>
      </c>
      <c r="N155" s="15">
        <v>83.14</v>
      </c>
      <c r="O155" s="15"/>
      <c r="P155" s="15"/>
      <c r="Q155" s="16">
        <f t="shared" si="74"/>
        <v>0</v>
      </c>
      <c r="R155" s="34"/>
      <c r="S155" s="34"/>
      <c r="T155" s="35">
        <f t="shared" si="75"/>
        <v>0</v>
      </c>
      <c r="U155" s="34"/>
      <c r="V155" s="34"/>
      <c r="W155" s="35">
        <f t="shared" si="76"/>
        <v>0</v>
      </c>
      <c r="X155" s="15"/>
      <c r="Y155" s="15"/>
      <c r="Z155" s="16">
        <f t="shared" si="77"/>
        <v>0</v>
      </c>
      <c r="AA155" s="15"/>
      <c r="AB155" s="16">
        <f t="shared" si="70"/>
        <v>-7.6143790849673206E-3</v>
      </c>
      <c r="AC155" s="16">
        <f t="shared" si="71"/>
        <v>-7.6143790849673206E-3</v>
      </c>
      <c r="AD155" s="16">
        <f t="shared" si="72"/>
        <v>-7.6143790849673206E-3</v>
      </c>
      <c r="AE155" s="16">
        <f t="shared" si="73"/>
        <v>-7.6143790849673206E-3</v>
      </c>
      <c r="AG155" s="45">
        <f t="shared" si="90"/>
        <v>0</v>
      </c>
      <c r="AH155" s="45">
        <f t="shared" si="91"/>
        <v>0</v>
      </c>
      <c r="AI155" s="45">
        <f t="shared" si="92"/>
        <v>0</v>
      </c>
      <c r="AJ155" s="45">
        <f t="shared" si="93"/>
        <v>0</v>
      </c>
      <c r="AL155" s="4" t="s">
        <v>396</v>
      </c>
      <c r="AM155" s="7" t="s">
        <v>657</v>
      </c>
      <c r="AO155" s="16">
        <f t="shared" si="86"/>
        <v>-17.400140440000001</v>
      </c>
      <c r="AP155" s="16">
        <f t="shared" si="87"/>
        <v>-18.107363379999999</v>
      </c>
      <c r="AQ155" s="16">
        <f t="shared" si="88"/>
        <v>-21.422984199999998</v>
      </c>
      <c r="AR155" s="16">
        <f t="shared" si="89"/>
        <v>-20.481061559999997</v>
      </c>
      <c r="AU155" s="16">
        <f t="shared" si="78"/>
        <v>0</v>
      </c>
      <c r="AV155" s="16">
        <f t="shared" si="79"/>
        <v>0</v>
      </c>
      <c r="AW155" s="16">
        <f t="shared" si="80"/>
        <v>0</v>
      </c>
      <c r="AX155" s="16">
        <f t="shared" si="81"/>
        <v>0</v>
      </c>
      <c r="AY155" s="62"/>
      <c r="AZ155" s="65">
        <f t="shared" si="94"/>
        <v>0.55907399999999996</v>
      </c>
      <c r="BA155" s="66">
        <f t="shared" si="95"/>
        <v>0.62914904000000005</v>
      </c>
      <c r="BB155" s="66">
        <f t="shared" si="96"/>
        <v>0.89496325999999993</v>
      </c>
      <c r="BC155" s="66">
        <f t="shared" si="97"/>
        <v>4.2704620000000002</v>
      </c>
      <c r="BD155" s="74"/>
      <c r="BE155" s="55"/>
      <c r="BF155" s="16">
        <f t="shared" si="82"/>
        <v>0</v>
      </c>
      <c r="BG155" s="16">
        <f t="shared" si="83"/>
        <v>0</v>
      </c>
      <c r="BH155" s="16">
        <f t="shared" si="84"/>
        <v>0</v>
      </c>
      <c r="BI155" s="16">
        <f t="shared" si="85"/>
        <v>0</v>
      </c>
    </row>
    <row r="156" spans="1:61" ht="45" x14ac:dyDescent="0.25">
      <c r="A156" s="4" t="s">
        <v>396</v>
      </c>
      <c r="B156" s="7" t="s">
        <v>535</v>
      </c>
      <c r="C156" s="7">
        <v>2679</v>
      </c>
      <c r="D156" s="8">
        <v>40.6447</v>
      </c>
      <c r="E156" s="8">
        <v>-73.568299999999994</v>
      </c>
      <c r="F156" s="4" t="s">
        <v>473</v>
      </c>
      <c r="G156" s="4" t="s">
        <v>25</v>
      </c>
      <c r="H156" s="4" t="s">
        <v>26</v>
      </c>
      <c r="I156" s="4" t="s">
        <v>27</v>
      </c>
      <c r="J156" s="4" t="s">
        <v>59</v>
      </c>
      <c r="K156" s="14">
        <f t="shared" si="69"/>
        <v>3.1633986928104574E-3</v>
      </c>
      <c r="L156" s="15">
        <v>0.48399999999999999</v>
      </c>
      <c r="M156" s="15">
        <v>60819.824999999997</v>
      </c>
      <c r="N156" s="15">
        <v>5926.75</v>
      </c>
      <c r="O156" s="15"/>
      <c r="P156" s="15"/>
      <c r="Q156" s="16">
        <f t="shared" si="74"/>
        <v>0</v>
      </c>
      <c r="R156" s="34"/>
      <c r="S156" s="34"/>
      <c r="T156" s="35">
        <f t="shared" si="75"/>
        <v>0</v>
      </c>
      <c r="U156" s="34"/>
      <c r="V156" s="34"/>
      <c r="W156" s="35">
        <f t="shared" si="76"/>
        <v>0</v>
      </c>
      <c r="X156" s="15">
        <v>1.0999999999999999E-2</v>
      </c>
      <c r="Y156" s="15">
        <v>949.35</v>
      </c>
      <c r="Z156" s="16">
        <f t="shared" si="77"/>
        <v>2.3173750460841629E-2</v>
      </c>
      <c r="AA156" s="15"/>
      <c r="AB156" s="16">
        <f t="shared" si="70"/>
        <v>-3.1633986928104574E-3</v>
      </c>
      <c r="AC156" s="16">
        <f t="shared" si="71"/>
        <v>-3.1633986928104574E-3</v>
      </c>
      <c r="AD156" s="16">
        <f t="shared" si="72"/>
        <v>-3.1633986928104574E-3</v>
      </c>
      <c r="AE156" s="16">
        <f t="shared" si="73"/>
        <v>7.8366013071895415E-3</v>
      </c>
      <c r="AG156" s="45">
        <f t="shared" si="90"/>
        <v>0</v>
      </c>
      <c r="AH156" s="45">
        <f t="shared" si="91"/>
        <v>0</v>
      </c>
      <c r="AI156" s="45">
        <f t="shared" si="92"/>
        <v>0</v>
      </c>
      <c r="AJ156" s="45">
        <f t="shared" si="93"/>
        <v>-4.5961000000000002E-2</v>
      </c>
      <c r="AL156" s="4" t="s">
        <v>396</v>
      </c>
      <c r="AM156" s="7" t="s">
        <v>535</v>
      </c>
      <c r="AO156" s="16">
        <f t="shared" si="86"/>
        <v>-17.400140440000001</v>
      </c>
      <c r="AP156" s="16">
        <f t="shared" si="87"/>
        <v>-18.107363379999999</v>
      </c>
      <c r="AQ156" s="16">
        <f t="shared" si="88"/>
        <v>-21.422984199999998</v>
      </c>
      <c r="AR156" s="16">
        <f t="shared" si="89"/>
        <v>-20.527022559999995</v>
      </c>
      <c r="AU156" s="16">
        <f t="shared" si="78"/>
        <v>0</v>
      </c>
      <c r="AV156" s="16">
        <f t="shared" si="79"/>
        <v>0</v>
      </c>
      <c r="AW156" s="16">
        <f t="shared" si="80"/>
        <v>0</v>
      </c>
      <c r="AX156" s="16">
        <f t="shared" si="81"/>
        <v>0</v>
      </c>
      <c r="AY156" s="62"/>
      <c r="AZ156" s="65">
        <f t="shared" si="94"/>
        <v>0.55907399999999996</v>
      </c>
      <c r="BA156" s="66">
        <f t="shared" si="95"/>
        <v>0.62914904000000005</v>
      </c>
      <c r="BB156" s="66">
        <f t="shared" si="96"/>
        <v>0.89496325999999993</v>
      </c>
      <c r="BC156" s="66">
        <f t="shared" si="97"/>
        <v>4.2704620000000002</v>
      </c>
      <c r="BD156" s="74"/>
      <c r="BE156" s="55"/>
      <c r="BF156" s="16">
        <f t="shared" si="82"/>
        <v>0</v>
      </c>
      <c r="BG156" s="16">
        <f t="shared" si="83"/>
        <v>0</v>
      </c>
      <c r="BH156" s="16">
        <f t="shared" si="84"/>
        <v>0</v>
      </c>
      <c r="BI156" s="16">
        <f t="shared" si="85"/>
        <v>0</v>
      </c>
    </row>
    <row r="157" spans="1:61" ht="30" x14ac:dyDescent="0.25">
      <c r="A157" s="4" t="s">
        <v>396</v>
      </c>
      <c r="B157" s="7" t="s">
        <v>650</v>
      </c>
      <c r="C157" s="7">
        <v>2682</v>
      </c>
      <c r="D157" s="8">
        <v>42.091700000000003</v>
      </c>
      <c r="E157" s="8">
        <v>-79.241699999999994</v>
      </c>
      <c r="F157" s="4" t="s">
        <v>612</v>
      </c>
      <c r="G157" s="4" t="s">
        <v>25</v>
      </c>
      <c r="H157" s="4" t="s">
        <v>80</v>
      </c>
      <c r="I157" s="4" t="s">
        <v>27</v>
      </c>
      <c r="J157" s="4" t="s">
        <v>165</v>
      </c>
      <c r="K157" s="14">
        <f t="shared" si="69"/>
        <v>0.26979738562091504</v>
      </c>
      <c r="L157" s="15">
        <v>41.279000000000003</v>
      </c>
      <c r="M157" s="15">
        <v>667078.65</v>
      </c>
      <c r="N157" s="15">
        <v>60437.5</v>
      </c>
      <c r="O157" s="15">
        <v>0.314</v>
      </c>
      <c r="P157" s="15">
        <v>4649.25</v>
      </c>
      <c r="Q157" s="16">
        <f t="shared" si="74"/>
        <v>0.13507554981986342</v>
      </c>
      <c r="R157" s="34">
        <v>0.30099999999999999</v>
      </c>
      <c r="S157" s="34">
        <v>4519.7749999999996</v>
      </c>
      <c r="T157" s="35">
        <f t="shared" si="75"/>
        <v>0.13319247086414701</v>
      </c>
      <c r="U157" s="34">
        <v>0.313</v>
      </c>
      <c r="V157" s="34">
        <v>4536.1000000000004</v>
      </c>
      <c r="W157" s="35">
        <f t="shared" si="76"/>
        <v>0.13800401225722536</v>
      </c>
      <c r="X157" s="15">
        <v>0.29699999999999999</v>
      </c>
      <c r="Y157" s="15">
        <v>4310.8999999999996</v>
      </c>
      <c r="Z157" s="16">
        <f t="shared" si="77"/>
        <v>0.13779025261546313</v>
      </c>
      <c r="AA157" s="15"/>
      <c r="AB157" s="16">
        <f t="shared" si="70"/>
        <v>4.4202614379084959E-2</v>
      </c>
      <c r="AC157" s="16">
        <f t="shared" si="71"/>
        <v>3.1202614379084948E-2</v>
      </c>
      <c r="AD157" s="16">
        <f t="shared" si="72"/>
        <v>4.3202614379084958E-2</v>
      </c>
      <c r="AE157" s="16">
        <f t="shared" si="73"/>
        <v>2.7202614379084944E-2</v>
      </c>
      <c r="AG157" s="45">
        <f t="shared" si="90"/>
        <v>3.5045E-2</v>
      </c>
      <c r="AH157" s="45">
        <f t="shared" si="91"/>
        <v>2.9813500000000038E-2</v>
      </c>
      <c r="AI157" s="45">
        <f t="shared" si="92"/>
        <v>4.0833999999999995E-2</v>
      </c>
      <c r="AJ157" s="45">
        <f t="shared" si="93"/>
        <v>3.8346000000000005E-2</v>
      </c>
      <c r="AL157" s="4" t="s">
        <v>396</v>
      </c>
      <c r="AM157" s="7" t="s">
        <v>650</v>
      </c>
      <c r="AO157" s="16">
        <f t="shared" si="86"/>
        <v>-17.365095440000001</v>
      </c>
      <c r="AP157" s="16">
        <f t="shared" si="87"/>
        <v>-18.077549879999999</v>
      </c>
      <c r="AQ157" s="16">
        <f t="shared" si="88"/>
        <v>-21.382150199999998</v>
      </c>
      <c r="AR157" s="16">
        <f t="shared" si="89"/>
        <v>-20.488676559999995</v>
      </c>
      <c r="AU157" s="16">
        <f t="shared" si="78"/>
        <v>3.5045E-2</v>
      </c>
      <c r="AV157" s="16">
        <f t="shared" si="79"/>
        <v>2.9813500000000038E-2</v>
      </c>
      <c r="AW157" s="16">
        <f t="shared" si="80"/>
        <v>4.0833999999999995E-2</v>
      </c>
      <c r="AX157" s="16">
        <f t="shared" si="81"/>
        <v>3.8346000000000005E-2</v>
      </c>
      <c r="AY157" s="62"/>
      <c r="AZ157" s="65">
        <f t="shared" si="94"/>
        <v>0.59411899999999995</v>
      </c>
      <c r="BA157" s="66">
        <f t="shared" si="95"/>
        <v>0.6589625400000001</v>
      </c>
      <c r="BB157" s="66">
        <f t="shared" si="96"/>
        <v>0.93579725999999996</v>
      </c>
      <c r="BC157" s="66">
        <f t="shared" si="97"/>
        <v>4.308808</v>
      </c>
      <c r="BD157" s="74"/>
      <c r="BE157" s="55"/>
      <c r="BF157" s="16">
        <f t="shared" si="82"/>
        <v>1.5075549819863421E-2</v>
      </c>
      <c r="BG157" s="16">
        <f t="shared" si="83"/>
        <v>1.3192470864147016E-2</v>
      </c>
      <c r="BH157" s="16">
        <f t="shared" si="84"/>
        <v>1.8004012257225366E-2</v>
      </c>
      <c r="BI157" s="16">
        <f t="shared" si="85"/>
        <v>1.7790252615463131E-2</v>
      </c>
    </row>
    <row r="158" spans="1:61" ht="60" x14ac:dyDescent="0.25">
      <c r="A158" s="4" t="s">
        <v>396</v>
      </c>
      <c r="B158" s="7" t="s">
        <v>659</v>
      </c>
      <c r="C158" s="7">
        <v>6082</v>
      </c>
      <c r="D158" s="8">
        <v>43.356099999999998</v>
      </c>
      <c r="E158" s="8">
        <v>-78.603899999999996</v>
      </c>
      <c r="F158" s="4" t="s">
        <v>501</v>
      </c>
      <c r="G158" s="4" t="s">
        <v>25</v>
      </c>
      <c r="H158" s="4" t="s">
        <v>80</v>
      </c>
      <c r="I158" s="4" t="s">
        <v>48</v>
      </c>
      <c r="J158" s="4" t="s">
        <v>660</v>
      </c>
      <c r="K158" s="14">
        <f t="shared" si="69"/>
        <v>0.21253594771241829</v>
      </c>
      <c r="L158" s="15">
        <v>32.518000000000001</v>
      </c>
      <c r="M158" s="15">
        <v>280253.28600000002</v>
      </c>
      <c r="N158" s="15">
        <v>26472.04</v>
      </c>
      <c r="O158" s="15"/>
      <c r="P158" s="15"/>
      <c r="Q158" s="16">
        <f t="shared" si="74"/>
        <v>0</v>
      </c>
      <c r="R158" s="34"/>
      <c r="S158" s="34"/>
      <c r="T158" s="35">
        <f t="shared" si="75"/>
        <v>0</v>
      </c>
      <c r="U158" s="34"/>
      <c r="V158" s="34"/>
      <c r="W158" s="35">
        <f t="shared" si="76"/>
        <v>0</v>
      </c>
      <c r="X158" s="15"/>
      <c r="Y158" s="15"/>
      <c r="Z158" s="16">
        <f t="shared" si="77"/>
        <v>0</v>
      </c>
      <c r="AA158" s="15"/>
      <c r="AB158" s="16">
        <f t="shared" si="70"/>
        <v>-0.21253594771241829</v>
      </c>
      <c r="AC158" s="16">
        <f t="shared" si="71"/>
        <v>-0.21253594771241829</v>
      </c>
      <c r="AD158" s="16">
        <f t="shared" si="72"/>
        <v>-0.21253594771241829</v>
      </c>
      <c r="AE158" s="16">
        <f t="shared" si="73"/>
        <v>-0.21253594771241829</v>
      </c>
      <c r="AG158" s="45">
        <f t="shared" si="90"/>
        <v>0</v>
      </c>
      <c r="AH158" s="45">
        <f t="shared" si="91"/>
        <v>0</v>
      </c>
      <c r="AI158" s="45">
        <f t="shared" si="92"/>
        <v>0</v>
      </c>
      <c r="AJ158" s="45">
        <f t="shared" si="93"/>
        <v>0</v>
      </c>
      <c r="AL158" s="4" t="s">
        <v>396</v>
      </c>
      <c r="AM158" s="7" t="s">
        <v>659</v>
      </c>
      <c r="AO158" s="16">
        <f t="shared" si="86"/>
        <v>-17.365095440000001</v>
      </c>
      <c r="AP158" s="16">
        <f t="shared" si="87"/>
        <v>-18.077549879999999</v>
      </c>
      <c r="AQ158" s="16">
        <f t="shared" si="88"/>
        <v>-21.382150199999998</v>
      </c>
      <c r="AR158" s="16">
        <f t="shared" si="89"/>
        <v>-20.488676559999995</v>
      </c>
      <c r="AU158" s="16">
        <f t="shared" si="78"/>
        <v>0</v>
      </c>
      <c r="AV158" s="16">
        <f t="shared" si="79"/>
        <v>0</v>
      </c>
      <c r="AW158" s="16">
        <f t="shared" si="80"/>
        <v>0</v>
      </c>
      <c r="AX158" s="16">
        <f t="shared" si="81"/>
        <v>0</v>
      </c>
      <c r="AY158" s="62"/>
      <c r="AZ158" s="65">
        <f t="shared" si="94"/>
        <v>0.59411899999999995</v>
      </c>
      <c r="BA158" s="66">
        <f t="shared" si="95"/>
        <v>0.6589625400000001</v>
      </c>
      <c r="BB158" s="66">
        <f t="shared" si="96"/>
        <v>0.93579725999999996</v>
      </c>
      <c r="BC158" s="66">
        <f t="shared" si="97"/>
        <v>4.308808</v>
      </c>
      <c r="BD158" s="74"/>
      <c r="BE158" s="55"/>
      <c r="BF158" s="16">
        <f t="shared" si="82"/>
        <v>0</v>
      </c>
      <c r="BG158" s="16">
        <f t="shared" si="83"/>
        <v>0</v>
      </c>
      <c r="BH158" s="16">
        <f t="shared" si="84"/>
        <v>0</v>
      </c>
      <c r="BI158" s="16">
        <f t="shared" si="85"/>
        <v>0</v>
      </c>
    </row>
    <row r="159" spans="1:61" ht="30" x14ac:dyDescent="0.25">
      <c r="A159" s="4" t="s">
        <v>396</v>
      </c>
      <c r="B159" s="7" t="s">
        <v>669</v>
      </c>
      <c r="C159" s="7">
        <v>7146</v>
      </c>
      <c r="D159" s="8">
        <v>40.956899999999997</v>
      </c>
      <c r="E159" s="8">
        <v>-72.877399999999994</v>
      </c>
      <c r="F159" s="4" t="s">
        <v>170</v>
      </c>
      <c r="G159" s="4" t="s">
        <v>25</v>
      </c>
      <c r="H159" s="4" t="s">
        <v>26</v>
      </c>
      <c r="I159" s="4" t="s">
        <v>58</v>
      </c>
      <c r="J159" s="4" t="s">
        <v>671</v>
      </c>
      <c r="K159" s="14">
        <f t="shared" si="69"/>
        <v>9.1784313725490188E-2</v>
      </c>
      <c r="L159" s="15">
        <v>14.042999999999999</v>
      </c>
      <c r="M159" s="15">
        <v>113911.925</v>
      </c>
      <c r="N159" s="15">
        <v>8272.25</v>
      </c>
      <c r="O159" s="15"/>
      <c r="P159" s="15"/>
      <c r="Q159" s="16">
        <f t="shared" si="74"/>
        <v>0</v>
      </c>
      <c r="R159" s="34"/>
      <c r="S159" s="34"/>
      <c r="T159" s="35">
        <f t="shared" si="75"/>
        <v>0</v>
      </c>
      <c r="U159" s="34"/>
      <c r="V159" s="34"/>
      <c r="W159" s="35">
        <f t="shared" si="76"/>
        <v>0</v>
      </c>
      <c r="X159" s="15">
        <v>0.129</v>
      </c>
      <c r="Y159" s="15">
        <v>328</v>
      </c>
      <c r="Z159" s="16">
        <f t="shared" si="77"/>
        <v>0.78658536585365857</v>
      </c>
      <c r="AA159" s="15"/>
      <c r="AB159" s="16">
        <f t="shared" si="70"/>
        <v>-9.1784313725490188E-2</v>
      </c>
      <c r="AC159" s="16">
        <f t="shared" si="71"/>
        <v>-9.1784313725490188E-2</v>
      </c>
      <c r="AD159" s="16">
        <f t="shared" si="72"/>
        <v>-9.1784313725490188E-2</v>
      </c>
      <c r="AE159" s="16">
        <f t="shared" si="73"/>
        <v>3.7215686274509815E-2</v>
      </c>
      <c r="AG159" s="45">
        <f t="shared" si="90"/>
        <v>0</v>
      </c>
      <c r="AH159" s="45">
        <f t="shared" si="91"/>
        <v>0</v>
      </c>
      <c r="AI159" s="45">
        <f t="shared" si="92"/>
        <v>0</v>
      </c>
      <c r="AJ159" s="45">
        <f t="shared" si="93"/>
        <v>0.10932</v>
      </c>
      <c r="AL159" s="4" t="s">
        <v>396</v>
      </c>
      <c r="AM159" s="7" t="s">
        <v>669</v>
      </c>
      <c r="AO159" s="16">
        <f t="shared" si="86"/>
        <v>-17.365095440000001</v>
      </c>
      <c r="AP159" s="16">
        <f t="shared" si="87"/>
        <v>-18.077549879999999</v>
      </c>
      <c r="AQ159" s="16">
        <f t="shared" si="88"/>
        <v>-21.382150199999998</v>
      </c>
      <c r="AR159" s="16">
        <f t="shared" si="89"/>
        <v>-20.379356559999994</v>
      </c>
      <c r="AU159" s="16">
        <f t="shared" si="78"/>
        <v>0</v>
      </c>
      <c r="AV159" s="16">
        <f t="shared" si="79"/>
        <v>0</v>
      </c>
      <c r="AW159" s="16">
        <f t="shared" si="80"/>
        <v>0</v>
      </c>
      <c r="AX159" s="16">
        <f t="shared" si="81"/>
        <v>0.10932</v>
      </c>
      <c r="AY159" s="62"/>
      <c r="AZ159" s="65">
        <f t="shared" si="94"/>
        <v>0.59411899999999995</v>
      </c>
      <c r="BA159" s="66">
        <f t="shared" si="95"/>
        <v>0.6589625400000001</v>
      </c>
      <c r="BB159" s="66">
        <f t="shared" si="96"/>
        <v>0.93579725999999996</v>
      </c>
      <c r="BC159" s="66">
        <f t="shared" si="97"/>
        <v>4.4181280000000003</v>
      </c>
      <c r="BD159" s="74"/>
      <c r="BE159" s="55"/>
      <c r="BF159" s="16">
        <f t="shared" si="82"/>
        <v>0</v>
      </c>
      <c r="BG159" s="16">
        <f t="shared" si="83"/>
        <v>0</v>
      </c>
      <c r="BH159" s="16">
        <f t="shared" si="84"/>
        <v>0</v>
      </c>
      <c r="BI159" s="16">
        <f t="shared" si="85"/>
        <v>0.66658536585365857</v>
      </c>
    </row>
    <row r="160" spans="1:61" ht="45" x14ac:dyDescent="0.25">
      <c r="A160" s="4" t="s">
        <v>396</v>
      </c>
      <c r="B160" s="7" t="s">
        <v>645</v>
      </c>
      <c r="C160" s="7">
        <v>7314</v>
      </c>
      <c r="D160" s="8">
        <v>40.815300000000001</v>
      </c>
      <c r="E160" s="8">
        <v>-73.064400000000006</v>
      </c>
      <c r="F160" s="4" t="s">
        <v>170</v>
      </c>
      <c r="G160" s="4" t="s">
        <v>25</v>
      </c>
      <c r="H160" s="4" t="s">
        <v>33</v>
      </c>
      <c r="I160" s="4" t="s">
        <v>27</v>
      </c>
      <c r="J160" s="4"/>
      <c r="K160" s="14">
        <f t="shared" si="69"/>
        <v>0.1948496732026144</v>
      </c>
      <c r="L160" s="15">
        <v>29.812000000000001</v>
      </c>
      <c r="M160" s="15">
        <v>1801210.3829999999</v>
      </c>
      <c r="N160" s="15">
        <v>140184.26</v>
      </c>
      <c r="O160" s="15">
        <v>0.35299999999999998</v>
      </c>
      <c r="P160" s="15">
        <v>25944.2</v>
      </c>
      <c r="Q160" s="16">
        <f t="shared" si="74"/>
        <v>2.72122478241765E-2</v>
      </c>
      <c r="R160" s="34">
        <v>0.34599999999999997</v>
      </c>
      <c r="S160" s="34">
        <v>24555.9</v>
      </c>
      <c r="T160" s="35">
        <f t="shared" si="75"/>
        <v>2.8180600181626408E-2</v>
      </c>
      <c r="U160" s="34">
        <v>0.34899999999999998</v>
      </c>
      <c r="V160" s="34">
        <v>24136.1</v>
      </c>
      <c r="W160" s="35">
        <f t="shared" si="76"/>
        <v>2.891933659539031E-2</v>
      </c>
      <c r="X160" s="15">
        <v>0.38400000000000001</v>
      </c>
      <c r="Y160" s="15">
        <v>26409.200000000001</v>
      </c>
      <c r="Z160" s="16">
        <f t="shared" si="77"/>
        <v>2.9080774881480694E-2</v>
      </c>
      <c r="AA160" s="15"/>
      <c r="AB160" s="16">
        <f t="shared" si="70"/>
        <v>0.15815032679738558</v>
      </c>
      <c r="AC160" s="16">
        <f t="shared" si="71"/>
        <v>0.15115032679738558</v>
      </c>
      <c r="AD160" s="16">
        <f t="shared" si="72"/>
        <v>0.15415032679738558</v>
      </c>
      <c r="AE160" s="16">
        <f t="shared" si="73"/>
        <v>0.18915032679738561</v>
      </c>
      <c r="AG160" s="45">
        <f t="shared" si="90"/>
        <v>-1.2036519999999999</v>
      </c>
      <c r="AH160" s="45">
        <f t="shared" si="91"/>
        <v>-1.127354</v>
      </c>
      <c r="AI160" s="45">
        <f t="shared" si="92"/>
        <v>-1.0991659999999999</v>
      </c>
      <c r="AJ160" s="45">
        <f t="shared" si="93"/>
        <v>-1.2005519999999998</v>
      </c>
      <c r="AL160" s="4" t="s">
        <v>396</v>
      </c>
      <c r="AM160" s="7" t="s">
        <v>645</v>
      </c>
      <c r="AO160" s="16">
        <f t="shared" si="86"/>
        <v>-18.568747440000003</v>
      </c>
      <c r="AP160" s="16">
        <f t="shared" si="87"/>
        <v>-19.20490388</v>
      </c>
      <c r="AQ160" s="16">
        <f t="shared" si="88"/>
        <v>-22.481316199999998</v>
      </c>
      <c r="AR160" s="16">
        <f t="shared" si="89"/>
        <v>-21.579908559999993</v>
      </c>
      <c r="AU160" s="16">
        <f t="shared" si="78"/>
        <v>0</v>
      </c>
      <c r="AV160" s="16">
        <f t="shared" si="79"/>
        <v>0</v>
      </c>
      <c r="AW160" s="16">
        <f t="shared" si="80"/>
        <v>0</v>
      </c>
      <c r="AX160" s="16">
        <f t="shared" si="81"/>
        <v>0</v>
      </c>
      <c r="AY160" s="62"/>
      <c r="AZ160" s="65">
        <f t="shared" si="94"/>
        <v>0.59411899999999995</v>
      </c>
      <c r="BA160" s="66">
        <f t="shared" si="95"/>
        <v>0.6589625400000001</v>
      </c>
      <c r="BB160" s="66">
        <f t="shared" si="96"/>
        <v>0.93579725999999996</v>
      </c>
      <c r="BC160" s="66">
        <f t="shared" si="97"/>
        <v>4.4181280000000003</v>
      </c>
      <c r="BD160" s="74"/>
      <c r="BE160" s="55"/>
      <c r="BF160" s="16">
        <f t="shared" si="82"/>
        <v>0</v>
      </c>
      <c r="BG160" s="16">
        <f t="shared" si="83"/>
        <v>0</v>
      </c>
      <c r="BH160" s="16">
        <f t="shared" si="84"/>
        <v>0</v>
      </c>
      <c r="BI160" s="16">
        <f t="shared" si="85"/>
        <v>0</v>
      </c>
    </row>
    <row r="161" spans="1:61" ht="60" x14ac:dyDescent="0.25">
      <c r="A161" s="4" t="s">
        <v>396</v>
      </c>
      <c r="B161" s="7" t="s">
        <v>539</v>
      </c>
      <c r="C161" s="7">
        <v>7869</v>
      </c>
      <c r="D161" s="8">
        <v>40.827500000000001</v>
      </c>
      <c r="E161" s="8">
        <v>-73.647800000000004</v>
      </c>
      <c r="F161" s="4" t="s">
        <v>473</v>
      </c>
      <c r="G161" s="4" t="s">
        <v>25</v>
      </c>
      <c r="H161" s="4" t="s">
        <v>26</v>
      </c>
      <c r="I161" s="4" t="s">
        <v>58</v>
      </c>
      <c r="J161" s="4"/>
      <c r="K161" s="14">
        <f t="shared" si="69"/>
        <v>3.1437908496732024E-2</v>
      </c>
      <c r="L161" s="15">
        <v>4.8099999999999996</v>
      </c>
      <c r="M161" s="15">
        <v>446579.42499999999</v>
      </c>
      <c r="N161" s="15">
        <v>45180.75</v>
      </c>
      <c r="O161" s="15">
        <v>3.5999999999999997E-2</v>
      </c>
      <c r="P161" s="15">
        <v>3652.75</v>
      </c>
      <c r="Q161" s="16">
        <f t="shared" si="74"/>
        <v>1.9711176510847993E-2</v>
      </c>
      <c r="R161" s="34">
        <v>4.2999999999999997E-2</v>
      </c>
      <c r="S161" s="34">
        <v>5720.4250000000002</v>
      </c>
      <c r="T161" s="35">
        <f t="shared" si="75"/>
        <v>1.5033848009544744E-2</v>
      </c>
      <c r="U161" s="34">
        <v>3.6999999999999998E-2</v>
      </c>
      <c r="V161" s="34">
        <v>4335.875</v>
      </c>
      <c r="W161" s="35">
        <f t="shared" si="76"/>
        <v>1.7066912676218755E-2</v>
      </c>
      <c r="X161" s="15">
        <v>0.17699999999999999</v>
      </c>
      <c r="Y161" s="15">
        <v>8367.2749999999996</v>
      </c>
      <c r="Z161" s="16">
        <f t="shared" si="77"/>
        <v>4.2307680816036287E-2</v>
      </c>
      <c r="AA161" s="15"/>
      <c r="AB161" s="16">
        <f t="shared" si="70"/>
        <v>4.5620915032679732E-3</v>
      </c>
      <c r="AC161" s="16">
        <f t="shared" si="71"/>
        <v>1.1562091503267972E-2</v>
      </c>
      <c r="AD161" s="16">
        <f t="shared" si="72"/>
        <v>5.5620915032679741E-3</v>
      </c>
      <c r="AE161" s="16">
        <f t="shared" si="73"/>
        <v>0.14556209150326796</v>
      </c>
      <c r="AG161" s="45">
        <f t="shared" si="90"/>
        <v>-0.18316499999999997</v>
      </c>
      <c r="AH161" s="45">
        <f t="shared" si="91"/>
        <v>-0.30022550000000003</v>
      </c>
      <c r="AI161" s="45">
        <f t="shared" si="92"/>
        <v>-0.2231525</v>
      </c>
      <c r="AJ161" s="45">
        <f t="shared" si="93"/>
        <v>-0.32503650000000001</v>
      </c>
      <c r="AL161" s="4" t="s">
        <v>396</v>
      </c>
      <c r="AM161" s="7" t="s">
        <v>539</v>
      </c>
      <c r="AO161" s="16">
        <f t="shared" si="86"/>
        <v>-18.751912440000002</v>
      </c>
      <c r="AP161" s="16">
        <f t="shared" si="87"/>
        <v>-19.50512938</v>
      </c>
      <c r="AQ161" s="16">
        <f t="shared" si="88"/>
        <v>-22.7044687</v>
      </c>
      <c r="AR161" s="16">
        <f t="shared" si="89"/>
        <v>-21.904945059999992</v>
      </c>
      <c r="AU161" s="16">
        <f t="shared" si="78"/>
        <v>0</v>
      </c>
      <c r="AV161" s="16">
        <f t="shared" si="79"/>
        <v>0</v>
      </c>
      <c r="AW161" s="16">
        <f t="shared" si="80"/>
        <v>0</v>
      </c>
      <c r="AX161" s="16">
        <f t="shared" si="81"/>
        <v>0</v>
      </c>
      <c r="AY161" s="62"/>
      <c r="AZ161" s="65">
        <f t="shared" si="94"/>
        <v>0.59411899999999995</v>
      </c>
      <c r="BA161" s="66">
        <f t="shared" si="95"/>
        <v>0.6589625400000001</v>
      </c>
      <c r="BB161" s="66">
        <f t="shared" si="96"/>
        <v>0.93579725999999996</v>
      </c>
      <c r="BC161" s="66">
        <f t="shared" si="97"/>
        <v>4.4181280000000003</v>
      </c>
      <c r="BD161" s="74"/>
      <c r="BE161" s="55"/>
      <c r="BF161" s="16">
        <f t="shared" si="82"/>
        <v>0</v>
      </c>
      <c r="BG161" s="16">
        <f t="shared" si="83"/>
        <v>0</v>
      </c>
      <c r="BH161" s="16">
        <f t="shared" si="84"/>
        <v>0</v>
      </c>
      <c r="BI161" s="16">
        <f t="shared" si="85"/>
        <v>0</v>
      </c>
    </row>
    <row r="162" spans="1:61" ht="30" x14ac:dyDescent="0.25">
      <c r="A162" s="4" t="s">
        <v>396</v>
      </c>
      <c r="B162" s="7" t="s">
        <v>666</v>
      </c>
      <c r="C162" s="7">
        <v>7909</v>
      </c>
      <c r="D162" s="8">
        <v>40.753900000000002</v>
      </c>
      <c r="E162" s="8">
        <v>-73.950599999999994</v>
      </c>
      <c r="F162" s="4" t="s">
        <v>417</v>
      </c>
      <c r="G162" s="4" t="s">
        <v>25</v>
      </c>
      <c r="H162" s="4" t="s">
        <v>26</v>
      </c>
      <c r="I162" s="4" t="s">
        <v>27</v>
      </c>
      <c r="J162" s="4" t="s">
        <v>42</v>
      </c>
      <c r="K162" s="14">
        <f t="shared" si="69"/>
        <v>1.2640522875816993E-2</v>
      </c>
      <c r="L162" s="15">
        <v>1.9339999999999999</v>
      </c>
      <c r="M162" s="15">
        <v>289987.19500000001</v>
      </c>
      <c r="N162" s="15">
        <v>29755.5</v>
      </c>
      <c r="O162" s="15">
        <v>0.04</v>
      </c>
      <c r="P162" s="15">
        <v>5528.0879999999997</v>
      </c>
      <c r="Q162" s="16">
        <f t="shared" si="74"/>
        <v>1.4471549656951917E-2</v>
      </c>
      <c r="R162" s="34">
        <v>3.7999999999999999E-2</v>
      </c>
      <c r="S162" s="34">
        <v>6481.3519999999999</v>
      </c>
      <c r="T162" s="35">
        <f t="shared" si="75"/>
        <v>1.1725948536663339E-2</v>
      </c>
      <c r="U162" s="34">
        <v>1.2999999999999999E-2</v>
      </c>
      <c r="V162" s="34">
        <v>2129.4540000000002</v>
      </c>
      <c r="W162" s="35">
        <f t="shared" si="76"/>
        <v>1.2209702581037204E-2</v>
      </c>
      <c r="X162" s="15">
        <v>2.5000000000000001E-2</v>
      </c>
      <c r="Y162" s="15">
        <v>3496.1179999999999</v>
      </c>
      <c r="Z162" s="16">
        <f t="shared" si="77"/>
        <v>1.4301576777442867E-2</v>
      </c>
      <c r="AA162" s="15"/>
      <c r="AB162" s="16">
        <f t="shared" si="70"/>
        <v>2.7359477124183008E-2</v>
      </c>
      <c r="AC162" s="16">
        <f t="shared" si="71"/>
        <v>2.5359477124183006E-2</v>
      </c>
      <c r="AD162" s="16">
        <f t="shared" si="72"/>
        <v>3.594771241830063E-4</v>
      </c>
      <c r="AE162" s="16">
        <f t="shared" si="73"/>
        <v>1.2359477124183008E-2</v>
      </c>
      <c r="AG162" s="45">
        <f t="shared" si="90"/>
        <v>-0.29168527999999999</v>
      </c>
      <c r="AH162" s="45">
        <f t="shared" si="91"/>
        <v>-0.35088111999999994</v>
      </c>
      <c r="AI162" s="45">
        <f t="shared" si="92"/>
        <v>-0.11476724000000001</v>
      </c>
      <c r="AJ162" s="45">
        <f t="shared" si="93"/>
        <v>-0.18476708</v>
      </c>
      <c r="AL162" s="4" t="s">
        <v>396</v>
      </c>
      <c r="AM162" s="7" t="s">
        <v>666</v>
      </c>
      <c r="AO162" s="16">
        <f t="shared" si="86"/>
        <v>-19.043597720000001</v>
      </c>
      <c r="AP162" s="16">
        <f t="shared" si="87"/>
        <v>-19.8560105</v>
      </c>
      <c r="AQ162" s="16">
        <f t="shared" si="88"/>
        <v>-22.819235939999999</v>
      </c>
      <c r="AR162" s="16">
        <f t="shared" si="89"/>
        <v>-22.089712139999993</v>
      </c>
      <c r="AU162" s="16">
        <f t="shared" si="78"/>
        <v>0</v>
      </c>
      <c r="AV162" s="16">
        <f t="shared" si="79"/>
        <v>0</v>
      </c>
      <c r="AW162" s="16">
        <f t="shared" si="80"/>
        <v>0</v>
      </c>
      <c r="AX162" s="16">
        <f t="shared" si="81"/>
        <v>0</v>
      </c>
      <c r="AY162" s="62"/>
      <c r="AZ162" s="65">
        <f t="shared" si="94"/>
        <v>0.59411899999999995</v>
      </c>
      <c r="BA162" s="66">
        <f t="shared" si="95"/>
        <v>0.6589625400000001</v>
      </c>
      <c r="BB162" s="66">
        <f t="shared" si="96"/>
        <v>0.93579725999999996</v>
      </c>
      <c r="BC162" s="66">
        <f t="shared" si="97"/>
        <v>4.4181280000000003</v>
      </c>
      <c r="BD162" s="74"/>
      <c r="BE162" s="55"/>
      <c r="BF162" s="16">
        <f t="shared" si="82"/>
        <v>0</v>
      </c>
      <c r="BG162" s="16">
        <f t="shared" si="83"/>
        <v>0</v>
      </c>
      <c r="BH162" s="16">
        <f t="shared" si="84"/>
        <v>0</v>
      </c>
      <c r="BI162" s="16">
        <f t="shared" si="85"/>
        <v>0</v>
      </c>
    </row>
    <row r="163" spans="1:61" ht="30" x14ac:dyDescent="0.25">
      <c r="A163" s="4" t="s">
        <v>396</v>
      </c>
      <c r="B163" s="7" t="s">
        <v>397</v>
      </c>
      <c r="C163" s="7">
        <v>7910</v>
      </c>
      <c r="D163" s="8">
        <v>40.662999999999997</v>
      </c>
      <c r="E163" s="8">
        <v>-74</v>
      </c>
      <c r="F163" s="4" t="s">
        <v>398</v>
      </c>
      <c r="G163" s="4" t="s">
        <v>25</v>
      </c>
      <c r="H163" s="4" t="s">
        <v>26</v>
      </c>
      <c r="I163" s="4" t="s">
        <v>27</v>
      </c>
      <c r="J163" s="4" t="s">
        <v>42</v>
      </c>
      <c r="K163" s="14">
        <f t="shared" si="69"/>
        <v>2.276470588235294E-2</v>
      </c>
      <c r="L163" s="15">
        <v>3.4830000000000001</v>
      </c>
      <c r="M163" s="15">
        <v>720359.66200000001</v>
      </c>
      <c r="N163" s="15">
        <v>71350.570000000007</v>
      </c>
      <c r="O163" s="15">
        <v>3.2000000000000001E-2</v>
      </c>
      <c r="P163" s="15">
        <v>6344.3639999999996</v>
      </c>
      <c r="Q163" s="16">
        <f t="shared" si="74"/>
        <v>1.0087693581263622E-2</v>
      </c>
      <c r="R163" s="34">
        <v>4.2000000000000003E-2</v>
      </c>
      <c r="S163" s="34">
        <v>8506.6890000000003</v>
      </c>
      <c r="T163" s="35">
        <f t="shared" si="75"/>
        <v>9.8745822258225254E-3</v>
      </c>
      <c r="U163" s="34">
        <v>5.5E-2</v>
      </c>
      <c r="V163" s="34">
        <v>11882.317999999999</v>
      </c>
      <c r="W163" s="35">
        <f t="shared" si="76"/>
        <v>9.257452964985452E-3</v>
      </c>
      <c r="X163" s="15">
        <v>4.1000000000000002E-2</v>
      </c>
      <c r="Y163" s="15">
        <v>8647.3970000000008</v>
      </c>
      <c r="Z163" s="16">
        <f t="shared" si="77"/>
        <v>9.4826223428853777E-3</v>
      </c>
      <c r="AA163" s="15"/>
      <c r="AB163" s="16">
        <f t="shared" si="70"/>
        <v>9.2352941176470603E-3</v>
      </c>
      <c r="AC163" s="16">
        <f t="shared" si="71"/>
        <v>1.9235294117647062E-2</v>
      </c>
      <c r="AD163" s="16">
        <f t="shared" si="72"/>
        <v>3.2235294117647056E-2</v>
      </c>
      <c r="AE163" s="16">
        <f t="shared" si="73"/>
        <v>1.8235294117647061E-2</v>
      </c>
      <c r="AG163" s="45">
        <f t="shared" si="90"/>
        <v>-0.34866183999999995</v>
      </c>
      <c r="AH163" s="45">
        <f t="shared" si="91"/>
        <v>-0.46840134</v>
      </c>
      <c r="AI163" s="45">
        <f t="shared" si="92"/>
        <v>-0.6579390799999999</v>
      </c>
      <c r="AJ163" s="45">
        <f t="shared" si="93"/>
        <v>-0.47784381999999997</v>
      </c>
      <c r="AL163" s="4" t="s">
        <v>396</v>
      </c>
      <c r="AM163" s="7" t="s">
        <v>397</v>
      </c>
      <c r="AO163" s="16">
        <f t="shared" si="86"/>
        <v>-19.392259559999999</v>
      </c>
      <c r="AP163" s="16">
        <f t="shared" si="87"/>
        <v>-20.32441184</v>
      </c>
      <c r="AQ163" s="16">
        <f t="shared" si="88"/>
        <v>-23.477175019999997</v>
      </c>
      <c r="AR163" s="16">
        <f t="shared" si="89"/>
        <v>-22.567555959999993</v>
      </c>
      <c r="AU163" s="16">
        <f t="shared" si="78"/>
        <v>0</v>
      </c>
      <c r="AV163" s="16">
        <f t="shared" si="79"/>
        <v>0</v>
      </c>
      <c r="AW163" s="16">
        <f t="shared" si="80"/>
        <v>0</v>
      </c>
      <c r="AX163" s="16">
        <f t="shared" si="81"/>
        <v>0</v>
      </c>
      <c r="AY163" s="62"/>
      <c r="AZ163" s="65">
        <f t="shared" si="94"/>
        <v>0.59411899999999995</v>
      </c>
      <c r="BA163" s="66">
        <f t="shared" si="95"/>
        <v>0.6589625400000001</v>
      </c>
      <c r="BB163" s="66">
        <f t="shared" si="96"/>
        <v>0.93579725999999996</v>
      </c>
      <c r="BC163" s="66">
        <f t="shared" si="97"/>
        <v>4.4181280000000003</v>
      </c>
      <c r="BD163" s="74"/>
      <c r="BE163" s="55"/>
      <c r="BF163" s="16">
        <f t="shared" si="82"/>
        <v>0</v>
      </c>
      <c r="BG163" s="16">
        <f t="shared" si="83"/>
        <v>0</v>
      </c>
      <c r="BH163" s="16">
        <f t="shared" si="84"/>
        <v>0</v>
      </c>
      <c r="BI163" s="16">
        <f t="shared" si="85"/>
        <v>0</v>
      </c>
    </row>
    <row r="164" spans="1:61" ht="30" x14ac:dyDescent="0.25">
      <c r="A164" s="4" t="s">
        <v>396</v>
      </c>
      <c r="B164" s="7" t="s">
        <v>483</v>
      </c>
      <c r="C164" s="7">
        <v>7912</v>
      </c>
      <c r="D164" s="8">
        <v>40.786999999999999</v>
      </c>
      <c r="E164" s="8">
        <v>-73.293300000000002</v>
      </c>
      <c r="F164" s="4" t="s">
        <v>170</v>
      </c>
      <c r="G164" s="4" t="s">
        <v>25</v>
      </c>
      <c r="H164" s="4" t="s">
        <v>26</v>
      </c>
      <c r="I164" s="4" t="s">
        <v>27</v>
      </c>
      <c r="J164" s="4" t="s">
        <v>42</v>
      </c>
      <c r="K164" s="14">
        <f t="shared" si="69"/>
        <v>1.2169934640522876E-2</v>
      </c>
      <c r="L164" s="15">
        <v>1.8620000000000001</v>
      </c>
      <c r="M164" s="15">
        <v>322484.69699999999</v>
      </c>
      <c r="N164" s="15">
        <v>33814.019999999997</v>
      </c>
      <c r="O164" s="15">
        <v>1.4E-2</v>
      </c>
      <c r="P164" s="15">
        <v>2535.9609999999998</v>
      </c>
      <c r="Q164" s="16">
        <f t="shared" si="74"/>
        <v>1.1041179261037534E-2</v>
      </c>
      <c r="R164" s="34">
        <v>2.5999999999999999E-2</v>
      </c>
      <c r="S164" s="34">
        <v>5156.5569999999998</v>
      </c>
      <c r="T164" s="35">
        <f t="shared" si="75"/>
        <v>1.0084248074829775E-2</v>
      </c>
      <c r="U164" s="34">
        <v>1.4E-2</v>
      </c>
      <c r="V164" s="34">
        <v>1915.9079999999999</v>
      </c>
      <c r="W164" s="35">
        <f t="shared" si="76"/>
        <v>1.4614480444781273E-2</v>
      </c>
      <c r="X164" s="15">
        <v>2.3E-2</v>
      </c>
      <c r="Y164" s="15">
        <v>2539.2449999999999</v>
      </c>
      <c r="Z164" s="16">
        <f t="shared" si="77"/>
        <v>1.8115620981827275E-2</v>
      </c>
      <c r="AA164" s="15"/>
      <c r="AB164" s="16">
        <f t="shared" si="70"/>
        <v>1.8300653594771239E-3</v>
      </c>
      <c r="AC164" s="16">
        <f t="shared" si="71"/>
        <v>1.3830065359477122E-2</v>
      </c>
      <c r="AD164" s="16">
        <f t="shared" si="72"/>
        <v>1.8300653594771239E-3</v>
      </c>
      <c r="AE164" s="16">
        <f t="shared" si="73"/>
        <v>1.0830065359477123E-2</v>
      </c>
      <c r="AG164" s="45">
        <f t="shared" si="90"/>
        <v>-0.13815765999999996</v>
      </c>
      <c r="AH164" s="45">
        <f t="shared" si="91"/>
        <v>-0.28339342000000001</v>
      </c>
      <c r="AI164" s="45">
        <f t="shared" si="92"/>
        <v>-0.10095447999999999</v>
      </c>
      <c r="AJ164" s="45">
        <f t="shared" si="93"/>
        <v>-0.12935470000000002</v>
      </c>
      <c r="AL164" s="4" t="s">
        <v>396</v>
      </c>
      <c r="AM164" s="7" t="s">
        <v>483</v>
      </c>
      <c r="AO164" s="16">
        <f t="shared" si="86"/>
        <v>-19.53041722</v>
      </c>
      <c r="AP164" s="16">
        <f t="shared" si="87"/>
        <v>-20.607805259999999</v>
      </c>
      <c r="AQ164" s="16">
        <f t="shared" si="88"/>
        <v>-23.578129499999996</v>
      </c>
      <c r="AR164" s="16">
        <f t="shared" si="89"/>
        <v>-22.696910659999993</v>
      </c>
      <c r="AU164" s="16">
        <f t="shared" si="78"/>
        <v>0</v>
      </c>
      <c r="AV164" s="16">
        <f t="shared" si="79"/>
        <v>0</v>
      </c>
      <c r="AW164" s="16">
        <f t="shared" si="80"/>
        <v>0</v>
      </c>
      <c r="AX164" s="16">
        <f t="shared" si="81"/>
        <v>0</v>
      </c>
      <c r="AY164" s="62"/>
      <c r="AZ164" s="65">
        <f t="shared" si="94"/>
        <v>0.59411899999999995</v>
      </c>
      <c r="BA164" s="66">
        <f t="shared" si="95"/>
        <v>0.6589625400000001</v>
      </c>
      <c r="BB164" s="66">
        <f t="shared" si="96"/>
        <v>0.93579725999999996</v>
      </c>
      <c r="BC164" s="66">
        <f t="shared" si="97"/>
        <v>4.4181280000000003</v>
      </c>
      <c r="BD164" s="74"/>
      <c r="BE164" s="55"/>
      <c r="BF164" s="16">
        <f t="shared" si="82"/>
        <v>0</v>
      </c>
      <c r="BG164" s="16">
        <f t="shared" si="83"/>
        <v>0</v>
      </c>
      <c r="BH164" s="16">
        <f t="shared" si="84"/>
        <v>0</v>
      </c>
      <c r="BI164" s="16">
        <f t="shared" si="85"/>
        <v>0</v>
      </c>
    </row>
    <row r="165" spans="1:61" ht="30" x14ac:dyDescent="0.25">
      <c r="A165" s="4" t="s">
        <v>396</v>
      </c>
      <c r="B165" s="7" t="s">
        <v>586</v>
      </c>
      <c r="C165" s="7">
        <v>7913</v>
      </c>
      <c r="D165" s="8">
        <v>40.7988</v>
      </c>
      <c r="E165" s="8">
        <v>-73.909300000000002</v>
      </c>
      <c r="F165" s="4" t="s">
        <v>582</v>
      </c>
      <c r="G165" s="4" t="s">
        <v>25</v>
      </c>
      <c r="H165" s="4" t="s">
        <v>26</v>
      </c>
      <c r="I165" s="4" t="s">
        <v>27</v>
      </c>
      <c r="J165" s="4" t="s">
        <v>42</v>
      </c>
      <c r="K165" s="14">
        <f t="shared" si="69"/>
        <v>8.9607843137254894E-3</v>
      </c>
      <c r="L165" s="15">
        <v>1.371</v>
      </c>
      <c r="M165" s="15">
        <v>249812.87299999999</v>
      </c>
      <c r="N165" s="15">
        <v>24348.48</v>
      </c>
      <c r="O165" s="15">
        <v>2.9000000000000001E-2</v>
      </c>
      <c r="P165" s="15">
        <v>4474.5339999999997</v>
      </c>
      <c r="Q165" s="16">
        <f t="shared" si="74"/>
        <v>1.2962243666044331E-2</v>
      </c>
      <c r="R165" s="34">
        <v>3.2000000000000001E-2</v>
      </c>
      <c r="S165" s="34">
        <v>6435.0050000000001</v>
      </c>
      <c r="T165" s="35">
        <f t="shared" si="75"/>
        <v>9.9456022178692951E-3</v>
      </c>
      <c r="U165" s="34">
        <v>1.6E-2</v>
      </c>
      <c r="V165" s="34">
        <v>2549.915</v>
      </c>
      <c r="W165" s="35">
        <f t="shared" si="76"/>
        <v>1.2549437922440553E-2</v>
      </c>
      <c r="X165" s="15">
        <v>4.7E-2</v>
      </c>
      <c r="Y165" s="15">
        <v>9221.2090000000007</v>
      </c>
      <c r="Z165" s="16">
        <f t="shared" si="77"/>
        <v>1.0193891061356488E-2</v>
      </c>
      <c r="AA165" s="15"/>
      <c r="AB165" s="16">
        <f t="shared" si="70"/>
        <v>2.0039215686274512E-2</v>
      </c>
      <c r="AC165" s="16">
        <f t="shared" si="71"/>
        <v>2.3039215686274511E-2</v>
      </c>
      <c r="AD165" s="16">
        <f t="shared" si="72"/>
        <v>7.0392156862745109E-3</v>
      </c>
      <c r="AE165" s="16">
        <f t="shared" si="73"/>
        <v>3.8039215686274511E-2</v>
      </c>
      <c r="AG165" s="45">
        <f t="shared" si="90"/>
        <v>-0.23947203999999997</v>
      </c>
      <c r="AH165" s="45">
        <f t="shared" si="91"/>
        <v>-0.35410029999999998</v>
      </c>
      <c r="AI165" s="45">
        <f t="shared" si="92"/>
        <v>-0.1369949</v>
      </c>
      <c r="AJ165" s="45">
        <f t="shared" si="93"/>
        <v>-0.5062725400000001</v>
      </c>
      <c r="AL165" s="4" t="s">
        <v>396</v>
      </c>
      <c r="AM165" s="7" t="s">
        <v>586</v>
      </c>
      <c r="AO165" s="16">
        <f t="shared" si="86"/>
        <v>-19.769889259999999</v>
      </c>
      <c r="AP165" s="16">
        <f t="shared" si="87"/>
        <v>-20.961905559999998</v>
      </c>
      <c r="AQ165" s="16">
        <f t="shared" si="88"/>
        <v>-23.715124399999997</v>
      </c>
      <c r="AR165" s="16">
        <f t="shared" si="89"/>
        <v>-23.203183199999994</v>
      </c>
      <c r="AU165" s="16">
        <f t="shared" si="78"/>
        <v>0</v>
      </c>
      <c r="AV165" s="16">
        <f t="shared" si="79"/>
        <v>0</v>
      </c>
      <c r="AW165" s="16">
        <f t="shared" si="80"/>
        <v>0</v>
      </c>
      <c r="AX165" s="16">
        <f t="shared" si="81"/>
        <v>0</v>
      </c>
      <c r="AY165" s="62"/>
      <c r="AZ165" s="65">
        <f t="shared" si="94"/>
        <v>0.59411899999999995</v>
      </c>
      <c r="BA165" s="66">
        <f t="shared" si="95"/>
        <v>0.6589625400000001</v>
      </c>
      <c r="BB165" s="66">
        <f t="shared" si="96"/>
        <v>0.93579725999999996</v>
      </c>
      <c r="BC165" s="66">
        <f t="shared" si="97"/>
        <v>4.4181280000000003</v>
      </c>
      <c r="BD165" s="74"/>
      <c r="BE165" s="55"/>
      <c r="BF165" s="16">
        <f t="shared" si="82"/>
        <v>0</v>
      </c>
      <c r="BG165" s="16">
        <f t="shared" si="83"/>
        <v>0</v>
      </c>
      <c r="BH165" s="16">
        <f t="shared" si="84"/>
        <v>0</v>
      </c>
      <c r="BI165" s="16">
        <f t="shared" si="85"/>
        <v>0</v>
      </c>
    </row>
    <row r="166" spans="1:61" ht="30" x14ac:dyDescent="0.25">
      <c r="A166" s="4" t="s">
        <v>396</v>
      </c>
      <c r="B166" s="7" t="s">
        <v>580</v>
      </c>
      <c r="C166" s="7">
        <v>7914</v>
      </c>
      <c r="D166" s="8">
        <v>40.798900000000003</v>
      </c>
      <c r="E166" s="8">
        <v>-73.914699999999996</v>
      </c>
      <c r="F166" s="4" t="s">
        <v>582</v>
      </c>
      <c r="G166" s="4" t="s">
        <v>25</v>
      </c>
      <c r="H166" s="4" t="s">
        <v>26</v>
      </c>
      <c r="I166" s="4" t="s">
        <v>27</v>
      </c>
      <c r="J166" s="4" t="s">
        <v>42</v>
      </c>
      <c r="K166" s="14">
        <f t="shared" si="69"/>
        <v>8.5359477124183018E-3</v>
      </c>
      <c r="L166" s="15">
        <v>1.306</v>
      </c>
      <c r="M166" s="15">
        <v>248118.68700000001</v>
      </c>
      <c r="N166" s="15">
        <v>24479.69</v>
      </c>
      <c r="O166" s="15">
        <v>4.1000000000000002E-2</v>
      </c>
      <c r="P166" s="15">
        <v>7385.2889999999998</v>
      </c>
      <c r="Q166" s="16">
        <f t="shared" si="74"/>
        <v>1.1103153850851335E-2</v>
      </c>
      <c r="R166" s="34">
        <v>2.7E-2</v>
      </c>
      <c r="S166" s="34">
        <v>5043.7950000000001</v>
      </c>
      <c r="T166" s="35">
        <f t="shared" si="75"/>
        <v>1.0706224182386476E-2</v>
      </c>
      <c r="U166" s="34">
        <v>2.5000000000000001E-2</v>
      </c>
      <c r="V166" s="34">
        <v>4150.8599999999997</v>
      </c>
      <c r="W166" s="35">
        <f t="shared" si="76"/>
        <v>1.2045696554448959E-2</v>
      </c>
      <c r="X166" s="15">
        <v>4.4999999999999998E-2</v>
      </c>
      <c r="Y166" s="15">
        <v>8868.5490000000009</v>
      </c>
      <c r="Z166" s="16">
        <f t="shared" si="77"/>
        <v>1.0148221541088626E-2</v>
      </c>
      <c r="AA166" s="15"/>
      <c r="AB166" s="16">
        <f t="shared" si="70"/>
        <v>3.2464052287581702E-2</v>
      </c>
      <c r="AC166" s="16">
        <f t="shared" si="71"/>
        <v>1.8464052287581696E-2</v>
      </c>
      <c r="AD166" s="16">
        <f t="shared" si="72"/>
        <v>1.6464052287581701E-2</v>
      </c>
      <c r="AE166" s="16">
        <f t="shared" si="73"/>
        <v>3.6464052287581698E-2</v>
      </c>
      <c r="AG166" s="45">
        <f t="shared" si="90"/>
        <v>-0.40211733999999993</v>
      </c>
      <c r="AH166" s="45">
        <f t="shared" si="91"/>
        <v>-0.27562770000000003</v>
      </c>
      <c r="AI166" s="45">
        <f t="shared" si="92"/>
        <v>-0.22405159999999999</v>
      </c>
      <c r="AJ166" s="45">
        <f t="shared" si="93"/>
        <v>-0.48711294000000005</v>
      </c>
      <c r="AL166" s="4" t="s">
        <v>396</v>
      </c>
      <c r="AM166" s="7" t="s">
        <v>580</v>
      </c>
      <c r="AO166" s="16">
        <f t="shared" si="86"/>
        <v>-20.1720066</v>
      </c>
      <c r="AP166" s="16">
        <f t="shared" si="87"/>
        <v>-21.237533259999999</v>
      </c>
      <c r="AQ166" s="16">
        <f t="shared" si="88"/>
        <v>-23.939175999999996</v>
      </c>
      <c r="AR166" s="16">
        <f t="shared" si="89"/>
        <v>-23.690296139999994</v>
      </c>
      <c r="AU166" s="16">
        <f t="shared" si="78"/>
        <v>0</v>
      </c>
      <c r="AV166" s="16">
        <f t="shared" si="79"/>
        <v>0</v>
      </c>
      <c r="AW166" s="16">
        <f t="shared" si="80"/>
        <v>0</v>
      </c>
      <c r="AX166" s="16">
        <f t="shared" si="81"/>
        <v>0</v>
      </c>
      <c r="AY166" s="62"/>
      <c r="AZ166" s="65">
        <f t="shared" si="94"/>
        <v>0.59411899999999995</v>
      </c>
      <c r="BA166" s="66">
        <f t="shared" si="95"/>
        <v>0.6589625400000001</v>
      </c>
      <c r="BB166" s="66">
        <f t="shared" si="96"/>
        <v>0.93579725999999996</v>
      </c>
      <c r="BC166" s="66">
        <f t="shared" si="97"/>
        <v>4.4181280000000003</v>
      </c>
      <c r="BD166" s="74"/>
      <c r="BE166" s="55"/>
      <c r="BF166" s="16">
        <f t="shared" si="82"/>
        <v>0</v>
      </c>
      <c r="BG166" s="16">
        <f t="shared" si="83"/>
        <v>0</v>
      </c>
      <c r="BH166" s="16">
        <f t="shared" si="84"/>
        <v>0</v>
      </c>
      <c r="BI166" s="16">
        <f t="shared" si="85"/>
        <v>0</v>
      </c>
    </row>
    <row r="167" spans="1:61" ht="30" x14ac:dyDescent="0.25">
      <c r="A167" s="4" t="s">
        <v>396</v>
      </c>
      <c r="B167" s="7" t="s">
        <v>617</v>
      </c>
      <c r="C167" s="7">
        <v>7915</v>
      </c>
      <c r="D167" s="8">
        <v>40.716799999999999</v>
      </c>
      <c r="E167" s="8">
        <v>-73.966499999999996</v>
      </c>
      <c r="F167" s="4" t="s">
        <v>398</v>
      </c>
      <c r="G167" s="4" t="s">
        <v>25</v>
      </c>
      <c r="H167" s="4" t="s">
        <v>26</v>
      </c>
      <c r="I167" s="4" t="s">
        <v>27</v>
      </c>
      <c r="J167" s="4" t="s">
        <v>42</v>
      </c>
      <c r="K167" s="14">
        <f t="shared" si="69"/>
        <v>8.8562091503267965E-3</v>
      </c>
      <c r="L167" s="15">
        <v>1.355</v>
      </c>
      <c r="M167" s="15">
        <v>283013.00400000002</v>
      </c>
      <c r="N167" s="15">
        <v>27948.79</v>
      </c>
      <c r="O167" s="15">
        <v>1.7999999999999999E-2</v>
      </c>
      <c r="P167" s="15">
        <v>4282.9160000000002</v>
      </c>
      <c r="Q167" s="16">
        <f t="shared" si="74"/>
        <v>8.4054882234440263E-3</v>
      </c>
      <c r="R167" s="34">
        <v>2.7E-2</v>
      </c>
      <c r="S167" s="34">
        <v>5702.0510000000004</v>
      </c>
      <c r="T167" s="35">
        <f t="shared" si="75"/>
        <v>9.470276572412277E-3</v>
      </c>
      <c r="U167" s="34">
        <v>1.9E-2</v>
      </c>
      <c r="V167" s="34">
        <v>3594.962</v>
      </c>
      <c r="W167" s="35">
        <f t="shared" si="76"/>
        <v>1.0570348170578716E-2</v>
      </c>
      <c r="X167" s="15">
        <v>2.8000000000000001E-2</v>
      </c>
      <c r="Y167" s="15">
        <v>5718.1679999999997</v>
      </c>
      <c r="Z167" s="16">
        <f t="shared" si="77"/>
        <v>9.7933464004555312E-3</v>
      </c>
      <c r="AA167" s="15"/>
      <c r="AB167" s="16">
        <f t="shared" si="70"/>
        <v>9.1437908496732022E-3</v>
      </c>
      <c r="AC167" s="16">
        <f t="shared" si="71"/>
        <v>1.8143790849673203E-2</v>
      </c>
      <c r="AD167" s="16">
        <f t="shared" si="72"/>
        <v>1.0143790849673203E-2</v>
      </c>
      <c r="AE167" s="16">
        <f t="shared" si="73"/>
        <v>1.9143790849673204E-2</v>
      </c>
      <c r="AG167" s="45">
        <f t="shared" si="90"/>
        <v>-0.23897495999999999</v>
      </c>
      <c r="AH167" s="45">
        <f t="shared" si="91"/>
        <v>-0.31512306000000001</v>
      </c>
      <c r="AI167" s="45">
        <f t="shared" si="92"/>
        <v>-0.19669771999999999</v>
      </c>
      <c r="AJ167" s="45">
        <f t="shared" si="93"/>
        <v>-0.31509007999999994</v>
      </c>
      <c r="AL167" s="4" t="s">
        <v>396</v>
      </c>
      <c r="AM167" s="7" t="s">
        <v>617</v>
      </c>
      <c r="AO167" s="16">
        <f t="shared" si="86"/>
        <v>-20.41098156</v>
      </c>
      <c r="AP167" s="16">
        <f t="shared" si="87"/>
        <v>-21.552656320000001</v>
      </c>
      <c r="AQ167" s="16">
        <f t="shared" si="88"/>
        <v>-24.135873719999996</v>
      </c>
      <c r="AR167" s="16">
        <f t="shared" si="89"/>
        <v>-24.005386219999995</v>
      </c>
      <c r="AU167" s="16">
        <f t="shared" si="78"/>
        <v>0</v>
      </c>
      <c r="AV167" s="16">
        <f t="shared" si="79"/>
        <v>0</v>
      </c>
      <c r="AW167" s="16">
        <f t="shared" si="80"/>
        <v>0</v>
      </c>
      <c r="AX167" s="16">
        <f t="shared" si="81"/>
        <v>0</v>
      </c>
      <c r="AY167" s="62"/>
      <c r="AZ167" s="65">
        <f t="shared" si="94"/>
        <v>0.59411899999999995</v>
      </c>
      <c r="BA167" s="66">
        <f t="shared" si="95"/>
        <v>0.6589625400000001</v>
      </c>
      <c r="BB167" s="66">
        <f t="shared" si="96"/>
        <v>0.93579725999999996</v>
      </c>
      <c r="BC167" s="66">
        <f t="shared" si="97"/>
        <v>4.4181280000000003</v>
      </c>
      <c r="BD167" s="74"/>
      <c r="BE167" s="55"/>
      <c r="BF167" s="16">
        <f t="shared" si="82"/>
        <v>0</v>
      </c>
      <c r="BG167" s="16">
        <f t="shared" si="83"/>
        <v>0</v>
      </c>
      <c r="BH167" s="16">
        <f t="shared" si="84"/>
        <v>0</v>
      </c>
      <c r="BI167" s="16">
        <f t="shared" si="85"/>
        <v>0</v>
      </c>
    </row>
    <row r="168" spans="1:61" ht="45" x14ac:dyDescent="0.25">
      <c r="A168" s="4" t="s">
        <v>396</v>
      </c>
      <c r="B168" s="7" t="s">
        <v>648</v>
      </c>
      <c r="C168" s="7">
        <v>8006</v>
      </c>
      <c r="D168" s="8">
        <v>41.571100000000001</v>
      </c>
      <c r="E168" s="8">
        <v>-73.9739</v>
      </c>
      <c r="F168" s="4" t="s">
        <v>505</v>
      </c>
      <c r="G168" s="4" t="s">
        <v>25</v>
      </c>
      <c r="H168" s="4" t="s">
        <v>47</v>
      </c>
      <c r="I168" s="4" t="s">
        <v>84</v>
      </c>
      <c r="J168" s="4" t="s">
        <v>649</v>
      </c>
      <c r="K168" s="14">
        <f t="shared" si="69"/>
        <v>0.37547058823529411</v>
      </c>
      <c r="L168" s="15">
        <v>57.447000000000003</v>
      </c>
      <c r="M168" s="15">
        <v>1377016.62</v>
      </c>
      <c r="N168" s="15">
        <v>127209.27</v>
      </c>
      <c r="O168" s="15"/>
      <c r="P168" s="15"/>
      <c r="Q168" s="16">
        <f t="shared" si="74"/>
        <v>0</v>
      </c>
      <c r="R168" s="34"/>
      <c r="S168" s="34"/>
      <c r="T168" s="35">
        <f t="shared" si="75"/>
        <v>0</v>
      </c>
      <c r="U168" s="34"/>
      <c r="V168" s="34"/>
      <c r="W168" s="35">
        <f t="shared" si="76"/>
        <v>0</v>
      </c>
      <c r="X168" s="15"/>
      <c r="Y168" s="15"/>
      <c r="Z168" s="16">
        <f t="shared" si="77"/>
        <v>0</v>
      </c>
      <c r="AA168" s="15"/>
      <c r="AB168" s="16">
        <f t="shared" si="70"/>
        <v>-0.37547058823529411</v>
      </c>
      <c r="AC168" s="16">
        <f t="shared" si="71"/>
        <v>-0.37547058823529411</v>
      </c>
      <c r="AD168" s="16">
        <f t="shared" si="72"/>
        <v>-0.37547058823529411</v>
      </c>
      <c r="AE168" s="16">
        <f t="shared" si="73"/>
        <v>-0.37547058823529411</v>
      </c>
      <c r="AG168" s="45">
        <f t="shared" si="90"/>
        <v>0</v>
      </c>
      <c r="AH168" s="45">
        <f t="shared" si="91"/>
        <v>0</v>
      </c>
      <c r="AI168" s="45">
        <f t="shared" si="92"/>
        <v>0</v>
      </c>
      <c r="AJ168" s="45">
        <f t="shared" si="93"/>
        <v>0</v>
      </c>
      <c r="AL168" s="4" t="s">
        <v>396</v>
      </c>
      <c r="AM168" s="7" t="s">
        <v>648</v>
      </c>
      <c r="AO168" s="16">
        <f t="shared" si="86"/>
        <v>-20.41098156</v>
      </c>
      <c r="AP168" s="16">
        <f t="shared" si="87"/>
        <v>-21.552656320000001</v>
      </c>
      <c r="AQ168" s="16">
        <f t="shared" si="88"/>
        <v>-24.135873719999996</v>
      </c>
      <c r="AR168" s="16">
        <f t="shared" si="89"/>
        <v>-24.005386219999995</v>
      </c>
      <c r="AU168" s="16">
        <f t="shared" si="78"/>
        <v>0</v>
      </c>
      <c r="AV168" s="16">
        <f t="shared" si="79"/>
        <v>0</v>
      </c>
      <c r="AW168" s="16">
        <f t="shared" si="80"/>
        <v>0</v>
      </c>
      <c r="AX168" s="16">
        <f t="shared" si="81"/>
        <v>0</v>
      </c>
      <c r="AY168" s="62"/>
      <c r="AZ168" s="65">
        <f t="shared" si="94"/>
        <v>0.59411899999999995</v>
      </c>
      <c r="BA168" s="66">
        <f t="shared" si="95"/>
        <v>0.6589625400000001</v>
      </c>
      <c r="BB168" s="66">
        <f t="shared" si="96"/>
        <v>0.93579725999999996</v>
      </c>
      <c r="BC168" s="66">
        <f t="shared" si="97"/>
        <v>4.4181280000000003</v>
      </c>
      <c r="BD168" s="74"/>
      <c r="BE168" s="55"/>
      <c r="BF168" s="16">
        <f t="shared" si="82"/>
        <v>0</v>
      </c>
      <c r="BG168" s="16">
        <f t="shared" si="83"/>
        <v>0</v>
      </c>
      <c r="BH168" s="16">
        <f t="shared" si="84"/>
        <v>0</v>
      </c>
      <c r="BI168" s="16">
        <f t="shared" si="85"/>
        <v>0</v>
      </c>
    </row>
    <row r="169" spans="1:61" ht="30" x14ac:dyDescent="0.25">
      <c r="A169" s="4" t="s">
        <v>396</v>
      </c>
      <c r="B169" s="7" t="s">
        <v>590</v>
      </c>
      <c r="C169" s="7">
        <v>8007</v>
      </c>
      <c r="D169" s="8">
        <v>40.815300000000001</v>
      </c>
      <c r="E169" s="8">
        <v>-73.066400000000002</v>
      </c>
      <c r="F169" s="4" t="s">
        <v>170</v>
      </c>
      <c r="G169" s="4" t="s">
        <v>25</v>
      </c>
      <c r="H169" s="4" t="s">
        <v>26</v>
      </c>
      <c r="I169" s="4" t="s">
        <v>58</v>
      </c>
      <c r="J169" s="4" t="s">
        <v>38</v>
      </c>
      <c r="K169" s="14">
        <f t="shared" si="69"/>
        <v>0.2637450980392157</v>
      </c>
      <c r="L169" s="15">
        <v>40.353000000000002</v>
      </c>
      <c r="M169" s="15">
        <v>200102</v>
      </c>
      <c r="N169" s="15">
        <v>11762</v>
      </c>
      <c r="O169" s="15"/>
      <c r="P169" s="15"/>
      <c r="Q169" s="16">
        <f t="shared" si="74"/>
        <v>0</v>
      </c>
      <c r="R169" s="34"/>
      <c r="S169" s="34"/>
      <c r="T169" s="35">
        <f t="shared" si="75"/>
        <v>0</v>
      </c>
      <c r="U169" s="34"/>
      <c r="V169" s="34"/>
      <c r="W169" s="35">
        <f t="shared" si="76"/>
        <v>0</v>
      </c>
      <c r="X169" s="15">
        <v>0.79300000000000004</v>
      </c>
      <c r="Y169" s="15">
        <v>4130.8</v>
      </c>
      <c r="Z169" s="16">
        <f t="shared" si="77"/>
        <v>0.38394499854749686</v>
      </c>
      <c r="AA169" s="15"/>
      <c r="AB169" s="16">
        <f t="shared" si="70"/>
        <v>-0.2637450980392157</v>
      </c>
      <c r="AC169" s="16">
        <f t="shared" si="71"/>
        <v>-0.2637450980392157</v>
      </c>
      <c r="AD169" s="16">
        <f t="shared" si="72"/>
        <v>-0.2637450980392157</v>
      </c>
      <c r="AE169" s="16">
        <f t="shared" si="73"/>
        <v>0.5292549019607844</v>
      </c>
      <c r="AG169" s="45">
        <f t="shared" si="90"/>
        <v>0</v>
      </c>
      <c r="AH169" s="45">
        <f t="shared" si="91"/>
        <v>0</v>
      </c>
      <c r="AI169" s="45">
        <f t="shared" si="92"/>
        <v>0</v>
      </c>
      <c r="AJ169" s="46">
        <f t="shared" si="93"/>
        <v>0.54515200000000008</v>
      </c>
      <c r="AL169" s="4" t="s">
        <v>396</v>
      </c>
      <c r="AM169" s="7" t="s">
        <v>590</v>
      </c>
      <c r="AO169" s="16">
        <f t="shared" si="86"/>
        <v>-20.41098156</v>
      </c>
      <c r="AP169" s="16">
        <f t="shared" si="87"/>
        <v>-21.552656320000001</v>
      </c>
      <c r="AQ169" s="16">
        <f t="shared" si="88"/>
        <v>-24.135873719999996</v>
      </c>
      <c r="AR169" s="16">
        <f t="shared" si="89"/>
        <v>-23.460234219999993</v>
      </c>
      <c r="AU169" s="16">
        <f t="shared" si="78"/>
        <v>0</v>
      </c>
      <c r="AV169" s="16">
        <f t="shared" si="79"/>
        <v>0</v>
      </c>
      <c r="AW169" s="16">
        <f t="shared" si="80"/>
        <v>0</v>
      </c>
      <c r="AX169" s="16">
        <f t="shared" si="81"/>
        <v>0.54515200000000008</v>
      </c>
      <c r="AY169" s="62"/>
      <c r="AZ169" s="65">
        <f t="shared" si="94"/>
        <v>0.59411899999999995</v>
      </c>
      <c r="BA169" s="66">
        <f t="shared" si="95"/>
        <v>0.6589625400000001</v>
      </c>
      <c r="BB169" s="66">
        <f t="shared" si="96"/>
        <v>0.93579725999999996</v>
      </c>
      <c r="BC169" s="66">
        <f t="shared" si="97"/>
        <v>4.9632800000000001</v>
      </c>
      <c r="BD169" s="74"/>
      <c r="BE169" s="55"/>
      <c r="BF169" s="16">
        <f t="shared" si="82"/>
        <v>0</v>
      </c>
      <c r="BG169" s="16">
        <f t="shared" si="83"/>
        <v>0</v>
      </c>
      <c r="BH169" s="16">
        <f t="shared" si="84"/>
        <v>0</v>
      </c>
      <c r="BI169" s="16">
        <f t="shared" si="85"/>
        <v>0.26394499854749687</v>
      </c>
    </row>
    <row r="170" spans="1:61" ht="30" x14ac:dyDescent="0.25">
      <c r="A170" s="4" t="s">
        <v>396</v>
      </c>
      <c r="B170" s="7" t="s">
        <v>629</v>
      </c>
      <c r="C170" s="7">
        <v>8053</v>
      </c>
      <c r="D170" s="8">
        <v>40.6188</v>
      </c>
      <c r="E170" s="8">
        <v>-74.069000000000003</v>
      </c>
      <c r="F170" s="4" t="s">
        <v>415</v>
      </c>
      <c r="G170" s="4" t="s">
        <v>25</v>
      </c>
      <c r="H170" s="4" t="s">
        <v>26</v>
      </c>
      <c r="I170" s="4" t="s">
        <v>27</v>
      </c>
      <c r="J170" s="4" t="s">
        <v>42</v>
      </c>
      <c r="K170" s="14">
        <f t="shared" si="69"/>
        <v>1.4124183006535947E-2</v>
      </c>
      <c r="L170" s="15">
        <v>2.161</v>
      </c>
      <c r="M170" s="15">
        <v>462613.93699999998</v>
      </c>
      <c r="N170" s="15">
        <v>45613.24</v>
      </c>
      <c r="O170" s="15">
        <v>2.3E-2</v>
      </c>
      <c r="P170" s="15">
        <v>4001.64</v>
      </c>
      <c r="Q170" s="16">
        <f t="shared" si="74"/>
        <v>1.1495286932357733E-2</v>
      </c>
      <c r="R170" s="34">
        <v>2.9000000000000001E-2</v>
      </c>
      <c r="S170" s="34">
        <v>6148.2439999999997</v>
      </c>
      <c r="T170" s="35">
        <f t="shared" si="75"/>
        <v>9.4335878667144643E-3</v>
      </c>
      <c r="U170" s="34">
        <v>2.7E-2</v>
      </c>
      <c r="V170" s="34">
        <v>5846.9840000000004</v>
      </c>
      <c r="W170" s="35">
        <f t="shared" si="76"/>
        <v>9.2355306599094505E-3</v>
      </c>
      <c r="X170" s="15">
        <v>3.3000000000000002E-2</v>
      </c>
      <c r="Y170" s="15">
        <v>6128.73</v>
      </c>
      <c r="Z170" s="16">
        <f t="shared" si="77"/>
        <v>1.0768952132007775E-2</v>
      </c>
      <c r="AA170" s="15"/>
      <c r="AB170" s="16">
        <f t="shared" si="70"/>
        <v>8.8758169934640523E-3</v>
      </c>
      <c r="AC170" s="16">
        <f t="shared" si="71"/>
        <v>1.4875816993464054E-2</v>
      </c>
      <c r="AD170" s="16">
        <f t="shared" si="72"/>
        <v>1.2875816993464052E-2</v>
      </c>
      <c r="AE170" s="16">
        <f t="shared" si="73"/>
        <v>1.8875816993464054E-2</v>
      </c>
      <c r="AG170" s="45">
        <f t="shared" si="90"/>
        <v>-0.21709839999999997</v>
      </c>
      <c r="AH170" s="45">
        <f t="shared" si="91"/>
        <v>-0.33989463999999991</v>
      </c>
      <c r="AI170" s="45">
        <f t="shared" si="92"/>
        <v>-0.32381904</v>
      </c>
      <c r="AJ170" s="45">
        <f t="shared" si="93"/>
        <v>-0.3347237999999999</v>
      </c>
      <c r="AL170" s="4" t="s">
        <v>396</v>
      </c>
      <c r="AM170" s="7" t="s">
        <v>629</v>
      </c>
      <c r="AO170" s="16">
        <f t="shared" si="86"/>
        <v>-20.628079960000001</v>
      </c>
      <c r="AP170" s="16">
        <f t="shared" si="87"/>
        <v>-21.892550960000001</v>
      </c>
      <c r="AQ170" s="16">
        <f t="shared" si="88"/>
        <v>-24.459692759999996</v>
      </c>
      <c r="AR170" s="16">
        <f t="shared" si="89"/>
        <v>-23.794958019999992</v>
      </c>
      <c r="AU170" s="16">
        <f t="shared" si="78"/>
        <v>0</v>
      </c>
      <c r="AV170" s="16">
        <f t="shared" si="79"/>
        <v>0</v>
      </c>
      <c r="AW170" s="16">
        <f t="shared" si="80"/>
        <v>0</v>
      </c>
      <c r="AX170" s="16">
        <f t="shared" si="81"/>
        <v>0</v>
      </c>
      <c r="AY170" s="62"/>
      <c r="AZ170" s="65">
        <f t="shared" si="94"/>
        <v>0.59411899999999995</v>
      </c>
      <c r="BA170" s="66">
        <f t="shared" si="95"/>
        <v>0.6589625400000001</v>
      </c>
      <c r="BB170" s="66">
        <f t="shared" si="96"/>
        <v>0.93579725999999996</v>
      </c>
      <c r="BC170" s="66">
        <f t="shared" si="97"/>
        <v>4.9632800000000001</v>
      </c>
      <c r="BD170" s="74"/>
      <c r="BE170" s="55"/>
      <c r="BF170" s="16">
        <f t="shared" si="82"/>
        <v>0</v>
      </c>
      <c r="BG170" s="16">
        <f t="shared" si="83"/>
        <v>0</v>
      </c>
      <c r="BH170" s="16">
        <f t="shared" si="84"/>
        <v>0</v>
      </c>
      <c r="BI170" s="16">
        <f t="shared" si="85"/>
        <v>0</v>
      </c>
    </row>
    <row r="171" spans="1:61" ht="45" x14ac:dyDescent="0.25">
      <c r="A171" s="4" t="s">
        <v>396</v>
      </c>
      <c r="B171" s="7" t="s">
        <v>453</v>
      </c>
      <c r="C171" s="7">
        <v>8906</v>
      </c>
      <c r="D171" s="8">
        <v>40.786900000000003</v>
      </c>
      <c r="E171" s="8">
        <v>-73.912199999999999</v>
      </c>
      <c r="F171" s="4" t="s">
        <v>417</v>
      </c>
      <c r="G171" s="4" t="s">
        <v>25</v>
      </c>
      <c r="H171" s="4" t="s">
        <v>80</v>
      </c>
      <c r="I171" s="4" t="s">
        <v>27</v>
      </c>
      <c r="J171" s="4"/>
      <c r="K171" s="14">
        <f t="shared" si="69"/>
        <v>0.83809150326797388</v>
      </c>
      <c r="L171" s="15">
        <v>128.22800000000001</v>
      </c>
      <c r="M171" s="15">
        <v>5553568.7209999999</v>
      </c>
      <c r="N171" s="15">
        <v>973430.38</v>
      </c>
      <c r="O171" s="15">
        <v>0.52100000000000002</v>
      </c>
      <c r="P171" s="15">
        <v>28405</v>
      </c>
      <c r="Q171" s="16">
        <f t="shared" si="74"/>
        <v>3.6683682450272842E-2</v>
      </c>
      <c r="R171" s="34">
        <v>0.56299999999999994</v>
      </c>
      <c r="S171" s="34">
        <v>28451.7</v>
      </c>
      <c r="T171" s="35">
        <f t="shared" si="75"/>
        <v>3.9575842568282386E-2</v>
      </c>
      <c r="U171" s="36">
        <v>1.5289999999999999</v>
      </c>
      <c r="V171" s="34">
        <v>43939.8</v>
      </c>
      <c r="W171" s="35">
        <f t="shared" si="76"/>
        <v>6.9595218913149348E-2</v>
      </c>
      <c r="X171" s="17">
        <v>1.8540000000000001</v>
      </c>
      <c r="Y171" s="15">
        <v>56168</v>
      </c>
      <c r="Z171" s="16">
        <f t="shared" si="77"/>
        <v>6.6016237003275885E-2</v>
      </c>
      <c r="AA171" s="15"/>
      <c r="AB171" s="16">
        <f t="shared" si="70"/>
        <v>-0.31709150326797386</v>
      </c>
      <c r="AC171" s="16">
        <f t="shared" si="71"/>
        <v>-0.27509150326797394</v>
      </c>
      <c r="AD171" s="18">
        <f t="shared" si="72"/>
        <v>0.69090849673202603</v>
      </c>
      <c r="AE171" s="18">
        <f t="shared" si="73"/>
        <v>1.0159084967320262</v>
      </c>
      <c r="AG171" s="45">
        <f t="shared" si="90"/>
        <v>-1.1833</v>
      </c>
      <c r="AH171" s="45">
        <f t="shared" si="91"/>
        <v>-1.144102</v>
      </c>
      <c r="AI171" s="45">
        <f t="shared" si="92"/>
        <v>-1.107388</v>
      </c>
      <c r="AJ171" s="45">
        <f t="shared" si="93"/>
        <v>-1.5160799999999999</v>
      </c>
      <c r="AL171" s="4" t="s">
        <v>396</v>
      </c>
      <c r="AM171" s="7" t="s">
        <v>453</v>
      </c>
      <c r="AO171" s="16">
        <f t="shared" si="86"/>
        <v>-21.81137996</v>
      </c>
      <c r="AP171" s="16">
        <f t="shared" si="87"/>
        <v>-23.036652960000001</v>
      </c>
      <c r="AQ171" s="16">
        <f t="shared" si="88"/>
        <v>-25.567080759999996</v>
      </c>
      <c r="AR171" s="16">
        <f t="shared" si="89"/>
        <v>-25.311038019999991</v>
      </c>
      <c r="AU171" s="16">
        <f t="shared" si="78"/>
        <v>0</v>
      </c>
      <c r="AV171" s="16">
        <f t="shared" si="79"/>
        <v>0</v>
      </c>
      <c r="AW171" s="16">
        <f t="shared" si="80"/>
        <v>0</v>
      </c>
      <c r="AX171" s="16">
        <f t="shared" si="81"/>
        <v>0</v>
      </c>
      <c r="AY171" s="62"/>
      <c r="AZ171" s="65">
        <f t="shared" si="94"/>
        <v>0.59411899999999995</v>
      </c>
      <c r="BA171" s="66">
        <f t="shared" si="95"/>
        <v>0.6589625400000001</v>
      </c>
      <c r="BB171" s="66">
        <f t="shared" si="96"/>
        <v>0.93579725999999996</v>
      </c>
      <c r="BC171" s="66">
        <f t="shared" si="97"/>
        <v>4.9632800000000001</v>
      </c>
      <c r="BD171" s="74"/>
      <c r="BE171" s="55"/>
      <c r="BF171" s="16">
        <f t="shared" si="82"/>
        <v>0</v>
      </c>
      <c r="BG171" s="16">
        <f t="shared" si="83"/>
        <v>0</v>
      </c>
      <c r="BH171" s="16">
        <f t="shared" si="84"/>
        <v>0</v>
      </c>
      <c r="BI171" s="16">
        <f t="shared" si="85"/>
        <v>0</v>
      </c>
    </row>
    <row r="172" spans="1:61" ht="60" x14ac:dyDescent="0.25">
      <c r="A172" s="4" t="s">
        <v>396</v>
      </c>
      <c r="B172" s="7" t="s">
        <v>631</v>
      </c>
      <c r="C172" s="7">
        <v>10025</v>
      </c>
      <c r="D172" s="8">
        <v>43.196899999999999</v>
      </c>
      <c r="E172" s="8">
        <v>-77.628900000000002</v>
      </c>
      <c r="F172" s="4" t="s">
        <v>633</v>
      </c>
      <c r="G172" s="4" t="s">
        <v>25</v>
      </c>
      <c r="H172" s="4" t="s">
        <v>47</v>
      </c>
      <c r="I172" s="4" t="s">
        <v>238</v>
      </c>
      <c r="J172" s="4"/>
      <c r="K172" s="14">
        <f t="shared" si="69"/>
        <v>0.49182352941176466</v>
      </c>
      <c r="L172" s="15">
        <v>75.248999999999995</v>
      </c>
      <c r="M172" s="15">
        <v>1394888.55</v>
      </c>
      <c r="N172" s="15"/>
      <c r="O172" s="15">
        <v>0.51700000000000002</v>
      </c>
      <c r="P172" s="15">
        <v>9205.7000000000007</v>
      </c>
      <c r="Q172" s="16">
        <f t="shared" si="74"/>
        <v>0.11232171372084686</v>
      </c>
      <c r="R172" s="34">
        <v>0.51700000000000002</v>
      </c>
      <c r="S172" s="34">
        <v>9229.2999999999993</v>
      </c>
      <c r="T172" s="35">
        <f t="shared" si="75"/>
        <v>0.11203449882439623</v>
      </c>
      <c r="U172" s="34">
        <v>0.53700000000000003</v>
      </c>
      <c r="V172" s="34">
        <v>8927.1</v>
      </c>
      <c r="W172" s="35">
        <f t="shared" si="76"/>
        <v>0.12030782672984508</v>
      </c>
      <c r="X172" s="15">
        <v>0.54300000000000004</v>
      </c>
      <c r="Y172" s="15">
        <v>9066.7000000000007</v>
      </c>
      <c r="Z172" s="16">
        <f t="shared" si="77"/>
        <v>0.11977897140084043</v>
      </c>
      <c r="AA172" s="15"/>
      <c r="AB172" s="16">
        <f t="shared" si="70"/>
        <v>2.5176470588235356E-2</v>
      </c>
      <c r="AC172" s="16">
        <f t="shared" si="71"/>
        <v>2.5176470588235356E-2</v>
      </c>
      <c r="AD172" s="16">
        <f t="shared" si="72"/>
        <v>4.5176470588235373E-2</v>
      </c>
      <c r="AE172" s="16">
        <f t="shared" si="73"/>
        <v>5.1176470588235379E-2</v>
      </c>
      <c r="AG172" s="45">
        <f t="shared" si="90"/>
        <v>-3.5342000000000019E-2</v>
      </c>
      <c r="AH172" s="45">
        <f t="shared" si="91"/>
        <v>-3.6757999999999923E-2</v>
      </c>
      <c r="AI172" s="45">
        <f t="shared" si="92"/>
        <v>1.374000000000026E-3</v>
      </c>
      <c r="AJ172" s="45">
        <f t="shared" si="93"/>
        <v>-1.0020000000000244E-3</v>
      </c>
      <c r="AL172" s="4" t="s">
        <v>396</v>
      </c>
      <c r="AM172" s="7" t="s">
        <v>631</v>
      </c>
      <c r="AO172" s="16">
        <f t="shared" si="86"/>
        <v>-21.84672196</v>
      </c>
      <c r="AP172" s="16">
        <f t="shared" si="87"/>
        <v>-23.07341096</v>
      </c>
      <c r="AQ172" s="16">
        <f t="shared" si="88"/>
        <v>-25.565706759999998</v>
      </c>
      <c r="AR172" s="16">
        <f t="shared" si="89"/>
        <v>-25.312040019999991</v>
      </c>
      <c r="AU172" s="16">
        <f t="shared" si="78"/>
        <v>0</v>
      </c>
      <c r="AV172" s="16">
        <f t="shared" si="79"/>
        <v>0</v>
      </c>
      <c r="AW172" s="16">
        <f t="shared" si="80"/>
        <v>1.374000000000026E-3</v>
      </c>
      <c r="AX172" s="16">
        <f t="shared" si="81"/>
        <v>0</v>
      </c>
      <c r="AY172" s="62"/>
      <c r="AZ172" s="65">
        <f t="shared" si="94"/>
        <v>0.59411899999999995</v>
      </c>
      <c r="BA172" s="66">
        <f t="shared" si="95"/>
        <v>0.6589625400000001</v>
      </c>
      <c r="BB172" s="66">
        <f t="shared" si="96"/>
        <v>0.93717125999999995</v>
      </c>
      <c r="BC172" s="66">
        <f t="shared" si="97"/>
        <v>4.9632800000000001</v>
      </c>
      <c r="BD172" s="74"/>
      <c r="BE172" s="55"/>
      <c r="BF172" s="16">
        <f t="shared" si="82"/>
        <v>0</v>
      </c>
      <c r="BG172" s="16">
        <f t="shared" si="83"/>
        <v>0</v>
      </c>
      <c r="BH172" s="16">
        <f t="shared" si="84"/>
        <v>3.078267298450843E-4</v>
      </c>
      <c r="BI172" s="16">
        <f t="shared" si="85"/>
        <v>0</v>
      </c>
    </row>
    <row r="173" spans="1:61" ht="30" x14ac:dyDescent="0.25">
      <c r="A173" s="4" t="s">
        <v>396</v>
      </c>
      <c r="B173" s="7" t="s">
        <v>491</v>
      </c>
      <c r="C173" s="7">
        <v>10190</v>
      </c>
      <c r="D173" s="8">
        <v>42.537500000000001</v>
      </c>
      <c r="E173" s="8">
        <v>-73.743300000000005</v>
      </c>
      <c r="F173" s="4" t="s">
        <v>492</v>
      </c>
      <c r="G173" s="4" t="s">
        <v>25</v>
      </c>
      <c r="H173" s="4" t="s">
        <v>33</v>
      </c>
      <c r="I173" s="4" t="s">
        <v>27</v>
      </c>
      <c r="J173" s="4" t="s">
        <v>34</v>
      </c>
      <c r="K173" s="14">
        <f t="shared" si="69"/>
        <v>8.5267973856209142E-2</v>
      </c>
      <c r="L173" s="15">
        <v>13.045999999999999</v>
      </c>
      <c r="M173" s="15">
        <v>417007.424</v>
      </c>
      <c r="N173" s="15">
        <v>46164.76</v>
      </c>
      <c r="O173" s="15"/>
      <c r="P173" s="15"/>
      <c r="Q173" s="16">
        <f t="shared" si="74"/>
        <v>0</v>
      </c>
      <c r="R173" s="34"/>
      <c r="S173" s="34"/>
      <c r="T173" s="35">
        <f t="shared" si="75"/>
        <v>0</v>
      </c>
      <c r="U173" s="36">
        <v>0.626</v>
      </c>
      <c r="V173" s="34">
        <v>8934.7880000000005</v>
      </c>
      <c r="W173" s="35">
        <f t="shared" si="76"/>
        <v>0.1401264361280872</v>
      </c>
      <c r="X173" s="17">
        <v>0.63700000000000001</v>
      </c>
      <c r="Y173" s="15">
        <v>10131.994000000001</v>
      </c>
      <c r="Z173" s="16">
        <f t="shared" si="77"/>
        <v>0.12574030343879003</v>
      </c>
      <c r="AA173" s="15"/>
      <c r="AB173" s="16">
        <f t="shared" si="70"/>
        <v>-8.5267973856209142E-2</v>
      </c>
      <c r="AC173" s="16">
        <f t="shared" si="71"/>
        <v>-8.5267973856209142E-2</v>
      </c>
      <c r="AD173" s="18">
        <f t="shared" si="72"/>
        <v>0.5407320261437909</v>
      </c>
      <c r="AE173" s="18">
        <f t="shared" si="73"/>
        <v>0.55173202614379091</v>
      </c>
      <c r="AG173" s="45">
        <f t="shared" si="90"/>
        <v>0</v>
      </c>
      <c r="AH173" s="45">
        <f t="shared" si="91"/>
        <v>0</v>
      </c>
      <c r="AI173" s="45">
        <f t="shared" si="92"/>
        <v>8.9912720000000015E-2</v>
      </c>
      <c r="AJ173" s="45">
        <f t="shared" si="93"/>
        <v>2.908036E-2</v>
      </c>
      <c r="AL173" s="4" t="s">
        <v>396</v>
      </c>
      <c r="AM173" s="7" t="s">
        <v>491</v>
      </c>
      <c r="AO173" s="16">
        <f t="shared" si="86"/>
        <v>-21.84672196</v>
      </c>
      <c r="AP173" s="16">
        <f t="shared" si="87"/>
        <v>-23.07341096</v>
      </c>
      <c r="AQ173" s="16">
        <f t="shared" si="88"/>
        <v>-25.475794039999997</v>
      </c>
      <c r="AR173" s="16">
        <f t="shared" si="89"/>
        <v>-25.282959659999992</v>
      </c>
      <c r="AU173" s="16">
        <f t="shared" si="78"/>
        <v>0</v>
      </c>
      <c r="AV173" s="16">
        <f t="shared" si="79"/>
        <v>0</v>
      </c>
      <c r="AW173" s="16">
        <f t="shared" si="80"/>
        <v>8.9912720000000015E-2</v>
      </c>
      <c r="AX173" s="16">
        <f t="shared" si="81"/>
        <v>2.908036E-2</v>
      </c>
      <c r="AY173" s="62"/>
      <c r="AZ173" s="65">
        <f t="shared" si="94"/>
        <v>0.59411899999999995</v>
      </c>
      <c r="BA173" s="66">
        <f t="shared" si="95"/>
        <v>0.6589625400000001</v>
      </c>
      <c r="BB173" s="66">
        <f t="shared" si="96"/>
        <v>1.02708398</v>
      </c>
      <c r="BC173" s="66">
        <f t="shared" si="97"/>
        <v>4.9923603600000002</v>
      </c>
      <c r="BD173" s="74"/>
      <c r="BE173" s="55"/>
      <c r="BF173" s="16">
        <f t="shared" si="82"/>
        <v>0</v>
      </c>
      <c r="BG173" s="16">
        <f t="shared" si="83"/>
        <v>0</v>
      </c>
      <c r="BH173" s="16">
        <f t="shared" si="84"/>
        <v>2.0126436128087205E-2</v>
      </c>
      <c r="BI173" s="16">
        <f t="shared" si="85"/>
        <v>5.7403034387900342E-3</v>
      </c>
    </row>
    <row r="174" spans="1:61" ht="45" x14ac:dyDescent="0.25">
      <c r="A174" s="4" t="s">
        <v>396</v>
      </c>
      <c r="B174" s="7" t="s">
        <v>474</v>
      </c>
      <c r="C174" s="7">
        <v>10464</v>
      </c>
      <c r="D174" s="8">
        <v>44.036099999999998</v>
      </c>
      <c r="E174" s="8">
        <v>-75.771199999999993</v>
      </c>
      <c r="F174" s="4" t="s">
        <v>477</v>
      </c>
      <c r="G174" s="4" t="s">
        <v>25</v>
      </c>
      <c r="H174" s="4" t="s">
        <v>233</v>
      </c>
      <c r="I174" s="4" t="s">
        <v>312</v>
      </c>
      <c r="J174" s="4"/>
      <c r="K174" s="14">
        <f t="shared" si="69"/>
        <v>1.0154313725490196</v>
      </c>
      <c r="L174" s="15">
        <v>155.36099999999999</v>
      </c>
      <c r="M174" s="15">
        <v>2389372.8330000001</v>
      </c>
      <c r="N174" s="15"/>
      <c r="O174" s="15">
        <v>0.95</v>
      </c>
      <c r="P174" s="15">
        <v>15584.481</v>
      </c>
      <c r="Q174" s="16">
        <f t="shared" si="74"/>
        <v>0.12191615492360637</v>
      </c>
      <c r="R174" s="34">
        <v>0.92200000000000004</v>
      </c>
      <c r="S174" s="34">
        <v>13737.544</v>
      </c>
      <c r="T174" s="35">
        <f t="shared" si="75"/>
        <v>0.1342306892702218</v>
      </c>
      <c r="U174" s="34">
        <v>0.871</v>
      </c>
      <c r="V174" s="34">
        <v>12976.966</v>
      </c>
      <c r="W174" s="35">
        <f t="shared" si="76"/>
        <v>0.13423784881612544</v>
      </c>
      <c r="X174" s="15">
        <v>0.95599999999999996</v>
      </c>
      <c r="Y174" s="15">
        <v>14987.6</v>
      </c>
      <c r="Z174" s="16">
        <f t="shared" si="77"/>
        <v>0.12757212629106729</v>
      </c>
      <c r="AA174" s="15"/>
      <c r="AB174" s="16">
        <f t="shared" si="70"/>
        <v>-6.5431372549019651E-2</v>
      </c>
      <c r="AC174" s="16">
        <f t="shared" si="71"/>
        <v>-9.3431372549019565E-2</v>
      </c>
      <c r="AD174" s="16">
        <f t="shared" si="72"/>
        <v>-0.14443137254901961</v>
      </c>
      <c r="AE174" s="16">
        <f t="shared" si="73"/>
        <v>-5.9431372549019645E-2</v>
      </c>
      <c r="AG174" s="45">
        <f t="shared" si="90"/>
        <v>1.4931140000000002E-2</v>
      </c>
      <c r="AH174" s="45">
        <f t="shared" si="91"/>
        <v>9.7747359999999991E-2</v>
      </c>
      <c r="AI174" s="45">
        <f t="shared" si="92"/>
        <v>9.2382040000000054E-2</v>
      </c>
      <c r="AJ174" s="45">
        <f t="shared" si="93"/>
        <v>5.6744000000000086E-2</v>
      </c>
      <c r="AL174" s="4" t="s">
        <v>396</v>
      </c>
      <c r="AM174" s="7" t="s">
        <v>474</v>
      </c>
      <c r="AO174" s="16">
        <f t="shared" si="86"/>
        <v>-21.831790819999998</v>
      </c>
      <c r="AP174" s="16">
        <f t="shared" si="87"/>
        <v>-22.975663600000001</v>
      </c>
      <c r="AQ174" s="16">
        <f t="shared" si="88"/>
        <v>-25.383411999999996</v>
      </c>
      <c r="AR174" s="16">
        <f t="shared" si="89"/>
        <v>-25.226215659999994</v>
      </c>
      <c r="AU174" s="16">
        <f t="shared" si="78"/>
        <v>1.4931140000000002E-2</v>
      </c>
      <c r="AV174" s="16">
        <f t="shared" si="79"/>
        <v>9.7747359999999991E-2</v>
      </c>
      <c r="AW174" s="16">
        <f t="shared" si="80"/>
        <v>9.2382040000000054E-2</v>
      </c>
      <c r="AX174" s="16">
        <f t="shared" si="81"/>
        <v>5.6744000000000086E-2</v>
      </c>
      <c r="AY174" s="62"/>
      <c r="AZ174" s="65">
        <f t="shared" si="94"/>
        <v>0.60905013999999991</v>
      </c>
      <c r="BA174" s="66">
        <f t="shared" si="95"/>
        <v>0.75670990000000005</v>
      </c>
      <c r="BB174" s="66">
        <f t="shared" si="96"/>
        <v>1.11946602</v>
      </c>
      <c r="BC174" s="66">
        <f t="shared" si="97"/>
        <v>5.0491043600000003</v>
      </c>
      <c r="BD174" s="74"/>
      <c r="BE174" s="55"/>
      <c r="BF174" s="16">
        <f t="shared" si="82"/>
        <v>1.9161549236063752E-3</v>
      </c>
      <c r="BG174" s="16">
        <f t="shared" si="83"/>
        <v>1.4230689270221808E-2</v>
      </c>
      <c r="BH174" s="16">
        <f t="shared" si="84"/>
        <v>1.4237848816125442E-2</v>
      </c>
      <c r="BI174" s="16">
        <f t="shared" si="85"/>
        <v>7.5721262910672937E-3</v>
      </c>
    </row>
    <row r="175" spans="1:61" ht="30" x14ac:dyDescent="0.25">
      <c r="A175" s="4" t="s">
        <v>396</v>
      </c>
      <c r="B175" s="7" t="s">
        <v>468</v>
      </c>
      <c r="C175" s="7">
        <v>10617</v>
      </c>
      <c r="D175" s="8">
        <v>43.886099999999999</v>
      </c>
      <c r="E175" s="8">
        <v>-75.434200000000004</v>
      </c>
      <c r="F175" s="4" t="s">
        <v>469</v>
      </c>
      <c r="G175" s="4" t="s">
        <v>25</v>
      </c>
      <c r="H175" s="4" t="s">
        <v>33</v>
      </c>
      <c r="I175" s="4" t="s">
        <v>27</v>
      </c>
      <c r="J175" s="4" t="s">
        <v>200</v>
      </c>
      <c r="K175" s="14">
        <f t="shared" si="69"/>
        <v>2.7254901960784314E-3</v>
      </c>
      <c r="L175" s="15">
        <v>0.41699999999999998</v>
      </c>
      <c r="M175" s="15">
        <v>12015.11</v>
      </c>
      <c r="N175" s="15">
        <v>1404.64</v>
      </c>
      <c r="O175" s="15"/>
      <c r="P175" s="15"/>
      <c r="Q175" s="16">
        <f t="shared" si="74"/>
        <v>0</v>
      </c>
      <c r="R175" s="34"/>
      <c r="S175" s="34"/>
      <c r="T175" s="35">
        <f t="shared" si="75"/>
        <v>0</v>
      </c>
      <c r="U175" s="34"/>
      <c r="V175" s="34"/>
      <c r="W175" s="35">
        <f t="shared" si="76"/>
        <v>0</v>
      </c>
      <c r="X175" s="15"/>
      <c r="Y175" s="15"/>
      <c r="Z175" s="16">
        <f t="shared" si="77"/>
        <v>0</v>
      </c>
      <c r="AA175" s="15"/>
      <c r="AB175" s="16">
        <f t="shared" si="70"/>
        <v>-2.7254901960784314E-3</v>
      </c>
      <c r="AC175" s="16">
        <f t="shared" si="71"/>
        <v>-2.7254901960784314E-3</v>
      </c>
      <c r="AD175" s="16">
        <f t="shared" si="72"/>
        <v>-2.7254901960784314E-3</v>
      </c>
      <c r="AE175" s="16">
        <f t="shared" si="73"/>
        <v>-2.7254901960784314E-3</v>
      </c>
      <c r="AG175" s="45">
        <f t="shared" si="90"/>
        <v>0</v>
      </c>
      <c r="AH175" s="45">
        <f t="shared" si="91"/>
        <v>0</v>
      </c>
      <c r="AI175" s="45">
        <f t="shared" si="92"/>
        <v>0</v>
      </c>
      <c r="AJ175" s="45">
        <f t="shared" si="93"/>
        <v>0</v>
      </c>
      <c r="AL175" s="4" t="s">
        <v>396</v>
      </c>
      <c r="AM175" s="7" t="s">
        <v>468</v>
      </c>
      <c r="AO175" s="16">
        <f t="shared" si="86"/>
        <v>-21.831790819999998</v>
      </c>
      <c r="AP175" s="16">
        <f t="shared" si="87"/>
        <v>-22.975663600000001</v>
      </c>
      <c r="AQ175" s="16">
        <f t="shared" si="88"/>
        <v>-25.383411999999996</v>
      </c>
      <c r="AR175" s="16">
        <f t="shared" si="89"/>
        <v>-25.226215659999994</v>
      </c>
      <c r="AU175" s="16">
        <f t="shared" si="78"/>
        <v>0</v>
      </c>
      <c r="AV175" s="16">
        <f t="shared" si="79"/>
        <v>0</v>
      </c>
      <c r="AW175" s="16">
        <f t="shared" si="80"/>
        <v>0</v>
      </c>
      <c r="AX175" s="16">
        <f t="shared" si="81"/>
        <v>0</v>
      </c>
      <c r="AY175" s="62"/>
      <c r="AZ175" s="65">
        <f t="shared" si="94"/>
        <v>0.60905013999999991</v>
      </c>
      <c r="BA175" s="66">
        <f t="shared" si="95"/>
        <v>0.75670990000000005</v>
      </c>
      <c r="BB175" s="66">
        <f t="shared" si="96"/>
        <v>1.11946602</v>
      </c>
      <c r="BC175" s="66">
        <f t="shared" si="97"/>
        <v>5.0491043600000003</v>
      </c>
      <c r="BD175" s="74"/>
      <c r="BE175" s="55"/>
      <c r="BF175" s="16">
        <f t="shared" si="82"/>
        <v>0</v>
      </c>
      <c r="BG175" s="16">
        <f t="shared" si="83"/>
        <v>0</v>
      </c>
      <c r="BH175" s="16">
        <f t="shared" si="84"/>
        <v>0</v>
      </c>
      <c r="BI175" s="16">
        <f t="shared" si="85"/>
        <v>0</v>
      </c>
    </row>
    <row r="176" spans="1:61" ht="45" x14ac:dyDescent="0.25">
      <c r="A176" s="4" t="s">
        <v>396</v>
      </c>
      <c r="B176" s="7" t="s">
        <v>413</v>
      </c>
      <c r="C176" s="7">
        <v>10619</v>
      </c>
      <c r="D176" s="8">
        <v>42.508299999999998</v>
      </c>
      <c r="E176" s="8">
        <v>-78.066100000000006</v>
      </c>
      <c r="F176" s="4" t="s">
        <v>232</v>
      </c>
      <c r="G176" s="4" t="s">
        <v>25</v>
      </c>
      <c r="H176" s="4" t="s">
        <v>33</v>
      </c>
      <c r="I176" s="4" t="s">
        <v>27</v>
      </c>
      <c r="J176" s="4" t="s">
        <v>59</v>
      </c>
      <c r="K176" s="14">
        <f t="shared" si="69"/>
        <v>6.0980392156862748E-3</v>
      </c>
      <c r="L176" s="15">
        <v>0.93300000000000005</v>
      </c>
      <c r="M176" s="15">
        <v>60172.697999999997</v>
      </c>
      <c r="N176" s="15">
        <v>7344.22</v>
      </c>
      <c r="O176" s="15"/>
      <c r="P176" s="15"/>
      <c r="Q176" s="16">
        <f t="shared" si="74"/>
        <v>0</v>
      </c>
      <c r="R176" s="34"/>
      <c r="S176" s="34"/>
      <c r="T176" s="35">
        <f t="shared" si="75"/>
        <v>0</v>
      </c>
      <c r="U176" s="34"/>
      <c r="V176" s="34"/>
      <c r="W176" s="35">
        <f t="shared" si="76"/>
        <v>0</v>
      </c>
      <c r="X176" s="15">
        <v>5.5E-2</v>
      </c>
      <c r="Y176" s="15">
        <v>3531.8420000000001</v>
      </c>
      <c r="Z176" s="16">
        <f t="shared" si="77"/>
        <v>3.1145221105587394E-2</v>
      </c>
      <c r="AA176" s="15"/>
      <c r="AB176" s="16">
        <f t="shared" si="70"/>
        <v>-6.0980392156862748E-3</v>
      </c>
      <c r="AC176" s="16">
        <f t="shared" si="71"/>
        <v>-6.0980392156862748E-3</v>
      </c>
      <c r="AD176" s="16">
        <f t="shared" si="72"/>
        <v>-6.0980392156862748E-3</v>
      </c>
      <c r="AE176" s="16">
        <f t="shared" si="73"/>
        <v>4.8901960784313726E-2</v>
      </c>
      <c r="AG176" s="45">
        <f t="shared" si="90"/>
        <v>0</v>
      </c>
      <c r="AH176" s="45">
        <f t="shared" si="91"/>
        <v>0</v>
      </c>
      <c r="AI176" s="45">
        <f t="shared" si="92"/>
        <v>0</v>
      </c>
      <c r="AJ176" s="45">
        <f t="shared" si="93"/>
        <v>-0.15691052</v>
      </c>
      <c r="AL176" s="4" t="s">
        <v>396</v>
      </c>
      <c r="AM176" s="7" t="s">
        <v>413</v>
      </c>
      <c r="AO176" s="16">
        <f t="shared" si="86"/>
        <v>-21.831790819999998</v>
      </c>
      <c r="AP176" s="16">
        <f t="shared" si="87"/>
        <v>-22.975663600000001</v>
      </c>
      <c r="AQ176" s="16">
        <f t="shared" si="88"/>
        <v>-25.383411999999996</v>
      </c>
      <c r="AR176" s="16">
        <f t="shared" si="89"/>
        <v>-25.383126179999994</v>
      </c>
      <c r="AU176" s="16">
        <f t="shared" si="78"/>
        <v>0</v>
      </c>
      <c r="AV176" s="16">
        <f t="shared" si="79"/>
        <v>0</v>
      </c>
      <c r="AW176" s="16">
        <f t="shared" si="80"/>
        <v>0</v>
      </c>
      <c r="AX176" s="16">
        <f t="shared" si="81"/>
        <v>0</v>
      </c>
      <c r="AY176" s="62"/>
      <c r="AZ176" s="65">
        <f t="shared" si="94"/>
        <v>0.60905013999999991</v>
      </c>
      <c r="BA176" s="66">
        <f t="shared" si="95"/>
        <v>0.75670990000000005</v>
      </c>
      <c r="BB176" s="66">
        <f t="shared" si="96"/>
        <v>1.11946602</v>
      </c>
      <c r="BC176" s="66">
        <f t="shared" si="97"/>
        <v>5.0491043600000003</v>
      </c>
      <c r="BD176" s="74"/>
      <c r="BE176" s="55"/>
      <c r="BF176" s="16">
        <f t="shared" si="82"/>
        <v>0</v>
      </c>
      <c r="BG176" s="16">
        <f t="shared" si="83"/>
        <v>0</v>
      </c>
      <c r="BH176" s="16">
        <f t="shared" si="84"/>
        <v>0</v>
      </c>
      <c r="BI176" s="16">
        <f t="shared" si="85"/>
        <v>0</v>
      </c>
    </row>
    <row r="177" spans="1:61" ht="30" x14ac:dyDescent="0.25">
      <c r="A177" s="4" t="s">
        <v>396</v>
      </c>
      <c r="B177" s="7" t="s">
        <v>490</v>
      </c>
      <c r="C177" s="7">
        <v>10620</v>
      </c>
      <c r="D177" s="8">
        <v>43.984200000000001</v>
      </c>
      <c r="E177" s="8">
        <v>-75.622500000000002</v>
      </c>
      <c r="F177" s="4" t="s">
        <v>477</v>
      </c>
      <c r="G177" s="4" t="s">
        <v>25</v>
      </c>
      <c r="H177" s="4" t="s">
        <v>33</v>
      </c>
      <c r="I177" s="4" t="s">
        <v>27</v>
      </c>
      <c r="J177" s="4" t="s">
        <v>34</v>
      </c>
      <c r="K177" s="14">
        <f t="shared" si="69"/>
        <v>1.0575163398692812E-2</v>
      </c>
      <c r="L177" s="15">
        <v>1.6180000000000001</v>
      </c>
      <c r="M177" s="15">
        <v>24668.213</v>
      </c>
      <c r="N177" s="15">
        <v>2701.01</v>
      </c>
      <c r="O177" s="15"/>
      <c r="P177" s="15"/>
      <c r="Q177" s="16">
        <f t="shared" si="74"/>
        <v>0</v>
      </c>
      <c r="R177" s="34"/>
      <c r="S177" s="34"/>
      <c r="T177" s="35">
        <f t="shared" si="75"/>
        <v>0</v>
      </c>
      <c r="U177" s="34"/>
      <c r="V177" s="34"/>
      <c r="W177" s="35">
        <f t="shared" si="76"/>
        <v>0</v>
      </c>
      <c r="X177" s="15"/>
      <c r="Y177" s="15"/>
      <c r="Z177" s="16">
        <f t="shared" si="77"/>
        <v>0</v>
      </c>
      <c r="AA177" s="15"/>
      <c r="AB177" s="16">
        <f t="shared" si="70"/>
        <v>-1.0575163398692812E-2</v>
      </c>
      <c r="AC177" s="16">
        <f t="shared" si="71"/>
        <v>-1.0575163398692812E-2</v>
      </c>
      <c r="AD177" s="16">
        <f t="shared" si="72"/>
        <v>-1.0575163398692812E-2</v>
      </c>
      <c r="AE177" s="16">
        <f t="shared" si="73"/>
        <v>-1.0575163398692812E-2</v>
      </c>
      <c r="AG177" s="45">
        <f t="shared" si="90"/>
        <v>0</v>
      </c>
      <c r="AH177" s="45">
        <f t="shared" si="91"/>
        <v>0</v>
      </c>
      <c r="AI177" s="45">
        <f t="shared" si="92"/>
        <v>0</v>
      </c>
      <c r="AJ177" s="45">
        <f t="shared" si="93"/>
        <v>0</v>
      </c>
      <c r="AL177" s="4" t="s">
        <v>396</v>
      </c>
      <c r="AM177" s="7" t="s">
        <v>490</v>
      </c>
      <c r="AO177" s="16">
        <f t="shared" si="86"/>
        <v>-21.831790819999998</v>
      </c>
      <c r="AP177" s="16">
        <f t="shared" si="87"/>
        <v>-22.975663600000001</v>
      </c>
      <c r="AQ177" s="16">
        <f t="shared" si="88"/>
        <v>-25.383411999999996</v>
      </c>
      <c r="AR177" s="16">
        <f t="shared" si="89"/>
        <v>-25.383126179999994</v>
      </c>
      <c r="AU177" s="16">
        <f t="shared" si="78"/>
        <v>0</v>
      </c>
      <c r="AV177" s="16">
        <f t="shared" si="79"/>
        <v>0</v>
      </c>
      <c r="AW177" s="16">
        <f t="shared" si="80"/>
        <v>0</v>
      </c>
      <c r="AX177" s="16">
        <f t="shared" si="81"/>
        <v>0</v>
      </c>
      <c r="AY177" s="62"/>
      <c r="AZ177" s="65">
        <f t="shared" si="94"/>
        <v>0.60905013999999991</v>
      </c>
      <c r="BA177" s="66">
        <f t="shared" si="95"/>
        <v>0.75670990000000005</v>
      </c>
      <c r="BB177" s="66">
        <f t="shared" si="96"/>
        <v>1.11946602</v>
      </c>
      <c r="BC177" s="66">
        <f t="shared" si="97"/>
        <v>5.0491043600000003</v>
      </c>
      <c r="BD177" s="74"/>
      <c r="BE177" s="55"/>
      <c r="BF177" s="16">
        <f t="shared" si="82"/>
        <v>0</v>
      </c>
      <c r="BG177" s="16">
        <f t="shared" si="83"/>
        <v>0</v>
      </c>
      <c r="BH177" s="16">
        <f t="shared" si="84"/>
        <v>0</v>
      </c>
      <c r="BI177" s="16">
        <f t="shared" si="85"/>
        <v>0</v>
      </c>
    </row>
    <row r="178" spans="1:61" ht="30" x14ac:dyDescent="0.25">
      <c r="A178" s="4" t="s">
        <v>396</v>
      </c>
      <c r="B178" s="7" t="s">
        <v>663</v>
      </c>
      <c r="C178" s="7">
        <v>10621</v>
      </c>
      <c r="D178" s="8">
        <v>43.066699999999997</v>
      </c>
      <c r="E178" s="8">
        <v>-76.224599999999995</v>
      </c>
      <c r="F178" s="4" t="s">
        <v>488</v>
      </c>
      <c r="G178" s="4" t="s">
        <v>25</v>
      </c>
      <c r="H178" s="4" t="s">
        <v>33</v>
      </c>
      <c r="I178" s="4" t="s">
        <v>27</v>
      </c>
      <c r="J178" s="4" t="s">
        <v>200</v>
      </c>
      <c r="K178" s="14">
        <f t="shared" si="69"/>
        <v>2.2000000000000002E-2</v>
      </c>
      <c r="L178" s="15">
        <v>3.3660000000000001</v>
      </c>
      <c r="M178" s="15">
        <v>105915.13</v>
      </c>
      <c r="N178" s="15">
        <v>12860.69</v>
      </c>
      <c r="O178" s="15"/>
      <c r="P178" s="15"/>
      <c r="Q178" s="16">
        <f t="shared" si="74"/>
        <v>0</v>
      </c>
      <c r="R178" s="34"/>
      <c r="S178" s="34"/>
      <c r="T178" s="35">
        <f t="shared" si="75"/>
        <v>0</v>
      </c>
      <c r="U178" s="34"/>
      <c r="V178" s="34"/>
      <c r="W178" s="35">
        <f t="shared" si="76"/>
        <v>0</v>
      </c>
      <c r="X178" s="17">
        <v>0.32900000000000001</v>
      </c>
      <c r="Y178" s="15">
        <v>7875.2179999999998</v>
      </c>
      <c r="Z178" s="16">
        <f t="shared" si="77"/>
        <v>8.3553242589601964E-2</v>
      </c>
      <c r="AA178" s="15"/>
      <c r="AB178" s="16">
        <f t="shared" si="70"/>
        <v>-2.2000000000000002E-2</v>
      </c>
      <c r="AC178" s="16">
        <f t="shared" si="71"/>
        <v>-2.2000000000000002E-2</v>
      </c>
      <c r="AD178" s="16">
        <f t="shared" si="72"/>
        <v>-2.2000000000000002E-2</v>
      </c>
      <c r="AE178" s="18">
        <f t="shared" si="73"/>
        <v>0.307</v>
      </c>
      <c r="AG178" s="45">
        <f t="shared" si="90"/>
        <v>0</v>
      </c>
      <c r="AH178" s="45">
        <f t="shared" si="91"/>
        <v>0</v>
      </c>
      <c r="AI178" s="45">
        <f t="shared" si="92"/>
        <v>0</v>
      </c>
      <c r="AJ178" s="45">
        <f t="shared" si="93"/>
        <v>-0.14351307999999999</v>
      </c>
      <c r="AL178" s="4" t="s">
        <v>396</v>
      </c>
      <c r="AM178" s="7" t="s">
        <v>663</v>
      </c>
      <c r="AO178" s="16">
        <f t="shared" si="86"/>
        <v>-21.831790819999998</v>
      </c>
      <c r="AP178" s="16">
        <f t="shared" si="87"/>
        <v>-22.975663600000001</v>
      </c>
      <c r="AQ178" s="16">
        <f t="shared" si="88"/>
        <v>-25.383411999999996</v>
      </c>
      <c r="AR178" s="16">
        <f t="shared" si="89"/>
        <v>-25.526639259999996</v>
      </c>
      <c r="AU178" s="16">
        <f t="shared" si="78"/>
        <v>0</v>
      </c>
      <c r="AV178" s="16">
        <f t="shared" si="79"/>
        <v>0</v>
      </c>
      <c r="AW178" s="16">
        <f t="shared" si="80"/>
        <v>0</v>
      </c>
      <c r="AX178" s="16">
        <f t="shared" si="81"/>
        <v>0</v>
      </c>
      <c r="AY178" s="62"/>
      <c r="AZ178" s="65">
        <f t="shared" si="94"/>
        <v>0.60905013999999991</v>
      </c>
      <c r="BA178" s="66">
        <f t="shared" si="95"/>
        <v>0.75670990000000005</v>
      </c>
      <c r="BB178" s="66">
        <f t="shared" si="96"/>
        <v>1.11946602</v>
      </c>
      <c r="BC178" s="66">
        <f t="shared" si="97"/>
        <v>5.0491043600000003</v>
      </c>
      <c r="BD178" s="74"/>
      <c r="BE178" s="55"/>
      <c r="BF178" s="16">
        <f t="shared" si="82"/>
        <v>0</v>
      </c>
      <c r="BG178" s="16">
        <f t="shared" si="83"/>
        <v>0</v>
      </c>
      <c r="BH178" s="16">
        <f t="shared" si="84"/>
        <v>0</v>
      </c>
      <c r="BI178" s="16">
        <f t="shared" si="85"/>
        <v>0</v>
      </c>
    </row>
    <row r="179" spans="1:61" ht="30" x14ac:dyDescent="0.25">
      <c r="A179" s="4" t="s">
        <v>396</v>
      </c>
      <c r="B179" s="7" t="s">
        <v>653</v>
      </c>
      <c r="C179" s="7">
        <v>10725</v>
      </c>
      <c r="D179" s="8">
        <v>42.574399999999997</v>
      </c>
      <c r="E179" s="8">
        <v>-73.859200000000001</v>
      </c>
      <c r="F179" s="4" t="s">
        <v>471</v>
      </c>
      <c r="G179" s="4" t="s">
        <v>25</v>
      </c>
      <c r="H179" s="4" t="s">
        <v>33</v>
      </c>
      <c r="I179" s="4" t="s">
        <v>27</v>
      </c>
      <c r="J179" s="4" t="s">
        <v>34</v>
      </c>
      <c r="K179" s="14">
        <f t="shared" si="69"/>
        <v>0.11233333333333334</v>
      </c>
      <c r="L179" s="15">
        <v>17.187000000000001</v>
      </c>
      <c r="M179" s="15">
        <v>969269.01</v>
      </c>
      <c r="N179" s="15">
        <v>115977.06</v>
      </c>
      <c r="O179" s="15"/>
      <c r="P179" s="15"/>
      <c r="Q179" s="16">
        <f t="shared" si="74"/>
        <v>0</v>
      </c>
      <c r="R179" s="34"/>
      <c r="S179" s="34"/>
      <c r="T179" s="35">
        <f t="shared" si="75"/>
        <v>0</v>
      </c>
      <c r="U179" s="36">
        <v>0.36</v>
      </c>
      <c r="V179" s="34">
        <v>24950.878000000001</v>
      </c>
      <c r="W179" s="35">
        <f t="shared" si="76"/>
        <v>2.8856699952602871E-2</v>
      </c>
      <c r="X179" s="15">
        <v>8.0000000000000002E-3</v>
      </c>
      <c r="Y179" s="15">
        <v>580.00400000000002</v>
      </c>
      <c r="Z179" s="16">
        <f t="shared" si="77"/>
        <v>2.7586016648161047E-2</v>
      </c>
      <c r="AA179" s="15"/>
      <c r="AB179" s="16">
        <f t="shared" si="70"/>
        <v>-0.11233333333333334</v>
      </c>
      <c r="AC179" s="16">
        <f t="shared" si="71"/>
        <v>-0.11233333333333334</v>
      </c>
      <c r="AD179" s="18">
        <f t="shared" si="72"/>
        <v>0.24766666666666665</v>
      </c>
      <c r="AE179" s="16">
        <f t="shared" si="73"/>
        <v>-0.10433333333333333</v>
      </c>
      <c r="AG179" s="45">
        <f t="shared" si="90"/>
        <v>0</v>
      </c>
      <c r="AH179" s="45">
        <f t="shared" si="91"/>
        <v>0</v>
      </c>
      <c r="AI179" s="45">
        <f t="shared" si="92"/>
        <v>-1.13705268</v>
      </c>
      <c r="AJ179" s="45">
        <f t="shared" si="93"/>
        <v>-2.6800240000000003E-2</v>
      </c>
      <c r="AL179" s="4" t="s">
        <v>396</v>
      </c>
      <c r="AM179" s="7" t="s">
        <v>653</v>
      </c>
      <c r="AO179" s="16">
        <f t="shared" si="86"/>
        <v>-21.831790819999998</v>
      </c>
      <c r="AP179" s="16">
        <f t="shared" si="87"/>
        <v>-22.975663600000001</v>
      </c>
      <c r="AQ179" s="16">
        <f t="shared" si="88"/>
        <v>-26.520464679999996</v>
      </c>
      <c r="AR179" s="16">
        <f t="shared" si="89"/>
        <v>-25.553439499999996</v>
      </c>
      <c r="AU179" s="16">
        <f t="shared" si="78"/>
        <v>0</v>
      </c>
      <c r="AV179" s="16">
        <f t="shared" si="79"/>
        <v>0</v>
      </c>
      <c r="AW179" s="16">
        <f t="shared" si="80"/>
        <v>0</v>
      </c>
      <c r="AX179" s="16">
        <f t="shared" si="81"/>
        <v>0</v>
      </c>
      <c r="AY179" s="62"/>
      <c r="AZ179" s="65">
        <f t="shared" si="94"/>
        <v>0.60905013999999991</v>
      </c>
      <c r="BA179" s="66">
        <f t="shared" si="95"/>
        <v>0.75670990000000005</v>
      </c>
      <c r="BB179" s="66">
        <f t="shared" si="96"/>
        <v>1.11946602</v>
      </c>
      <c r="BC179" s="66">
        <f t="shared" si="97"/>
        <v>5.0491043600000003</v>
      </c>
      <c r="BD179" s="74"/>
      <c r="BE179" s="55"/>
      <c r="BF179" s="16">
        <f t="shared" si="82"/>
        <v>0</v>
      </c>
      <c r="BG179" s="16">
        <f t="shared" si="83"/>
        <v>0</v>
      </c>
      <c r="BH179" s="16">
        <f t="shared" si="84"/>
        <v>0</v>
      </c>
      <c r="BI179" s="16">
        <f t="shared" si="85"/>
        <v>0</v>
      </c>
    </row>
    <row r="180" spans="1:61" ht="30" x14ac:dyDescent="0.25">
      <c r="A180" s="4" t="s">
        <v>396</v>
      </c>
      <c r="B180" s="7" t="s">
        <v>411</v>
      </c>
      <c r="C180" s="7">
        <v>10803</v>
      </c>
      <c r="D180" s="8">
        <v>44.7258</v>
      </c>
      <c r="E180" s="8">
        <v>-75.441699999999997</v>
      </c>
      <c r="F180" s="4" t="s">
        <v>412</v>
      </c>
      <c r="G180" s="4" t="s">
        <v>25</v>
      </c>
      <c r="H180" s="4" t="s">
        <v>33</v>
      </c>
      <c r="I180" s="4" t="s">
        <v>27</v>
      </c>
      <c r="J180" s="4" t="s">
        <v>59</v>
      </c>
      <c r="K180" s="14">
        <f t="shared" si="69"/>
        <v>0</v>
      </c>
      <c r="L180" s="15"/>
      <c r="M180" s="15"/>
      <c r="N180" s="15"/>
      <c r="O180" s="15"/>
      <c r="P180" s="15"/>
      <c r="Q180" s="16">
        <f t="shared" si="74"/>
        <v>0</v>
      </c>
      <c r="R180" s="34"/>
      <c r="S180" s="34"/>
      <c r="T180" s="35">
        <f t="shared" si="75"/>
        <v>0</v>
      </c>
      <c r="U180" s="34"/>
      <c r="V180" s="34"/>
      <c r="W180" s="35">
        <f t="shared" si="76"/>
        <v>0</v>
      </c>
      <c r="X180" s="15"/>
      <c r="Y180" s="15"/>
      <c r="Z180" s="16">
        <f t="shared" si="77"/>
        <v>0</v>
      </c>
      <c r="AA180" s="15"/>
      <c r="AB180" s="16">
        <f t="shared" si="70"/>
        <v>0</v>
      </c>
      <c r="AC180" s="16">
        <f t="shared" si="71"/>
        <v>0</v>
      </c>
      <c r="AD180" s="16">
        <f t="shared" si="72"/>
        <v>0</v>
      </c>
      <c r="AE180" s="16">
        <f t="shared" si="73"/>
        <v>0</v>
      </c>
      <c r="AG180" s="45">
        <f t="shared" si="90"/>
        <v>0</v>
      </c>
      <c r="AH180" s="45">
        <f t="shared" si="91"/>
        <v>0</v>
      </c>
      <c r="AI180" s="45">
        <f t="shared" si="92"/>
        <v>0</v>
      </c>
      <c r="AJ180" s="45">
        <f t="shared" si="93"/>
        <v>0</v>
      </c>
      <c r="AL180" s="4" t="s">
        <v>396</v>
      </c>
      <c r="AM180" s="7" t="s">
        <v>411</v>
      </c>
      <c r="AO180" s="16">
        <f t="shared" si="86"/>
        <v>-21.831790819999998</v>
      </c>
      <c r="AP180" s="16">
        <f t="shared" si="87"/>
        <v>-22.975663600000001</v>
      </c>
      <c r="AQ180" s="16">
        <f t="shared" si="88"/>
        <v>-26.520464679999996</v>
      </c>
      <c r="AR180" s="16">
        <f t="shared" si="89"/>
        <v>-25.553439499999996</v>
      </c>
      <c r="AU180" s="16">
        <f t="shared" si="78"/>
        <v>0</v>
      </c>
      <c r="AV180" s="16">
        <f t="shared" si="79"/>
        <v>0</v>
      </c>
      <c r="AW180" s="16">
        <f t="shared" si="80"/>
        <v>0</v>
      </c>
      <c r="AX180" s="16">
        <f t="shared" si="81"/>
        <v>0</v>
      </c>
      <c r="AY180" s="62"/>
      <c r="AZ180" s="65">
        <f t="shared" si="94"/>
        <v>0.60905013999999991</v>
      </c>
      <c r="BA180" s="66">
        <f t="shared" si="95"/>
        <v>0.75670990000000005</v>
      </c>
      <c r="BB180" s="66">
        <f t="shared" si="96"/>
        <v>1.11946602</v>
      </c>
      <c r="BC180" s="66">
        <f t="shared" si="97"/>
        <v>5.0491043600000003</v>
      </c>
      <c r="BD180" s="74"/>
      <c r="BE180" s="55"/>
      <c r="BF180" s="16">
        <f t="shared" si="82"/>
        <v>0</v>
      </c>
      <c r="BG180" s="16">
        <f t="shared" si="83"/>
        <v>0</v>
      </c>
      <c r="BH180" s="16">
        <f t="shared" si="84"/>
        <v>0</v>
      </c>
      <c r="BI180" s="16">
        <f t="shared" si="85"/>
        <v>0</v>
      </c>
    </row>
    <row r="181" spans="1:61" ht="45" x14ac:dyDescent="0.25">
      <c r="A181" s="4" t="s">
        <v>396</v>
      </c>
      <c r="B181" s="7" t="s">
        <v>472</v>
      </c>
      <c r="C181" s="7">
        <v>50292</v>
      </c>
      <c r="D181" s="8">
        <v>40.746899999999997</v>
      </c>
      <c r="E181" s="8">
        <v>-73.499399999999994</v>
      </c>
      <c r="F181" s="4" t="s">
        <v>473</v>
      </c>
      <c r="G181" s="4" t="s">
        <v>25</v>
      </c>
      <c r="H181" s="4" t="s">
        <v>33</v>
      </c>
      <c r="I181" s="4" t="s">
        <v>27</v>
      </c>
      <c r="J181" s="4" t="s">
        <v>34</v>
      </c>
      <c r="K181" s="14">
        <f t="shared" si="69"/>
        <v>0.2669346405228758</v>
      </c>
      <c r="L181" s="15">
        <v>40.841000000000001</v>
      </c>
      <c r="M181" s="15">
        <v>1480103.051</v>
      </c>
      <c r="N181" s="15">
        <v>176723.32</v>
      </c>
      <c r="O181" s="15">
        <v>0.158</v>
      </c>
      <c r="P181" s="15">
        <v>7294.0680000000002</v>
      </c>
      <c r="Q181" s="16">
        <f t="shared" si="74"/>
        <v>4.3322875520217248E-2</v>
      </c>
      <c r="R181" s="34">
        <v>0.309</v>
      </c>
      <c r="S181" s="34">
        <v>7429.5320000000002</v>
      </c>
      <c r="T181" s="35">
        <f t="shared" si="75"/>
        <v>8.3181551677817656E-2</v>
      </c>
      <c r="U181" s="34">
        <v>0.30399999999999999</v>
      </c>
      <c r="V181" s="34">
        <v>7107.4049999999997</v>
      </c>
      <c r="W181" s="35">
        <f t="shared" si="76"/>
        <v>8.5544583430942803E-2</v>
      </c>
      <c r="X181" s="15">
        <v>0.25800000000000001</v>
      </c>
      <c r="Y181" s="15">
        <v>6696.55</v>
      </c>
      <c r="Z181" s="16">
        <f t="shared" si="77"/>
        <v>7.7054602743203582E-2</v>
      </c>
      <c r="AA181" s="15"/>
      <c r="AB181" s="16">
        <f t="shared" si="70"/>
        <v>-0.1089346405228758</v>
      </c>
      <c r="AC181" s="16">
        <f t="shared" si="71"/>
        <v>4.2065359477124198E-2</v>
      </c>
      <c r="AD181" s="16">
        <f t="shared" si="72"/>
        <v>3.7065359477124193E-2</v>
      </c>
      <c r="AE181" s="16">
        <f t="shared" si="73"/>
        <v>-8.9346405228757919E-3</v>
      </c>
      <c r="AG181" s="45">
        <f t="shared" si="90"/>
        <v>-0.27964408000000002</v>
      </c>
      <c r="AH181" s="45">
        <f t="shared" si="91"/>
        <v>-0.13677191999999999</v>
      </c>
      <c r="AI181" s="45">
        <f t="shared" si="92"/>
        <v>-0.12244429999999996</v>
      </c>
      <c r="AJ181" s="45">
        <f t="shared" si="93"/>
        <v>-0.143793</v>
      </c>
      <c r="AL181" s="4" t="s">
        <v>396</v>
      </c>
      <c r="AM181" s="7" t="s">
        <v>472</v>
      </c>
      <c r="AO181" s="16">
        <f t="shared" si="86"/>
        <v>-22.111434899999999</v>
      </c>
      <c r="AP181" s="16">
        <f t="shared" si="87"/>
        <v>-23.112435520000002</v>
      </c>
      <c r="AQ181" s="16">
        <f t="shared" si="88"/>
        <v>-26.642908979999998</v>
      </c>
      <c r="AR181" s="16">
        <f t="shared" si="89"/>
        <v>-25.697232499999995</v>
      </c>
      <c r="AU181" s="16">
        <f t="shared" si="78"/>
        <v>0</v>
      </c>
      <c r="AV181" s="16">
        <f t="shared" si="79"/>
        <v>0</v>
      </c>
      <c r="AW181" s="16">
        <f t="shared" si="80"/>
        <v>0</v>
      </c>
      <c r="AX181" s="16">
        <f t="shared" si="81"/>
        <v>0</v>
      </c>
      <c r="AY181" s="62"/>
      <c r="AZ181" s="65">
        <f t="shared" si="94"/>
        <v>0.60905013999999991</v>
      </c>
      <c r="BA181" s="66">
        <f t="shared" si="95"/>
        <v>0.75670990000000005</v>
      </c>
      <c r="BB181" s="66">
        <f t="shared" si="96"/>
        <v>1.11946602</v>
      </c>
      <c r="BC181" s="66">
        <f t="shared" si="97"/>
        <v>5.0491043600000003</v>
      </c>
      <c r="BD181" s="74"/>
      <c r="BE181" s="55"/>
      <c r="BF181" s="16">
        <f t="shared" si="82"/>
        <v>0</v>
      </c>
      <c r="BG181" s="16">
        <f t="shared" si="83"/>
        <v>0</v>
      </c>
      <c r="BH181" s="16">
        <f t="shared" si="84"/>
        <v>0</v>
      </c>
      <c r="BI181" s="16">
        <f t="shared" si="85"/>
        <v>0</v>
      </c>
    </row>
    <row r="182" spans="1:61" ht="60" x14ac:dyDescent="0.25">
      <c r="A182" s="4" t="s">
        <v>396</v>
      </c>
      <c r="B182" s="7" t="s">
        <v>498</v>
      </c>
      <c r="C182" s="7">
        <v>50368</v>
      </c>
      <c r="D182" s="8">
        <v>42.442799999999998</v>
      </c>
      <c r="E182" s="8">
        <v>-76.476399999999998</v>
      </c>
      <c r="F182" s="4" t="s">
        <v>495</v>
      </c>
      <c r="G182" s="4" t="s">
        <v>25</v>
      </c>
      <c r="H182" s="4" t="s">
        <v>33</v>
      </c>
      <c r="I182" s="4" t="s">
        <v>27</v>
      </c>
      <c r="J182" s="4" t="s">
        <v>42</v>
      </c>
      <c r="K182" s="14">
        <f t="shared" si="69"/>
        <v>2.4679738562091501E-2</v>
      </c>
      <c r="L182" s="15">
        <v>3.7759999999999998</v>
      </c>
      <c r="M182" s="15">
        <v>1003921.299</v>
      </c>
      <c r="N182" s="15"/>
      <c r="O182" s="15">
        <v>2.8000000000000001E-2</v>
      </c>
      <c r="P182" s="15">
        <v>7441.8</v>
      </c>
      <c r="Q182" s="16">
        <f t="shared" si="74"/>
        <v>7.5250611411217718E-3</v>
      </c>
      <c r="R182" s="34">
        <v>2.8000000000000001E-2</v>
      </c>
      <c r="S182" s="34">
        <v>7369.8</v>
      </c>
      <c r="T182" s="35">
        <f t="shared" si="75"/>
        <v>7.5985779804065238E-3</v>
      </c>
      <c r="U182" s="34">
        <v>2.8000000000000001E-2</v>
      </c>
      <c r="V182" s="34">
        <v>7488</v>
      </c>
      <c r="W182" s="35">
        <f t="shared" si="76"/>
        <v>7.478632478632479E-3</v>
      </c>
      <c r="X182" s="15">
        <v>2.9000000000000001E-2</v>
      </c>
      <c r="Y182" s="15">
        <v>7561.9</v>
      </c>
      <c r="Z182" s="16">
        <f t="shared" si="77"/>
        <v>7.6700300189105914E-3</v>
      </c>
      <c r="AA182" s="15"/>
      <c r="AB182" s="16">
        <f t="shared" si="70"/>
        <v>3.3202614379084991E-3</v>
      </c>
      <c r="AC182" s="16">
        <f t="shared" si="71"/>
        <v>3.3202614379084991E-3</v>
      </c>
      <c r="AD182" s="16">
        <f t="shared" si="72"/>
        <v>3.3202614379084991E-3</v>
      </c>
      <c r="AE182" s="16">
        <f t="shared" si="73"/>
        <v>4.3202614379085E-3</v>
      </c>
      <c r="AG182" s="45">
        <f t="shared" si="90"/>
        <v>-0.41850800000000005</v>
      </c>
      <c r="AH182" s="45">
        <f t="shared" si="91"/>
        <v>-0.414188</v>
      </c>
      <c r="AI182" s="45">
        <f t="shared" si="92"/>
        <v>-0.42127999999999999</v>
      </c>
      <c r="AJ182" s="45">
        <f t="shared" si="93"/>
        <v>-0.42471399999999992</v>
      </c>
      <c r="AL182" s="4" t="s">
        <v>396</v>
      </c>
      <c r="AM182" s="7" t="s">
        <v>498</v>
      </c>
      <c r="AO182" s="16">
        <f t="shared" si="86"/>
        <v>-22.529942899999998</v>
      </c>
      <c r="AP182" s="16">
        <f t="shared" si="87"/>
        <v>-23.526623520000001</v>
      </c>
      <c r="AQ182" s="16">
        <f t="shared" si="88"/>
        <v>-27.064188979999997</v>
      </c>
      <c r="AR182" s="16">
        <f t="shared" si="89"/>
        <v>-26.121946499999996</v>
      </c>
      <c r="AU182" s="16">
        <f t="shared" si="78"/>
        <v>0</v>
      </c>
      <c r="AV182" s="16">
        <f t="shared" si="79"/>
        <v>0</v>
      </c>
      <c r="AW182" s="16">
        <f t="shared" si="80"/>
        <v>0</v>
      </c>
      <c r="AX182" s="16">
        <f t="shared" si="81"/>
        <v>0</v>
      </c>
      <c r="AY182" s="62"/>
      <c r="AZ182" s="65">
        <f t="shared" si="94"/>
        <v>0.60905013999999991</v>
      </c>
      <c r="BA182" s="66">
        <f t="shared" si="95"/>
        <v>0.75670990000000005</v>
      </c>
      <c r="BB182" s="66">
        <f t="shared" si="96"/>
        <v>1.11946602</v>
      </c>
      <c r="BC182" s="66">
        <f t="shared" si="97"/>
        <v>5.0491043600000003</v>
      </c>
      <c r="BD182" s="74"/>
      <c r="BE182" s="55"/>
      <c r="BF182" s="16">
        <f t="shared" si="82"/>
        <v>0</v>
      </c>
      <c r="BG182" s="16">
        <f t="shared" si="83"/>
        <v>0</v>
      </c>
      <c r="BH182" s="16">
        <f t="shared" si="84"/>
        <v>0</v>
      </c>
      <c r="BI182" s="16">
        <f t="shared" si="85"/>
        <v>0</v>
      </c>
    </row>
    <row r="183" spans="1:61" ht="60" x14ac:dyDescent="0.25">
      <c r="A183" s="4" t="s">
        <v>396</v>
      </c>
      <c r="B183" s="7" t="s">
        <v>603</v>
      </c>
      <c r="C183" s="7">
        <v>50449</v>
      </c>
      <c r="D183" s="8">
        <v>42.654400000000003</v>
      </c>
      <c r="E183" s="8">
        <v>-78.077200000000005</v>
      </c>
      <c r="F183" s="4" t="s">
        <v>604</v>
      </c>
      <c r="G183" s="4" t="s">
        <v>25</v>
      </c>
      <c r="H183" s="4" t="s">
        <v>33</v>
      </c>
      <c r="I183" s="4" t="s">
        <v>27</v>
      </c>
      <c r="J183" s="4" t="s">
        <v>34</v>
      </c>
      <c r="K183" s="14">
        <f t="shared" si="69"/>
        <v>8.1254901960784318E-2</v>
      </c>
      <c r="L183" s="15">
        <v>12.432</v>
      </c>
      <c r="M183" s="15">
        <v>234379.92499999999</v>
      </c>
      <c r="N183" s="15">
        <v>24645.25</v>
      </c>
      <c r="O183" s="17">
        <v>0.32700000000000001</v>
      </c>
      <c r="P183" s="15">
        <v>6783.625</v>
      </c>
      <c r="Q183" s="16">
        <f t="shared" si="74"/>
        <v>9.6408631078516285E-2</v>
      </c>
      <c r="R183" s="36">
        <v>0.33600000000000002</v>
      </c>
      <c r="S183" s="34">
        <v>6959.7250000000004</v>
      </c>
      <c r="T183" s="35">
        <f t="shared" si="75"/>
        <v>9.6555539191562886E-2</v>
      </c>
      <c r="U183" s="36">
        <v>0.35799999999999998</v>
      </c>
      <c r="V183" s="34">
        <v>7241.65</v>
      </c>
      <c r="W183" s="35">
        <f t="shared" si="76"/>
        <v>9.887249452818074E-2</v>
      </c>
      <c r="X183" s="17">
        <v>0.33</v>
      </c>
      <c r="Y183" s="15">
        <v>6811.6</v>
      </c>
      <c r="Z183" s="16">
        <f t="shared" si="77"/>
        <v>9.6893534558693983E-2</v>
      </c>
      <c r="AA183" s="15"/>
      <c r="AB183" s="18">
        <f t="shared" si="70"/>
        <v>0.24574509803921568</v>
      </c>
      <c r="AC183" s="18">
        <f t="shared" si="71"/>
        <v>0.25474509803921569</v>
      </c>
      <c r="AD183" s="18">
        <f t="shared" si="72"/>
        <v>0.27674509803921565</v>
      </c>
      <c r="AE183" s="18">
        <f t="shared" si="73"/>
        <v>0.24874509803921568</v>
      </c>
      <c r="AG183" s="45">
        <f t="shared" si="90"/>
        <v>-8.0017499999999964E-2</v>
      </c>
      <c r="AH183" s="45">
        <f t="shared" si="91"/>
        <v>-8.1583499999999989E-2</v>
      </c>
      <c r="AI183" s="45">
        <f t="shared" si="92"/>
        <v>-7.6498999999999956E-2</v>
      </c>
      <c r="AJ183" s="45">
        <f t="shared" si="93"/>
        <v>-7.869600000000003E-2</v>
      </c>
      <c r="AL183" s="4" t="s">
        <v>396</v>
      </c>
      <c r="AM183" s="7" t="s">
        <v>603</v>
      </c>
      <c r="AO183" s="16">
        <f t="shared" si="86"/>
        <v>-22.609960399999999</v>
      </c>
      <c r="AP183" s="16">
        <f t="shared" si="87"/>
        <v>-23.608207020000002</v>
      </c>
      <c r="AQ183" s="16">
        <f t="shared" si="88"/>
        <v>-27.140687979999996</v>
      </c>
      <c r="AR183" s="16">
        <f t="shared" si="89"/>
        <v>-26.200642499999997</v>
      </c>
      <c r="AU183" s="16">
        <f t="shared" si="78"/>
        <v>0</v>
      </c>
      <c r="AV183" s="16">
        <f t="shared" si="79"/>
        <v>0</v>
      </c>
      <c r="AW183" s="16">
        <f t="shared" si="80"/>
        <v>0</v>
      </c>
      <c r="AX183" s="16">
        <f t="shared" si="81"/>
        <v>0</v>
      </c>
      <c r="AY183" s="62"/>
      <c r="AZ183" s="65">
        <f t="shared" si="94"/>
        <v>0.60905013999999991</v>
      </c>
      <c r="BA183" s="66">
        <f t="shared" si="95"/>
        <v>0.75670990000000005</v>
      </c>
      <c r="BB183" s="66">
        <f t="shared" si="96"/>
        <v>1.11946602</v>
      </c>
      <c r="BC183" s="66">
        <f t="shared" si="97"/>
        <v>5.0491043600000003</v>
      </c>
      <c r="BD183" s="74"/>
      <c r="BE183" s="55"/>
      <c r="BF183" s="16">
        <f t="shared" si="82"/>
        <v>0</v>
      </c>
      <c r="BG183" s="16">
        <f t="shared" si="83"/>
        <v>0</v>
      </c>
      <c r="BH183" s="16">
        <f t="shared" si="84"/>
        <v>0</v>
      </c>
      <c r="BI183" s="16">
        <f t="shared" si="85"/>
        <v>0</v>
      </c>
    </row>
    <row r="184" spans="1:61" ht="60" x14ac:dyDescent="0.25">
      <c r="A184" s="4" t="s">
        <v>396</v>
      </c>
      <c r="B184" s="7" t="s">
        <v>601</v>
      </c>
      <c r="C184" s="7">
        <v>50450</v>
      </c>
      <c r="D184" s="8">
        <v>43.468200000000003</v>
      </c>
      <c r="E184" s="8">
        <v>-76.496499999999997</v>
      </c>
      <c r="F184" s="4" t="s">
        <v>602</v>
      </c>
      <c r="G184" s="4" t="s">
        <v>25</v>
      </c>
      <c r="H184" s="4" t="s">
        <v>33</v>
      </c>
      <c r="I184" s="4" t="s">
        <v>27</v>
      </c>
      <c r="J184" s="4" t="s">
        <v>34</v>
      </c>
      <c r="K184" s="14">
        <f t="shared" si="69"/>
        <v>7.8418300653594772E-2</v>
      </c>
      <c r="L184" s="15">
        <v>11.997999999999999</v>
      </c>
      <c r="M184" s="15">
        <v>205260.47500000001</v>
      </c>
      <c r="N184" s="15">
        <v>22754</v>
      </c>
      <c r="O184" s="15"/>
      <c r="P184" s="15"/>
      <c r="Q184" s="16">
        <f t="shared" si="74"/>
        <v>0</v>
      </c>
      <c r="R184" s="34">
        <v>0.215</v>
      </c>
      <c r="S184" s="34">
        <v>3280.05</v>
      </c>
      <c r="T184" s="35">
        <f t="shared" si="75"/>
        <v>0.13109556256764379</v>
      </c>
      <c r="U184" s="34">
        <v>0.21299999999999999</v>
      </c>
      <c r="V184" s="34">
        <v>3270.55</v>
      </c>
      <c r="W184" s="35">
        <f t="shared" si="76"/>
        <v>0.13025332130681383</v>
      </c>
      <c r="X184" s="15">
        <v>0.21199999999999999</v>
      </c>
      <c r="Y184" s="15">
        <v>3291.3</v>
      </c>
      <c r="Z184" s="16">
        <f t="shared" si="77"/>
        <v>0.1288244766505636</v>
      </c>
      <c r="AA184" s="15"/>
      <c r="AB184" s="16">
        <f t="shared" si="70"/>
        <v>-7.8418300653594772E-2</v>
      </c>
      <c r="AC184" s="16">
        <f t="shared" si="71"/>
        <v>0.13658169934640524</v>
      </c>
      <c r="AD184" s="16">
        <f t="shared" si="72"/>
        <v>0.13458169934640524</v>
      </c>
      <c r="AE184" s="16">
        <f t="shared" si="73"/>
        <v>0.13358169934640524</v>
      </c>
      <c r="AG184" s="45">
        <f t="shared" si="90"/>
        <v>0</v>
      </c>
      <c r="AH184" s="45">
        <f t="shared" si="91"/>
        <v>1.8197000000000015E-2</v>
      </c>
      <c r="AI184" s="45">
        <f t="shared" si="92"/>
        <v>1.6766999999999994E-2</v>
      </c>
      <c r="AJ184" s="45">
        <f t="shared" si="93"/>
        <v>1.452199999999999E-2</v>
      </c>
      <c r="AL184" s="4" t="s">
        <v>396</v>
      </c>
      <c r="AM184" s="7" t="s">
        <v>601</v>
      </c>
      <c r="AO184" s="16">
        <f t="shared" si="86"/>
        <v>-22.609960399999999</v>
      </c>
      <c r="AP184" s="16">
        <f t="shared" si="87"/>
        <v>-23.590010020000001</v>
      </c>
      <c r="AQ184" s="16">
        <f t="shared" si="88"/>
        <v>-27.123920979999994</v>
      </c>
      <c r="AR184" s="16">
        <f t="shared" si="89"/>
        <v>-26.186120499999998</v>
      </c>
      <c r="AU184" s="16">
        <f t="shared" si="78"/>
        <v>0</v>
      </c>
      <c r="AV184" s="16">
        <f t="shared" si="79"/>
        <v>1.8197000000000015E-2</v>
      </c>
      <c r="AW184" s="16">
        <f t="shared" si="80"/>
        <v>1.6766999999999994E-2</v>
      </c>
      <c r="AX184" s="16">
        <f t="shared" si="81"/>
        <v>1.452199999999999E-2</v>
      </c>
      <c r="AY184" s="62"/>
      <c r="AZ184" s="65">
        <f t="shared" si="94"/>
        <v>0.60905013999999991</v>
      </c>
      <c r="BA184" s="66">
        <f t="shared" si="95"/>
        <v>0.77490690000000007</v>
      </c>
      <c r="BB184" s="66">
        <f t="shared" si="96"/>
        <v>1.1362330199999999</v>
      </c>
      <c r="BC184" s="66">
        <f t="shared" si="97"/>
        <v>5.0636263600000007</v>
      </c>
      <c r="BD184" s="74"/>
      <c r="BE184" s="55"/>
      <c r="BF184" s="16">
        <f t="shared" si="82"/>
        <v>0</v>
      </c>
      <c r="BG184" s="16">
        <f t="shared" si="83"/>
        <v>1.1095562567643796E-2</v>
      </c>
      <c r="BH184" s="16">
        <f t="shared" si="84"/>
        <v>1.0253321306813834E-2</v>
      </c>
      <c r="BI184" s="16">
        <f t="shared" si="85"/>
        <v>8.8244766505636008E-3</v>
      </c>
    </row>
    <row r="185" spans="1:61" ht="60" x14ac:dyDescent="0.25">
      <c r="A185" s="4" t="s">
        <v>396</v>
      </c>
      <c r="B185" s="7" t="s">
        <v>605</v>
      </c>
      <c r="C185" s="7">
        <v>50451</v>
      </c>
      <c r="D185" s="8">
        <v>42.967100000000002</v>
      </c>
      <c r="E185" s="8">
        <v>-78.918199999999999</v>
      </c>
      <c r="F185" s="4" t="s">
        <v>606</v>
      </c>
      <c r="G185" s="4" t="s">
        <v>25</v>
      </c>
      <c r="H185" s="4" t="s">
        <v>33</v>
      </c>
      <c r="I185" s="4" t="s">
        <v>27</v>
      </c>
      <c r="J185" s="4" t="s">
        <v>34</v>
      </c>
      <c r="K185" s="14">
        <f t="shared" si="69"/>
        <v>9.8431372549019611E-2</v>
      </c>
      <c r="L185" s="15">
        <v>15.06</v>
      </c>
      <c r="M185" s="15">
        <v>196179.65</v>
      </c>
      <c r="N185" s="15">
        <v>20349</v>
      </c>
      <c r="O185" s="15">
        <v>0.23400000000000001</v>
      </c>
      <c r="P185" s="15">
        <v>2917.35</v>
      </c>
      <c r="Q185" s="16">
        <f t="shared" si="74"/>
        <v>0.16041955884621317</v>
      </c>
      <c r="R185" s="36">
        <v>0.56299999999999994</v>
      </c>
      <c r="S185" s="34">
        <v>7512.2</v>
      </c>
      <c r="T185" s="35">
        <f t="shared" si="75"/>
        <v>0.14988951305875775</v>
      </c>
      <c r="U185" s="36">
        <v>0.41799999999999998</v>
      </c>
      <c r="V185" s="34">
        <v>5503.15</v>
      </c>
      <c r="W185" s="35">
        <f t="shared" si="76"/>
        <v>0.15191299528451888</v>
      </c>
      <c r="X185" s="17">
        <v>0.52500000000000002</v>
      </c>
      <c r="Y185" s="15">
        <v>6940.45</v>
      </c>
      <c r="Z185" s="16">
        <f t="shared" si="77"/>
        <v>0.15128702029407315</v>
      </c>
      <c r="AA185" s="15"/>
      <c r="AB185" s="16">
        <f t="shared" si="70"/>
        <v>0.13556862745098042</v>
      </c>
      <c r="AC185" s="18">
        <f t="shared" si="71"/>
        <v>0.46456862745098032</v>
      </c>
      <c r="AD185" s="18">
        <f t="shared" si="72"/>
        <v>0.31956862745098036</v>
      </c>
      <c r="AE185" s="18">
        <f t="shared" si="73"/>
        <v>0.4265686274509804</v>
      </c>
      <c r="AG185" s="45">
        <f t="shared" si="90"/>
        <v>5.8959000000000004E-2</v>
      </c>
      <c r="AH185" s="45">
        <f t="shared" si="91"/>
        <v>0.11226800000000001</v>
      </c>
      <c r="AI185" s="45">
        <f t="shared" si="92"/>
        <v>8.7811000000000042E-2</v>
      </c>
      <c r="AJ185" s="45">
        <f t="shared" si="93"/>
        <v>0.108573</v>
      </c>
      <c r="AL185" s="4" t="s">
        <v>396</v>
      </c>
      <c r="AM185" s="7" t="s">
        <v>605</v>
      </c>
      <c r="AO185" s="16">
        <f t="shared" si="86"/>
        <v>-22.551001399999997</v>
      </c>
      <c r="AP185" s="16">
        <f t="shared" si="87"/>
        <v>-23.477742020000001</v>
      </c>
      <c r="AQ185" s="16">
        <f t="shared" si="88"/>
        <v>-27.036109979999996</v>
      </c>
      <c r="AR185" s="16">
        <f t="shared" si="89"/>
        <v>-26.077547499999998</v>
      </c>
      <c r="AU185" s="16">
        <f t="shared" si="78"/>
        <v>5.8959000000000004E-2</v>
      </c>
      <c r="AV185" s="16">
        <f t="shared" si="79"/>
        <v>0.11226800000000001</v>
      </c>
      <c r="AW185" s="16">
        <f t="shared" si="80"/>
        <v>8.7811000000000042E-2</v>
      </c>
      <c r="AX185" s="16">
        <f t="shared" si="81"/>
        <v>0.108573</v>
      </c>
      <c r="AY185" s="62"/>
      <c r="AZ185" s="65">
        <f t="shared" si="94"/>
        <v>0.66800913999999989</v>
      </c>
      <c r="BA185" s="66">
        <f t="shared" si="95"/>
        <v>0.8871749000000001</v>
      </c>
      <c r="BB185" s="66">
        <f t="shared" si="96"/>
        <v>1.22404402</v>
      </c>
      <c r="BC185" s="66">
        <f t="shared" si="97"/>
        <v>5.1721993600000005</v>
      </c>
      <c r="BD185" s="74"/>
      <c r="BE185" s="55"/>
      <c r="BF185" s="16">
        <f t="shared" si="82"/>
        <v>4.0419558846213177E-2</v>
      </c>
      <c r="BG185" s="16">
        <f t="shared" si="83"/>
        <v>2.9889513058757755E-2</v>
      </c>
      <c r="BH185" s="16">
        <f t="shared" si="84"/>
        <v>3.191299528451888E-2</v>
      </c>
      <c r="BI185" s="16">
        <f t="shared" si="85"/>
        <v>3.1287020294073153E-2</v>
      </c>
    </row>
    <row r="186" spans="1:61" ht="60" x14ac:dyDescent="0.25">
      <c r="A186" s="4" t="s">
        <v>396</v>
      </c>
      <c r="B186" s="7" t="s">
        <v>597</v>
      </c>
      <c r="C186" s="7">
        <v>50458</v>
      </c>
      <c r="D186" s="8">
        <v>43.25</v>
      </c>
      <c r="E186" s="8">
        <v>-73.8125</v>
      </c>
      <c r="F186" s="4" t="s">
        <v>598</v>
      </c>
      <c r="G186" s="4" t="s">
        <v>25</v>
      </c>
      <c r="H186" s="4" t="s">
        <v>33</v>
      </c>
      <c r="I186" s="4" t="s">
        <v>27</v>
      </c>
      <c r="J186" s="4" t="s">
        <v>53</v>
      </c>
      <c r="K186" s="14">
        <f t="shared" si="69"/>
        <v>0.12495424836601306</v>
      </c>
      <c r="L186" s="15">
        <v>19.117999999999999</v>
      </c>
      <c r="M186" s="15">
        <v>1709213.375</v>
      </c>
      <c r="N186" s="15">
        <v>206294.75</v>
      </c>
      <c r="O186" s="15"/>
      <c r="P186" s="15"/>
      <c r="Q186" s="16">
        <f t="shared" si="74"/>
        <v>0</v>
      </c>
      <c r="R186" s="34">
        <v>0.26</v>
      </c>
      <c r="S186" s="34">
        <v>16410.849999999999</v>
      </c>
      <c r="T186" s="35">
        <f t="shared" si="75"/>
        <v>3.1686353845169511E-2</v>
      </c>
      <c r="U186" s="34">
        <v>0.23599999999999999</v>
      </c>
      <c r="V186" s="34">
        <v>23620.724999999999</v>
      </c>
      <c r="W186" s="35">
        <f t="shared" si="76"/>
        <v>1.9982451851075698E-2</v>
      </c>
      <c r="X186" s="15">
        <v>0.23400000000000001</v>
      </c>
      <c r="Y186" s="15">
        <v>17337.875</v>
      </c>
      <c r="Z186" s="16">
        <f t="shared" si="77"/>
        <v>2.6992927333943751E-2</v>
      </c>
      <c r="AA186" s="15"/>
      <c r="AB186" s="16">
        <f t="shared" si="70"/>
        <v>-0.12495424836601306</v>
      </c>
      <c r="AC186" s="16">
        <f t="shared" si="71"/>
        <v>0.13504575163398697</v>
      </c>
      <c r="AD186" s="16">
        <f t="shared" si="72"/>
        <v>0.11104575163398693</v>
      </c>
      <c r="AE186" s="16">
        <f t="shared" si="73"/>
        <v>0.10904575163398696</v>
      </c>
      <c r="AG186" s="45">
        <f t="shared" si="90"/>
        <v>0</v>
      </c>
      <c r="AH186" s="45">
        <f t="shared" si="91"/>
        <v>-0.72465099999999982</v>
      </c>
      <c r="AI186" s="45">
        <f t="shared" si="92"/>
        <v>-1.1812434999999999</v>
      </c>
      <c r="AJ186" s="45">
        <f t="shared" si="93"/>
        <v>-0.80627250000000006</v>
      </c>
      <c r="AL186" s="4" t="s">
        <v>396</v>
      </c>
      <c r="AM186" s="7" t="s">
        <v>597</v>
      </c>
      <c r="AO186" s="16">
        <f t="shared" si="86"/>
        <v>-22.551001399999997</v>
      </c>
      <c r="AP186" s="16">
        <f t="shared" si="87"/>
        <v>-24.202393020000002</v>
      </c>
      <c r="AQ186" s="16">
        <f t="shared" si="88"/>
        <v>-28.217353479999996</v>
      </c>
      <c r="AR186" s="16">
        <f t="shared" si="89"/>
        <v>-26.883819999999996</v>
      </c>
      <c r="AU186" s="16">
        <f t="shared" si="78"/>
        <v>0</v>
      </c>
      <c r="AV186" s="16">
        <f t="shared" si="79"/>
        <v>0</v>
      </c>
      <c r="AW186" s="16">
        <f t="shared" si="80"/>
        <v>0</v>
      </c>
      <c r="AX186" s="16">
        <f t="shared" si="81"/>
        <v>0</v>
      </c>
      <c r="AY186" s="62"/>
      <c r="AZ186" s="65">
        <f t="shared" si="94"/>
        <v>0.66800913999999989</v>
      </c>
      <c r="BA186" s="66">
        <f t="shared" si="95"/>
        <v>0.8871749000000001</v>
      </c>
      <c r="BB186" s="66">
        <f t="shared" si="96"/>
        <v>1.22404402</v>
      </c>
      <c r="BC186" s="66">
        <f t="shared" si="97"/>
        <v>5.1721993600000005</v>
      </c>
      <c r="BD186" s="74"/>
      <c r="BE186" s="55"/>
      <c r="BF186" s="16">
        <f t="shared" si="82"/>
        <v>0</v>
      </c>
      <c r="BG186" s="16">
        <f t="shared" si="83"/>
        <v>0</v>
      </c>
      <c r="BH186" s="16">
        <f t="shared" si="84"/>
        <v>0</v>
      </c>
      <c r="BI186" s="16">
        <f t="shared" si="85"/>
        <v>0</v>
      </c>
    </row>
    <row r="187" spans="1:61" ht="30" x14ac:dyDescent="0.25">
      <c r="A187" s="4" t="s">
        <v>396</v>
      </c>
      <c r="B187" s="7" t="s">
        <v>499</v>
      </c>
      <c r="C187" s="7">
        <v>50472</v>
      </c>
      <c r="D187" s="8">
        <v>43.0839</v>
      </c>
      <c r="E187" s="8">
        <v>-79.005600000000001</v>
      </c>
      <c r="F187" s="4" t="s">
        <v>501</v>
      </c>
      <c r="G187" s="4" t="s">
        <v>25</v>
      </c>
      <c r="H187" s="4" t="s">
        <v>80</v>
      </c>
      <c r="I187" s="4" t="s">
        <v>238</v>
      </c>
      <c r="J187" s="4" t="s">
        <v>126</v>
      </c>
      <c r="K187" s="14">
        <f t="shared" si="69"/>
        <v>4.6542483660130723E-2</v>
      </c>
      <c r="L187" s="15">
        <v>7.1210000000000004</v>
      </c>
      <c r="M187" s="15">
        <v>399071.3</v>
      </c>
      <c r="N187" s="15"/>
      <c r="O187" s="15">
        <v>7.9000000000000001E-2</v>
      </c>
      <c r="P187" s="15">
        <v>3204.9</v>
      </c>
      <c r="Q187" s="16">
        <f t="shared" si="74"/>
        <v>4.9299510125120904E-2</v>
      </c>
      <c r="R187" s="34">
        <v>4.3999999999999997E-2</v>
      </c>
      <c r="S187" s="34">
        <v>2576.6</v>
      </c>
      <c r="T187" s="35">
        <f t="shared" si="75"/>
        <v>3.4153535667158272E-2</v>
      </c>
      <c r="U187" s="34">
        <v>2.7E-2</v>
      </c>
      <c r="V187" s="34">
        <v>608.4</v>
      </c>
      <c r="W187" s="35">
        <f t="shared" si="76"/>
        <v>8.8757396449704151E-2</v>
      </c>
      <c r="X187" s="15">
        <v>4.9000000000000002E-2</v>
      </c>
      <c r="Y187" s="15">
        <v>2234.3000000000002</v>
      </c>
      <c r="Z187" s="16">
        <f t="shared" si="77"/>
        <v>4.3861612138029804E-2</v>
      </c>
      <c r="AA187" s="15"/>
      <c r="AB187" s="16">
        <f t="shared" si="70"/>
        <v>3.2457516339869277E-2</v>
      </c>
      <c r="AC187" s="16">
        <f t="shared" si="71"/>
        <v>-2.542483660130726E-3</v>
      </c>
      <c r="AD187" s="16">
        <f t="shared" si="72"/>
        <v>-1.9542483660130724E-2</v>
      </c>
      <c r="AE187" s="16">
        <f t="shared" si="73"/>
        <v>2.4575163398692784E-3</v>
      </c>
      <c r="AG187" s="45">
        <f t="shared" si="90"/>
        <v>-0.11329399999999999</v>
      </c>
      <c r="AH187" s="45">
        <f t="shared" si="91"/>
        <v>-0.11059599999999999</v>
      </c>
      <c r="AI187" s="45">
        <f t="shared" si="92"/>
        <v>-9.5039999999999968E-3</v>
      </c>
      <c r="AJ187" s="45">
        <f t="shared" si="93"/>
        <v>-8.5058000000000009E-2</v>
      </c>
      <c r="AL187" s="4" t="s">
        <v>396</v>
      </c>
      <c r="AM187" s="7" t="s">
        <v>499</v>
      </c>
      <c r="AO187" s="16">
        <f t="shared" si="86"/>
        <v>-22.664295399999997</v>
      </c>
      <c r="AP187" s="16">
        <f t="shared" si="87"/>
        <v>-24.312989020000003</v>
      </c>
      <c r="AQ187" s="16">
        <f t="shared" si="88"/>
        <v>-28.226857479999996</v>
      </c>
      <c r="AR187" s="16">
        <f t="shared" si="89"/>
        <v>-26.968877999999997</v>
      </c>
      <c r="AU187" s="16">
        <f t="shared" si="78"/>
        <v>0</v>
      </c>
      <c r="AV187" s="16">
        <f t="shared" si="79"/>
        <v>0</v>
      </c>
      <c r="AW187" s="16">
        <f t="shared" si="80"/>
        <v>0</v>
      </c>
      <c r="AX187" s="16">
        <f t="shared" si="81"/>
        <v>0</v>
      </c>
      <c r="AY187" s="62"/>
      <c r="AZ187" s="65">
        <f t="shared" si="94"/>
        <v>0.66800913999999989</v>
      </c>
      <c r="BA187" s="66">
        <f t="shared" si="95"/>
        <v>0.8871749000000001</v>
      </c>
      <c r="BB187" s="66">
        <f t="shared" si="96"/>
        <v>1.22404402</v>
      </c>
      <c r="BC187" s="66">
        <f t="shared" si="97"/>
        <v>5.1721993600000005</v>
      </c>
      <c r="BD187" s="74"/>
      <c r="BE187" s="55"/>
      <c r="BF187" s="16">
        <f t="shared" si="82"/>
        <v>0</v>
      </c>
      <c r="BG187" s="16">
        <f t="shared" si="83"/>
        <v>0</v>
      </c>
      <c r="BH187" s="16">
        <f t="shared" si="84"/>
        <v>0</v>
      </c>
      <c r="BI187" s="16">
        <f t="shared" si="85"/>
        <v>0</v>
      </c>
    </row>
    <row r="188" spans="1:61" ht="30" x14ac:dyDescent="0.25">
      <c r="A188" s="4" t="s">
        <v>396</v>
      </c>
      <c r="B188" s="7" t="s">
        <v>661</v>
      </c>
      <c r="C188" s="7">
        <v>50744</v>
      </c>
      <c r="D188" s="8">
        <v>43.080300000000001</v>
      </c>
      <c r="E188" s="8">
        <v>-75.600300000000004</v>
      </c>
      <c r="F188" s="4" t="s">
        <v>662</v>
      </c>
      <c r="G188" s="4" t="s">
        <v>25</v>
      </c>
      <c r="H188" s="4" t="s">
        <v>33</v>
      </c>
      <c r="I188" s="4" t="s">
        <v>27</v>
      </c>
      <c r="J188" s="4" t="s">
        <v>34</v>
      </c>
      <c r="K188" s="14">
        <f t="shared" si="69"/>
        <v>1.5660130718954248E-2</v>
      </c>
      <c r="L188" s="15">
        <v>2.3959999999999999</v>
      </c>
      <c r="M188" s="15">
        <v>41473.048000000003</v>
      </c>
      <c r="N188" s="15">
        <v>3564.08</v>
      </c>
      <c r="O188" s="15"/>
      <c r="P188" s="15"/>
      <c r="Q188" s="16">
        <f t="shared" si="74"/>
        <v>0</v>
      </c>
      <c r="R188" s="34"/>
      <c r="S188" s="34"/>
      <c r="T188" s="35">
        <f t="shared" si="75"/>
        <v>0</v>
      </c>
      <c r="U188" s="34"/>
      <c r="V188" s="34"/>
      <c r="W188" s="35">
        <f t="shared" si="76"/>
        <v>0</v>
      </c>
      <c r="X188" s="15"/>
      <c r="Y188" s="15"/>
      <c r="Z188" s="16">
        <f t="shared" si="77"/>
        <v>0</v>
      </c>
      <c r="AA188" s="15"/>
      <c r="AB188" s="16">
        <f t="shared" si="70"/>
        <v>-1.5660130718954248E-2</v>
      </c>
      <c r="AC188" s="16">
        <f t="shared" si="71"/>
        <v>-1.5660130718954248E-2</v>
      </c>
      <c r="AD188" s="16">
        <f t="shared" si="72"/>
        <v>-1.5660130718954248E-2</v>
      </c>
      <c r="AE188" s="16">
        <f t="shared" si="73"/>
        <v>-1.5660130718954248E-2</v>
      </c>
      <c r="AG188" s="45">
        <f t="shared" si="90"/>
        <v>0</v>
      </c>
      <c r="AH188" s="45">
        <f t="shared" si="91"/>
        <v>0</v>
      </c>
      <c r="AI188" s="45">
        <f t="shared" si="92"/>
        <v>0</v>
      </c>
      <c r="AJ188" s="45">
        <f t="shared" si="93"/>
        <v>0</v>
      </c>
      <c r="AL188" s="4" t="s">
        <v>396</v>
      </c>
      <c r="AM188" s="7" t="s">
        <v>661</v>
      </c>
      <c r="AO188" s="16">
        <f t="shared" si="86"/>
        <v>-22.664295399999997</v>
      </c>
      <c r="AP188" s="16">
        <f t="shared" si="87"/>
        <v>-24.312989020000003</v>
      </c>
      <c r="AQ188" s="16">
        <f t="shared" si="88"/>
        <v>-28.226857479999996</v>
      </c>
      <c r="AR188" s="16">
        <f t="shared" si="89"/>
        <v>-26.968877999999997</v>
      </c>
      <c r="AU188" s="16">
        <f t="shared" si="78"/>
        <v>0</v>
      </c>
      <c r="AV188" s="16">
        <f t="shared" si="79"/>
        <v>0</v>
      </c>
      <c r="AW188" s="16">
        <f t="shared" si="80"/>
        <v>0</v>
      </c>
      <c r="AX188" s="16">
        <f t="shared" si="81"/>
        <v>0</v>
      </c>
      <c r="AY188" s="62"/>
      <c r="AZ188" s="65">
        <f t="shared" si="94"/>
        <v>0.66800913999999989</v>
      </c>
      <c r="BA188" s="66">
        <f t="shared" si="95"/>
        <v>0.8871749000000001</v>
      </c>
      <c r="BB188" s="66">
        <f t="shared" si="96"/>
        <v>1.22404402</v>
      </c>
      <c r="BC188" s="66">
        <f t="shared" si="97"/>
        <v>5.1721993600000005</v>
      </c>
      <c r="BD188" s="74"/>
      <c r="BE188" s="55"/>
      <c r="BF188" s="16">
        <f t="shared" si="82"/>
        <v>0</v>
      </c>
      <c r="BG188" s="16">
        <f t="shared" si="83"/>
        <v>0</v>
      </c>
      <c r="BH188" s="16">
        <f t="shared" si="84"/>
        <v>0</v>
      </c>
      <c r="BI188" s="16">
        <f t="shared" si="85"/>
        <v>0</v>
      </c>
    </row>
    <row r="189" spans="1:61" ht="45" x14ac:dyDescent="0.25">
      <c r="A189" s="4" t="s">
        <v>396</v>
      </c>
      <c r="B189" s="7" t="s">
        <v>487</v>
      </c>
      <c r="C189" s="7">
        <v>50978</v>
      </c>
      <c r="D189" s="8">
        <v>43.061100000000003</v>
      </c>
      <c r="E189" s="8">
        <v>-76.081900000000005</v>
      </c>
      <c r="F189" s="4" t="s">
        <v>488</v>
      </c>
      <c r="G189" s="4" t="s">
        <v>25</v>
      </c>
      <c r="H189" s="4" t="s">
        <v>33</v>
      </c>
      <c r="I189" s="4" t="s">
        <v>27</v>
      </c>
      <c r="J189" s="4" t="s">
        <v>489</v>
      </c>
      <c r="K189" s="14">
        <f t="shared" si="69"/>
        <v>3.2712418300653592E-2</v>
      </c>
      <c r="L189" s="15">
        <v>5.0049999999999999</v>
      </c>
      <c r="M189" s="15">
        <v>377652.65500000003</v>
      </c>
      <c r="N189" s="15">
        <v>30194.13</v>
      </c>
      <c r="O189" s="15"/>
      <c r="P189" s="15"/>
      <c r="Q189" s="16">
        <f t="shared" si="74"/>
        <v>0</v>
      </c>
      <c r="R189" s="34"/>
      <c r="S189" s="34"/>
      <c r="T189" s="35">
        <f t="shared" si="75"/>
        <v>0</v>
      </c>
      <c r="U189" s="34">
        <v>7.8E-2</v>
      </c>
      <c r="V189" s="34">
        <v>6348.6109999999999</v>
      </c>
      <c r="W189" s="35">
        <f t="shared" si="76"/>
        <v>2.4572304083523153E-2</v>
      </c>
      <c r="X189" s="15">
        <v>0.08</v>
      </c>
      <c r="Y189" s="15">
        <v>6306.5020000000004</v>
      </c>
      <c r="Z189" s="16">
        <f t="shared" si="77"/>
        <v>2.5370641284185747E-2</v>
      </c>
      <c r="AA189" s="15"/>
      <c r="AB189" s="16">
        <f t="shared" si="70"/>
        <v>-3.2712418300653592E-2</v>
      </c>
      <c r="AC189" s="16">
        <f t="shared" si="71"/>
        <v>-3.2712418300653592E-2</v>
      </c>
      <c r="AD189" s="16">
        <f t="shared" si="72"/>
        <v>4.5287581699346408E-2</v>
      </c>
      <c r="AE189" s="16">
        <f t="shared" si="73"/>
        <v>4.7287581699346409E-2</v>
      </c>
      <c r="AG189" s="45">
        <f t="shared" si="90"/>
        <v>0</v>
      </c>
      <c r="AH189" s="45">
        <f t="shared" si="91"/>
        <v>0</v>
      </c>
      <c r="AI189" s="45">
        <f t="shared" si="92"/>
        <v>-0.30291666</v>
      </c>
      <c r="AJ189" s="45">
        <f t="shared" si="93"/>
        <v>-0.29839012000000004</v>
      </c>
      <c r="AL189" s="4" t="s">
        <v>396</v>
      </c>
      <c r="AM189" s="7" t="s">
        <v>487</v>
      </c>
      <c r="AO189" s="16">
        <f t="shared" si="86"/>
        <v>-22.664295399999997</v>
      </c>
      <c r="AP189" s="16">
        <f t="shared" si="87"/>
        <v>-24.312989020000003</v>
      </c>
      <c r="AQ189" s="16">
        <f t="shared" si="88"/>
        <v>-28.529774139999997</v>
      </c>
      <c r="AR189" s="16">
        <f t="shared" si="89"/>
        <v>-27.267268119999997</v>
      </c>
      <c r="AU189" s="16">
        <f t="shared" si="78"/>
        <v>0</v>
      </c>
      <c r="AV189" s="16">
        <f t="shared" si="79"/>
        <v>0</v>
      </c>
      <c r="AW189" s="16">
        <f t="shared" si="80"/>
        <v>0</v>
      </c>
      <c r="AX189" s="16">
        <f t="shared" si="81"/>
        <v>0</v>
      </c>
      <c r="AY189" s="62"/>
      <c r="AZ189" s="65">
        <f t="shared" si="94"/>
        <v>0.66800913999999989</v>
      </c>
      <c r="BA189" s="66">
        <f t="shared" si="95"/>
        <v>0.8871749000000001</v>
      </c>
      <c r="BB189" s="66">
        <f t="shared" si="96"/>
        <v>1.22404402</v>
      </c>
      <c r="BC189" s="66">
        <f t="shared" si="97"/>
        <v>5.1721993600000005</v>
      </c>
      <c r="BD189" s="74"/>
      <c r="BE189" s="55"/>
      <c r="BF189" s="16">
        <f t="shared" si="82"/>
        <v>0</v>
      </c>
      <c r="BG189" s="16">
        <f t="shared" si="83"/>
        <v>0</v>
      </c>
      <c r="BH189" s="16">
        <f t="shared" si="84"/>
        <v>0</v>
      </c>
      <c r="BI189" s="16">
        <f t="shared" si="85"/>
        <v>0</v>
      </c>
    </row>
    <row r="190" spans="1:61" ht="45" x14ac:dyDescent="0.25">
      <c r="A190" s="4" t="s">
        <v>396</v>
      </c>
      <c r="B190" s="7" t="s">
        <v>615</v>
      </c>
      <c r="C190" s="7">
        <v>52056</v>
      </c>
      <c r="D190" s="8">
        <v>40.725900000000003</v>
      </c>
      <c r="E190" s="8">
        <v>-73.588499999999996</v>
      </c>
      <c r="F190" s="4" t="s">
        <v>473</v>
      </c>
      <c r="G190" s="4" t="s">
        <v>25</v>
      </c>
      <c r="H190" s="4" t="s">
        <v>33</v>
      </c>
      <c r="I190" s="4" t="s">
        <v>27</v>
      </c>
      <c r="J190" s="4" t="s">
        <v>34</v>
      </c>
      <c r="K190" s="14">
        <f t="shared" si="69"/>
        <v>0.64906535947712418</v>
      </c>
      <c r="L190" s="15">
        <v>99.307000000000002</v>
      </c>
      <c r="M190" s="15">
        <v>1490292.9920000001</v>
      </c>
      <c r="N190" s="15">
        <v>133313.42000000001</v>
      </c>
      <c r="O190" s="15">
        <v>0.66600000000000004</v>
      </c>
      <c r="P190" s="15">
        <v>10349.299999999999</v>
      </c>
      <c r="Q190" s="16">
        <f t="shared" si="74"/>
        <v>0.12870435681640305</v>
      </c>
      <c r="R190" s="34">
        <v>0.68899999999999995</v>
      </c>
      <c r="S190" s="34">
        <v>10697</v>
      </c>
      <c r="T190" s="35">
        <f t="shared" si="75"/>
        <v>0.12882116481256428</v>
      </c>
      <c r="U190" s="34">
        <v>0.70099999999999996</v>
      </c>
      <c r="V190" s="34">
        <v>10873.9</v>
      </c>
      <c r="W190" s="35">
        <f t="shared" si="76"/>
        <v>0.12893258168642346</v>
      </c>
      <c r="X190" s="15">
        <v>0.623</v>
      </c>
      <c r="Y190" s="15">
        <v>9679.0630000000001</v>
      </c>
      <c r="Z190" s="16">
        <f t="shared" si="77"/>
        <v>0.12873146915150774</v>
      </c>
      <c r="AA190" s="15"/>
      <c r="AB190" s="16">
        <f t="shared" si="70"/>
        <v>1.6934640522875855E-2</v>
      </c>
      <c r="AC190" s="16">
        <f t="shared" si="71"/>
        <v>3.9934640522875764E-2</v>
      </c>
      <c r="AD190" s="16">
        <f t="shared" si="72"/>
        <v>5.1934640522875775E-2</v>
      </c>
      <c r="AE190" s="16">
        <f t="shared" si="73"/>
        <v>-2.6065359477124184E-2</v>
      </c>
      <c r="AG190" s="45">
        <f t="shared" si="90"/>
        <v>4.5042000000000054E-2</v>
      </c>
      <c r="AH190" s="45">
        <f t="shared" si="91"/>
        <v>4.7180000000000083E-2</v>
      </c>
      <c r="AI190" s="45">
        <f t="shared" si="92"/>
        <v>4.8566000000000074E-2</v>
      </c>
      <c r="AJ190" s="45">
        <f t="shared" si="93"/>
        <v>4.225621999999999E-2</v>
      </c>
      <c r="AL190" s="4" t="s">
        <v>396</v>
      </c>
      <c r="AM190" s="7" t="s">
        <v>615</v>
      </c>
      <c r="AO190" s="16">
        <f t="shared" si="86"/>
        <v>-22.619253399999998</v>
      </c>
      <c r="AP190" s="16">
        <f t="shared" si="87"/>
        <v>-24.265809020000003</v>
      </c>
      <c r="AQ190" s="16">
        <f t="shared" si="88"/>
        <v>-28.481208139999996</v>
      </c>
      <c r="AR190" s="16">
        <f t="shared" si="89"/>
        <v>-27.225011899999998</v>
      </c>
      <c r="AU190" s="16">
        <f t="shared" si="78"/>
        <v>4.5042000000000054E-2</v>
      </c>
      <c r="AV190" s="16">
        <f t="shared" si="79"/>
        <v>4.7180000000000083E-2</v>
      </c>
      <c r="AW190" s="16">
        <f t="shared" si="80"/>
        <v>4.8566000000000074E-2</v>
      </c>
      <c r="AX190" s="16">
        <f t="shared" si="81"/>
        <v>4.225621999999999E-2</v>
      </c>
      <c r="AY190" s="62"/>
      <c r="AZ190" s="65">
        <f t="shared" si="94"/>
        <v>0.71305113999999992</v>
      </c>
      <c r="BA190" s="66">
        <f t="shared" si="95"/>
        <v>0.93435490000000021</v>
      </c>
      <c r="BB190" s="66">
        <f t="shared" si="96"/>
        <v>1.2726100200000001</v>
      </c>
      <c r="BC190" s="66">
        <f t="shared" si="97"/>
        <v>5.2144555800000001</v>
      </c>
      <c r="BD190" s="74"/>
      <c r="BE190" s="55"/>
      <c r="BF190" s="16">
        <f t="shared" si="82"/>
        <v>8.7043568164030527E-3</v>
      </c>
      <c r="BG190" s="16">
        <f t="shared" si="83"/>
        <v>8.8211648125642861E-3</v>
      </c>
      <c r="BH190" s="16">
        <f t="shared" si="84"/>
        <v>8.9325816864234686E-3</v>
      </c>
      <c r="BI190" s="16">
        <f t="shared" si="85"/>
        <v>8.7314691515077425E-3</v>
      </c>
    </row>
    <row r="191" spans="1:61" ht="45" x14ac:dyDescent="0.25">
      <c r="A191" s="4" t="s">
        <v>396</v>
      </c>
      <c r="B191" s="7" t="s">
        <v>646</v>
      </c>
      <c r="C191" s="7">
        <v>52168</v>
      </c>
      <c r="D191" s="8">
        <v>40.869700000000002</v>
      </c>
      <c r="E191" s="8">
        <v>-73.825800000000001</v>
      </c>
      <c r="F191" s="4" t="s">
        <v>582</v>
      </c>
      <c r="G191" s="4" t="s">
        <v>25</v>
      </c>
      <c r="H191" s="4" t="s">
        <v>80</v>
      </c>
      <c r="I191" s="4" t="s">
        <v>27</v>
      </c>
      <c r="J191" s="4" t="s">
        <v>165</v>
      </c>
      <c r="K191" s="14">
        <f t="shared" si="69"/>
        <v>0.17123529411764707</v>
      </c>
      <c r="L191" s="15">
        <v>26.199000000000002</v>
      </c>
      <c r="M191" s="15">
        <v>1146272.875</v>
      </c>
      <c r="N191" s="15">
        <v>49817.25</v>
      </c>
      <c r="O191" s="15">
        <v>0.14499999999999999</v>
      </c>
      <c r="P191" s="15">
        <v>7711.9</v>
      </c>
      <c r="Q191" s="16">
        <f t="shared" si="74"/>
        <v>3.76042220464477E-2</v>
      </c>
      <c r="R191" s="34">
        <v>0.13</v>
      </c>
      <c r="S191" s="34">
        <v>7408.8</v>
      </c>
      <c r="T191" s="35">
        <f t="shared" si="75"/>
        <v>3.5093402440341218E-2</v>
      </c>
      <c r="U191" s="34">
        <v>0.26100000000000001</v>
      </c>
      <c r="V191" s="34">
        <v>8283.6</v>
      </c>
      <c r="W191" s="35">
        <f t="shared" si="76"/>
        <v>6.3016079965232508E-2</v>
      </c>
      <c r="X191" s="15">
        <v>0.186</v>
      </c>
      <c r="Y191" s="15">
        <v>8545.6</v>
      </c>
      <c r="Z191" s="16">
        <f t="shared" si="77"/>
        <v>4.353117393746489E-2</v>
      </c>
      <c r="AA191" s="15"/>
      <c r="AB191" s="16">
        <f t="shared" si="70"/>
        <v>-2.6235294117647079E-2</v>
      </c>
      <c r="AC191" s="16">
        <f t="shared" si="71"/>
        <v>-4.1235294117647064E-2</v>
      </c>
      <c r="AD191" s="16">
        <f t="shared" si="72"/>
        <v>8.9764705882352941E-2</v>
      </c>
      <c r="AE191" s="16">
        <f t="shared" si="73"/>
        <v>1.476470588235293E-2</v>
      </c>
      <c r="AG191" s="45">
        <f t="shared" si="90"/>
        <v>-0.31771399999999994</v>
      </c>
      <c r="AH191" s="45">
        <f t="shared" si="91"/>
        <v>-0.31452799999999997</v>
      </c>
      <c r="AI191" s="45">
        <f t="shared" si="92"/>
        <v>-0.236016</v>
      </c>
      <c r="AJ191" s="45">
        <f t="shared" si="93"/>
        <v>-0.32673599999999997</v>
      </c>
      <c r="AL191" s="4" t="s">
        <v>396</v>
      </c>
      <c r="AM191" s="7" t="s">
        <v>646</v>
      </c>
      <c r="AO191" s="16">
        <f t="shared" si="86"/>
        <v>-22.936967399999997</v>
      </c>
      <c r="AP191" s="16">
        <f t="shared" si="87"/>
        <v>-24.580337020000002</v>
      </c>
      <c r="AQ191" s="16">
        <f t="shared" si="88"/>
        <v>-28.717224139999995</v>
      </c>
      <c r="AR191" s="16">
        <f t="shared" si="89"/>
        <v>-27.551747899999999</v>
      </c>
      <c r="AU191" s="16">
        <f t="shared" si="78"/>
        <v>0</v>
      </c>
      <c r="AV191" s="16">
        <f t="shared" si="79"/>
        <v>0</v>
      </c>
      <c r="AW191" s="16">
        <f t="shared" si="80"/>
        <v>0</v>
      </c>
      <c r="AX191" s="16">
        <f t="shared" si="81"/>
        <v>0</v>
      </c>
      <c r="AY191" s="62"/>
      <c r="AZ191" s="65">
        <f t="shared" si="94"/>
        <v>0.71305113999999992</v>
      </c>
      <c r="BA191" s="66">
        <f t="shared" si="95"/>
        <v>0.93435490000000021</v>
      </c>
      <c r="BB191" s="66">
        <f t="shared" si="96"/>
        <v>1.2726100200000001</v>
      </c>
      <c r="BC191" s="66">
        <f t="shared" si="97"/>
        <v>5.2144555800000001</v>
      </c>
      <c r="BD191" s="74"/>
      <c r="BE191" s="55"/>
      <c r="BF191" s="16">
        <f t="shared" si="82"/>
        <v>0</v>
      </c>
      <c r="BG191" s="16">
        <f t="shared" si="83"/>
        <v>0</v>
      </c>
      <c r="BH191" s="16">
        <f t="shared" si="84"/>
        <v>0</v>
      </c>
      <c r="BI191" s="16">
        <f t="shared" si="85"/>
        <v>0</v>
      </c>
    </row>
    <row r="192" spans="1:61" ht="30" x14ac:dyDescent="0.25">
      <c r="A192" s="4" t="s">
        <v>396</v>
      </c>
      <c r="B192" s="7" t="s">
        <v>643</v>
      </c>
      <c r="C192" s="7">
        <v>54034</v>
      </c>
      <c r="D192" s="8">
        <v>42.63</v>
      </c>
      <c r="E192" s="8">
        <v>-73.75</v>
      </c>
      <c r="F192" s="4" t="s">
        <v>492</v>
      </c>
      <c r="G192" s="4" t="s">
        <v>25</v>
      </c>
      <c r="H192" s="4" t="s">
        <v>33</v>
      </c>
      <c r="I192" s="4" t="s">
        <v>27</v>
      </c>
      <c r="J192" s="4" t="s">
        <v>200</v>
      </c>
      <c r="K192" s="14">
        <f t="shared" si="69"/>
        <v>8.8888888888888893E-4</v>
      </c>
      <c r="L192" s="15">
        <v>0.13600000000000001</v>
      </c>
      <c r="M192" s="15">
        <v>6670.4830000000002</v>
      </c>
      <c r="N192" s="15">
        <v>716.9</v>
      </c>
      <c r="O192" s="15"/>
      <c r="P192" s="15"/>
      <c r="Q192" s="16">
        <f t="shared" si="74"/>
        <v>0</v>
      </c>
      <c r="R192" s="34"/>
      <c r="S192" s="34"/>
      <c r="T192" s="35">
        <f t="shared" si="75"/>
        <v>0</v>
      </c>
      <c r="U192" s="34"/>
      <c r="V192" s="34"/>
      <c r="W192" s="35">
        <f t="shared" si="76"/>
        <v>0</v>
      </c>
      <c r="X192" s="15"/>
      <c r="Y192" s="15"/>
      <c r="Z192" s="16">
        <f t="shared" si="77"/>
        <v>0</v>
      </c>
      <c r="AA192" s="15"/>
      <c r="AB192" s="16">
        <f t="shared" si="70"/>
        <v>-8.8888888888888893E-4</v>
      </c>
      <c r="AC192" s="16">
        <f t="shared" si="71"/>
        <v>-8.8888888888888893E-4</v>
      </c>
      <c r="AD192" s="16">
        <f t="shared" si="72"/>
        <v>-8.8888888888888893E-4</v>
      </c>
      <c r="AE192" s="16">
        <f t="shared" si="73"/>
        <v>-8.8888888888888893E-4</v>
      </c>
      <c r="AG192" s="45">
        <f t="shared" si="90"/>
        <v>0</v>
      </c>
      <c r="AH192" s="45">
        <f t="shared" si="91"/>
        <v>0</v>
      </c>
      <c r="AI192" s="45">
        <f t="shared" si="92"/>
        <v>0</v>
      </c>
      <c r="AJ192" s="45">
        <f t="shared" si="93"/>
        <v>0</v>
      </c>
      <c r="AL192" s="4" t="s">
        <v>396</v>
      </c>
      <c r="AM192" s="7" t="s">
        <v>643</v>
      </c>
      <c r="AO192" s="16">
        <f t="shared" si="86"/>
        <v>-22.936967399999997</v>
      </c>
      <c r="AP192" s="16">
        <f t="shared" si="87"/>
        <v>-24.580337020000002</v>
      </c>
      <c r="AQ192" s="16">
        <f t="shared" si="88"/>
        <v>-28.717224139999995</v>
      </c>
      <c r="AR192" s="16">
        <f t="shared" si="89"/>
        <v>-27.551747899999999</v>
      </c>
      <c r="AU192" s="16">
        <f t="shared" si="78"/>
        <v>0</v>
      </c>
      <c r="AV192" s="16">
        <f t="shared" si="79"/>
        <v>0</v>
      </c>
      <c r="AW192" s="16">
        <f t="shared" si="80"/>
        <v>0</v>
      </c>
      <c r="AX192" s="16">
        <f t="shared" si="81"/>
        <v>0</v>
      </c>
      <c r="AY192" s="62"/>
      <c r="AZ192" s="65">
        <f t="shared" si="94"/>
        <v>0.71305113999999992</v>
      </c>
      <c r="BA192" s="66">
        <f t="shared" si="95"/>
        <v>0.93435490000000021</v>
      </c>
      <c r="BB192" s="66">
        <f t="shared" si="96"/>
        <v>1.2726100200000001</v>
      </c>
      <c r="BC192" s="66">
        <f t="shared" si="97"/>
        <v>5.2144555800000001</v>
      </c>
      <c r="BD192" s="74"/>
      <c r="BE192" s="55"/>
      <c r="BF192" s="16">
        <f t="shared" si="82"/>
        <v>0</v>
      </c>
      <c r="BG192" s="16">
        <f t="shared" si="83"/>
        <v>0</v>
      </c>
      <c r="BH192" s="16">
        <f t="shared" si="84"/>
        <v>0</v>
      </c>
      <c r="BI192" s="16">
        <f t="shared" si="85"/>
        <v>0</v>
      </c>
    </row>
    <row r="193" spans="1:61" ht="30" x14ac:dyDescent="0.25">
      <c r="A193" s="4" t="s">
        <v>396</v>
      </c>
      <c r="B193" s="7" t="s">
        <v>609</v>
      </c>
      <c r="C193" s="7">
        <v>54041</v>
      </c>
      <c r="D193" s="8">
        <v>43.162199999999999</v>
      </c>
      <c r="E193" s="8">
        <v>-78.7453</v>
      </c>
      <c r="F193" s="4" t="s">
        <v>501</v>
      </c>
      <c r="G193" s="4" t="s">
        <v>25</v>
      </c>
      <c r="H193" s="4" t="s">
        <v>33</v>
      </c>
      <c r="I193" s="4" t="s">
        <v>27</v>
      </c>
      <c r="J193" s="4" t="s">
        <v>34</v>
      </c>
      <c r="K193" s="14">
        <f t="shared" si="69"/>
        <v>0.36893464052287583</v>
      </c>
      <c r="L193" s="15">
        <v>56.447000000000003</v>
      </c>
      <c r="M193" s="15">
        <v>1128608.4739999999</v>
      </c>
      <c r="N193" s="15">
        <v>86193.82</v>
      </c>
      <c r="O193" s="15">
        <v>1.3169999999999999</v>
      </c>
      <c r="P193" s="15">
        <v>25467.08</v>
      </c>
      <c r="Q193" s="16">
        <f t="shared" si="74"/>
        <v>0.10342764070321371</v>
      </c>
      <c r="R193" s="36">
        <v>1.31</v>
      </c>
      <c r="S193" s="34">
        <v>25118.758999999998</v>
      </c>
      <c r="T193" s="35">
        <f t="shared" si="75"/>
        <v>0.10430451599937721</v>
      </c>
      <c r="U193" s="36">
        <v>1.411</v>
      </c>
      <c r="V193" s="34">
        <v>25782.145</v>
      </c>
      <c r="W193" s="35">
        <f t="shared" si="76"/>
        <v>0.10945559417185809</v>
      </c>
      <c r="X193" s="17">
        <v>1.401</v>
      </c>
      <c r="Y193" s="15">
        <v>29178.706999999999</v>
      </c>
      <c r="Z193" s="16">
        <f t="shared" si="77"/>
        <v>9.6028929588963627E-2</v>
      </c>
      <c r="AA193" s="15"/>
      <c r="AB193" s="18">
        <f t="shared" si="70"/>
        <v>0.94806535947712411</v>
      </c>
      <c r="AC193" s="18">
        <f t="shared" si="71"/>
        <v>0.94106535947712422</v>
      </c>
      <c r="AD193" s="18">
        <f t="shared" si="72"/>
        <v>1.0420653594771241</v>
      </c>
      <c r="AE193" s="18">
        <f t="shared" si="73"/>
        <v>1.0320653594771243</v>
      </c>
      <c r="AG193" s="45">
        <f t="shared" si="90"/>
        <v>-0.21102480000000007</v>
      </c>
      <c r="AH193" s="45">
        <f t="shared" si="91"/>
        <v>-0.19712553999999982</v>
      </c>
      <c r="AI193" s="45">
        <f t="shared" si="92"/>
        <v>-0.13592869999999987</v>
      </c>
      <c r="AJ193" s="45">
        <f t="shared" si="93"/>
        <v>-0.34972241999999987</v>
      </c>
      <c r="AL193" s="4" t="s">
        <v>396</v>
      </c>
      <c r="AM193" s="7" t="s">
        <v>609</v>
      </c>
      <c r="AO193" s="16">
        <f t="shared" si="86"/>
        <v>-23.147992199999997</v>
      </c>
      <c r="AP193" s="16">
        <f t="shared" si="87"/>
        <v>-24.77746256</v>
      </c>
      <c r="AQ193" s="16">
        <f t="shared" si="88"/>
        <v>-28.853152839999996</v>
      </c>
      <c r="AR193" s="16">
        <f t="shared" si="89"/>
        <v>-27.901470319999998</v>
      </c>
      <c r="AU193" s="16">
        <f t="shared" si="78"/>
        <v>0</v>
      </c>
      <c r="AV193" s="16">
        <f t="shared" si="79"/>
        <v>0</v>
      </c>
      <c r="AW193" s="16">
        <f t="shared" si="80"/>
        <v>0</v>
      </c>
      <c r="AX193" s="16">
        <f t="shared" si="81"/>
        <v>0</v>
      </c>
      <c r="AY193" s="62"/>
      <c r="AZ193" s="65">
        <f t="shared" si="94"/>
        <v>0.71305113999999992</v>
      </c>
      <c r="BA193" s="66">
        <f t="shared" si="95"/>
        <v>0.93435490000000021</v>
      </c>
      <c r="BB193" s="66">
        <f t="shared" si="96"/>
        <v>1.2726100200000001</v>
      </c>
      <c r="BC193" s="66">
        <f t="shared" si="97"/>
        <v>5.2144555800000001</v>
      </c>
      <c r="BD193" s="74"/>
      <c r="BE193" s="55"/>
      <c r="BF193" s="16">
        <f t="shared" si="82"/>
        <v>0</v>
      </c>
      <c r="BG193" s="16">
        <f t="shared" si="83"/>
        <v>0</v>
      </c>
      <c r="BH193" s="16">
        <f t="shared" si="84"/>
        <v>0</v>
      </c>
      <c r="BI193" s="16">
        <f t="shared" si="85"/>
        <v>0</v>
      </c>
    </row>
    <row r="194" spans="1:61" ht="45" x14ac:dyDescent="0.25">
      <c r="A194" s="4" t="s">
        <v>396</v>
      </c>
      <c r="B194" s="7" t="s">
        <v>599</v>
      </c>
      <c r="C194" s="7">
        <v>54076</v>
      </c>
      <c r="D194" s="8">
        <v>42.087499999999999</v>
      </c>
      <c r="E194" s="8">
        <v>-78.457800000000006</v>
      </c>
      <c r="F194" s="4" t="s">
        <v>600</v>
      </c>
      <c r="G194" s="4" t="s">
        <v>25</v>
      </c>
      <c r="H194" s="4" t="s">
        <v>33</v>
      </c>
      <c r="I194" s="4" t="s">
        <v>27</v>
      </c>
      <c r="J194" s="4" t="s">
        <v>200</v>
      </c>
      <c r="K194" s="14">
        <f t="shared" si="69"/>
        <v>6.1888888888888882E-2</v>
      </c>
      <c r="L194" s="15">
        <v>9.4689999999999994</v>
      </c>
      <c r="M194" s="15">
        <v>510514.875</v>
      </c>
      <c r="N194" s="15">
        <v>57681.75</v>
      </c>
      <c r="O194" s="15"/>
      <c r="P194" s="15"/>
      <c r="Q194" s="16">
        <f t="shared" si="74"/>
        <v>0</v>
      </c>
      <c r="R194" s="34"/>
      <c r="S194" s="34"/>
      <c r="T194" s="35">
        <f t="shared" si="75"/>
        <v>0</v>
      </c>
      <c r="U194" s="34">
        <v>0.11700000000000001</v>
      </c>
      <c r="V194" s="34">
        <v>5461.7</v>
      </c>
      <c r="W194" s="35">
        <f t="shared" si="76"/>
        <v>4.2843803211454312E-2</v>
      </c>
      <c r="X194" s="15">
        <v>0.182</v>
      </c>
      <c r="Y194" s="15">
        <v>10582.85</v>
      </c>
      <c r="Z194" s="16">
        <f t="shared" si="77"/>
        <v>3.4395271595080719E-2</v>
      </c>
      <c r="AA194" s="15"/>
      <c r="AB194" s="16">
        <f t="shared" si="70"/>
        <v>-6.1888888888888882E-2</v>
      </c>
      <c r="AC194" s="16">
        <f t="shared" si="71"/>
        <v>-6.1888888888888882E-2</v>
      </c>
      <c r="AD194" s="16">
        <f t="shared" si="72"/>
        <v>5.5111111111111125E-2</v>
      </c>
      <c r="AE194" s="16">
        <f t="shared" si="73"/>
        <v>0.12011111111111111</v>
      </c>
      <c r="AG194" s="45">
        <f t="shared" si="90"/>
        <v>0</v>
      </c>
      <c r="AH194" s="45">
        <f t="shared" si="91"/>
        <v>0</v>
      </c>
      <c r="AI194" s="45">
        <f t="shared" si="92"/>
        <v>-0.21070199999999997</v>
      </c>
      <c r="AJ194" s="45">
        <f t="shared" si="93"/>
        <v>-0.45297100000000007</v>
      </c>
      <c r="AL194" s="4" t="s">
        <v>396</v>
      </c>
      <c r="AM194" s="7" t="s">
        <v>599</v>
      </c>
      <c r="AO194" s="16">
        <f t="shared" si="86"/>
        <v>-23.147992199999997</v>
      </c>
      <c r="AP194" s="16">
        <f t="shared" si="87"/>
        <v>-24.77746256</v>
      </c>
      <c r="AQ194" s="16">
        <f t="shared" si="88"/>
        <v>-29.063854839999998</v>
      </c>
      <c r="AR194" s="16">
        <f t="shared" si="89"/>
        <v>-28.354441319999999</v>
      </c>
      <c r="AU194" s="16">
        <f t="shared" si="78"/>
        <v>0</v>
      </c>
      <c r="AV194" s="16">
        <f t="shared" si="79"/>
        <v>0</v>
      </c>
      <c r="AW194" s="16">
        <f t="shared" si="80"/>
        <v>0</v>
      </c>
      <c r="AX194" s="16">
        <f t="shared" si="81"/>
        <v>0</v>
      </c>
      <c r="AY194" s="62"/>
      <c r="AZ194" s="65">
        <f t="shared" si="94"/>
        <v>0.71305113999999992</v>
      </c>
      <c r="BA194" s="66">
        <f t="shared" si="95"/>
        <v>0.93435490000000021</v>
      </c>
      <c r="BB194" s="66">
        <f t="shared" si="96"/>
        <v>1.2726100200000001</v>
      </c>
      <c r="BC194" s="66">
        <f t="shared" si="97"/>
        <v>5.2144555800000001</v>
      </c>
      <c r="BD194" s="74"/>
      <c r="BE194" s="55"/>
      <c r="BF194" s="16">
        <f t="shared" si="82"/>
        <v>0</v>
      </c>
      <c r="BG194" s="16">
        <f t="shared" si="83"/>
        <v>0</v>
      </c>
      <c r="BH194" s="16">
        <f t="shared" si="84"/>
        <v>0</v>
      </c>
      <c r="BI194" s="16">
        <f t="shared" si="85"/>
        <v>0</v>
      </c>
    </row>
    <row r="195" spans="1:61" ht="30" x14ac:dyDescent="0.25">
      <c r="A195" s="4" t="s">
        <v>396</v>
      </c>
      <c r="B195" s="7" t="s">
        <v>664</v>
      </c>
      <c r="C195" s="7">
        <v>54099</v>
      </c>
      <c r="D195" s="8">
        <v>43.891399999999997</v>
      </c>
      <c r="E195" s="8">
        <v>-73.396100000000004</v>
      </c>
      <c r="F195" s="4" t="s">
        <v>188</v>
      </c>
      <c r="G195" s="4" t="s">
        <v>25</v>
      </c>
      <c r="H195" s="4" t="s">
        <v>80</v>
      </c>
      <c r="I195" s="4" t="s">
        <v>84</v>
      </c>
      <c r="J195" s="4" t="s">
        <v>127</v>
      </c>
      <c r="K195" s="14">
        <f t="shared" ref="K195:K235" si="98">L195/153</f>
        <v>0.56420915032679742</v>
      </c>
      <c r="L195" s="15">
        <v>86.323999999999998</v>
      </c>
      <c r="M195" s="15">
        <v>1073026.3400000001</v>
      </c>
      <c r="N195" s="15"/>
      <c r="O195" s="15">
        <v>0.53</v>
      </c>
      <c r="P195" s="15">
        <v>7216.5</v>
      </c>
      <c r="Q195" s="16">
        <f t="shared" si="74"/>
        <v>0.14688560936742187</v>
      </c>
      <c r="R195" s="34">
        <v>0.60699999999999998</v>
      </c>
      <c r="S195" s="34">
        <v>7929.8</v>
      </c>
      <c r="T195" s="35">
        <f t="shared" si="75"/>
        <v>0.15309339453706272</v>
      </c>
      <c r="U195" s="34">
        <v>0.61499999999999999</v>
      </c>
      <c r="V195" s="34">
        <v>8214.7000000000007</v>
      </c>
      <c r="W195" s="35">
        <f t="shared" si="76"/>
        <v>0.14973157875515841</v>
      </c>
      <c r="X195" s="15">
        <v>0.52700000000000002</v>
      </c>
      <c r="Y195" s="15">
        <v>7314.3</v>
      </c>
      <c r="Z195" s="16">
        <f t="shared" si="77"/>
        <v>0.14410128105218545</v>
      </c>
      <c r="AA195" s="15"/>
      <c r="AB195" s="16">
        <f t="shared" ref="AB195:AB258" si="99">O195-K195</f>
        <v>-3.4209150326797388E-2</v>
      </c>
      <c r="AC195" s="16">
        <f t="shared" ref="AC195:AC258" si="100">R195-K195</f>
        <v>4.2790849673202569E-2</v>
      </c>
      <c r="AD195" s="16">
        <f t="shared" ref="AD195:AD258" si="101">U195-K195</f>
        <v>5.0790849673202576E-2</v>
      </c>
      <c r="AE195" s="16">
        <f t="shared" ref="AE195:AE258" si="102">X195-K195</f>
        <v>-3.7209150326797391E-2</v>
      </c>
      <c r="AG195" s="45">
        <f t="shared" si="90"/>
        <v>9.7009999999999971E-2</v>
      </c>
      <c r="AH195" s="45">
        <f t="shared" si="91"/>
        <v>0.13121200000000002</v>
      </c>
      <c r="AI195" s="45">
        <f t="shared" si="92"/>
        <v>0.12211799999999993</v>
      </c>
      <c r="AJ195" s="45">
        <f t="shared" si="93"/>
        <v>8.8142000000000026E-2</v>
      </c>
      <c r="AL195" s="4" t="s">
        <v>396</v>
      </c>
      <c r="AM195" s="7" t="s">
        <v>664</v>
      </c>
      <c r="AO195" s="16">
        <f t="shared" si="86"/>
        <v>-23.050982199999996</v>
      </c>
      <c r="AP195" s="16">
        <f t="shared" si="87"/>
        <v>-24.646250559999999</v>
      </c>
      <c r="AQ195" s="16">
        <f t="shared" si="88"/>
        <v>-28.941736839999997</v>
      </c>
      <c r="AR195" s="16">
        <f t="shared" si="89"/>
        <v>-28.266299319999998</v>
      </c>
      <c r="AU195" s="16">
        <f t="shared" si="78"/>
        <v>9.7009999999999971E-2</v>
      </c>
      <c r="AV195" s="16">
        <f t="shared" si="79"/>
        <v>0.13121200000000002</v>
      </c>
      <c r="AW195" s="16">
        <f t="shared" si="80"/>
        <v>0.12211799999999993</v>
      </c>
      <c r="AX195" s="16">
        <f t="shared" si="81"/>
        <v>8.8142000000000026E-2</v>
      </c>
      <c r="AY195" s="62"/>
      <c r="AZ195" s="65">
        <f t="shared" si="94"/>
        <v>0.81006113999999985</v>
      </c>
      <c r="BA195" s="66">
        <f t="shared" si="95"/>
        <v>1.0655669000000003</v>
      </c>
      <c r="BB195" s="66">
        <f t="shared" si="96"/>
        <v>1.3947280200000001</v>
      </c>
      <c r="BC195" s="66">
        <f t="shared" si="97"/>
        <v>5.3025975800000005</v>
      </c>
      <c r="BD195" s="74"/>
      <c r="BE195" s="55"/>
      <c r="BF195" s="16">
        <f t="shared" si="82"/>
        <v>2.6885609367421875E-2</v>
      </c>
      <c r="BG195" s="16">
        <f t="shared" si="83"/>
        <v>3.3093394537062726E-2</v>
      </c>
      <c r="BH195" s="16">
        <f t="shared" si="84"/>
        <v>2.9731578755158417E-2</v>
      </c>
      <c r="BI195" s="16">
        <f t="shared" si="85"/>
        <v>2.4101281052185453E-2</v>
      </c>
    </row>
    <row r="196" spans="1:61" ht="30" x14ac:dyDescent="0.25">
      <c r="A196" s="4" t="s">
        <v>396</v>
      </c>
      <c r="B196" s="7" t="s">
        <v>608</v>
      </c>
      <c r="C196" s="7">
        <v>54114</v>
      </c>
      <c r="D196" s="8">
        <v>40.6417</v>
      </c>
      <c r="E196" s="8">
        <v>-73.777799999999999</v>
      </c>
      <c r="F196" s="4" t="s">
        <v>417</v>
      </c>
      <c r="G196" s="4" t="s">
        <v>25</v>
      </c>
      <c r="H196" s="4" t="s">
        <v>33</v>
      </c>
      <c r="I196" s="4" t="s">
        <v>27</v>
      </c>
      <c r="J196" s="4" t="s">
        <v>59</v>
      </c>
      <c r="K196" s="14">
        <f t="shared" si="98"/>
        <v>0.17401960784313725</v>
      </c>
      <c r="L196" s="15">
        <v>26.625</v>
      </c>
      <c r="M196" s="15">
        <v>2059474.55</v>
      </c>
      <c r="N196" s="15">
        <v>213866.86</v>
      </c>
      <c r="O196" s="15">
        <v>0.17599999999999999</v>
      </c>
      <c r="P196" s="15">
        <v>13900.966</v>
      </c>
      <c r="Q196" s="16">
        <f t="shared" ref="Q196:Q259" si="103" xml:space="preserve"> IF(P196&gt;0, (O196*2000)/P196, 0)</f>
        <v>2.5321981220585675E-2</v>
      </c>
      <c r="R196" s="34">
        <v>0.18</v>
      </c>
      <c r="S196" s="34">
        <v>13810.569</v>
      </c>
      <c r="T196" s="35">
        <f t="shared" ref="T196:T259" si="104" xml:space="preserve"> IF(S196&gt;0, (R196*2000)/S196, 0)</f>
        <v>2.6066992605445875E-2</v>
      </c>
      <c r="U196" s="34">
        <v>0.2</v>
      </c>
      <c r="V196" s="34">
        <v>15401.32</v>
      </c>
      <c r="W196" s="35">
        <f t="shared" ref="W196:W259" si="105" xml:space="preserve"> IF(V196&gt;0, (U196*2000)/V196, 0)</f>
        <v>2.5971799819755708E-2</v>
      </c>
      <c r="X196" s="15">
        <v>0.192</v>
      </c>
      <c r="Y196" s="15">
        <v>14795.441999999999</v>
      </c>
      <c r="Z196" s="16">
        <f t="shared" ref="Z196:Z259" si="106" xml:space="preserve"> IF(Y196&gt;0, (X196*2000)/Y196, 0)</f>
        <v>2.5953939057717913E-2</v>
      </c>
      <c r="AA196" s="15"/>
      <c r="AB196" s="16">
        <f t="shared" si="99"/>
        <v>1.9803921568627425E-3</v>
      </c>
      <c r="AC196" s="16">
        <f t="shared" si="100"/>
        <v>5.9803921568627461E-3</v>
      </c>
      <c r="AD196" s="16">
        <f t="shared" si="101"/>
        <v>2.5980392156862764E-2</v>
      </c>
      <c r="AE196" s="16">
        <f t="shared" si="102"/>
        <v>1.7980392156862757E-2</v>
      </c>
      <c r="AG196" s="45">
        <f t="shared" si="90"/>
        <v>-0.65805795999999994</v>
      </c>
      <c r="AH196" s="45">
        <f t="shared" si="91"/>
        <v>-0.64863413999999997</v>
      </c>
      <c r="AI196" s="45">
        <f t="shared" si="92"/>
        <v>-0.72407919999999992</v>
      </c>
      <c r="AJ196" s="45">
        <f t="shared" si="93"/>
        <v>-0.6957265199999999</v>
      </c>
      <c r="AL196" s="4" t="s">
        <v>396</v>
      </c>
      <c r="AM196" s="7" t="s">
        <v>608</v>
      </c>
      <c r="AO196" s="16">
        <f t="shared" si="86"/>
        <v>-23.709040159999997</v>
      </c>
      <c r="AP196" s="16">
        <f t="shared" si="87"/>
        <v>-25.294884699999997</v>
      </c>
      <c r="AQ196" s="16">
        <f t="shared" si="88"/>
        <v>-29.665816039999996</v>
      </c>
      <c r="AR196" s="16">
        <f t="shared" si="89"/>
        <v>-28.962025839999999</v>
      </c>
      <c r="AU196" s="16">
        <f t="shared" ref="AU196:AU259" si="107">(BF196*P196)/2000</f>
        <v>0</v>
      </c>
      <c r="AV196" s="16">
        <f t="shared" ref="AV196:AV259" si="108">(BG196*S196)/2000</f>
        <v>0</v>
      </c>
      <c r="AW196" s="16">
        <f t="shared" ref="AW196:AW259" si="109">(BH196*V196)/2000</f>
        <v>0</v>
      </c>
      <c r="AX196" s="16">
        <f t="shared" ref="AX196:AX259" si="110">(BI196*Y196)/2000</f>
        <v>0</v>
      </c>
      <c r="AY196" s="62"/>
      <c r="AZ196" s="65">
        <f t="shared" si="94"/>
        <v>0.81006113999999985</v>
      </c>
      <c r="BA196" s="66">
        <f t="shared" si="95"/>
        <v>1.0655669000000003</v>
      </c>
      <c r="BB196" s="66">
        <f t="shared" si="96"/>
        <v>1.3947280200000001</v>
      </c>
      <c r="BC196" s="66">
        <f t="shared" si="97"/>
        <v>5.3025975800000005</v>
      </c>
      <c r="BD196" s="74"/>
      <c r="BE196" s="55"/>
      <c r="BF196" s="16">
        <f t="shared" ref="BF196:BF259" si="111">IF(Q196&gt;0.11999,Q196-0.12,0)</f>
        <v>0</v>
      </c>
      <c r="BG196" s="16">
        <f t="shared" ref="BG196:BG259" si="112">IF(T196&gt;0.11999,T196-0.12,0)</f>
        <v>0</v>
      </c>
      <c r="BH196" s="16">
        <f t="shared" ref="BH196:BH259" si="113">IF(W196&gt;0.11999,W196-0.12,0)</f>
        <v>0</v>
      </c>
      <c r="BI196" s="16">
        <f t="shared" ref="BI196:BI259" si="114">IF(Z196&gt;0.11999,Z196-0.12,0)</f>
        <v>0</v>
      </c>
    </row>
    <row r="197" spans="1:61" ht="60" x14ac:dyDescent="0.25">
      <c r="A197" s="4" t="s">
        <v>396</v>
      </c>
      <c r="B197" s="7" t="s">
        <v>533</v>
      </c>
      <c r="C197" s="7">
        <v>54131</v>
      </c>
      <c r="D197" s="8">
        <v>43.048299999999998</v>
      </c>
      <c r="E197" s="8">
        <v>-78.853899999999996</v>
      </c>
      <c r="F197" s="4" t="s">
        <v>501</v>
      </c>
      <c r="G197" s="4" t="s">
        <v>25</v>
      </c>
      <c r="H197" s="4" t="s">
        <v>33</v>
      </c>
      <c r="I197" s="4" t="s">
        <v>27</v>
      </c>
      <c r="J197" s="4" t="s">
        <v>34</v>
      </c>
      <c r="K197" s="14">
        <f t="shared" si="98"/>
        <v>1.2111111111111111E-2</v>
      </c>
      <c r="L197" s="15">
        <v>1.853</v>
      </c>
      <c r="M197" s="15">
        <v>33264.1</v>
      </c>
      <c r="N197" s="15">
        <v>2666</v>
      </c>
      <c r="O197" s="15"/>
      <c r="P197" s="15"/>
      <c r="Q197" s="16">
        <f t="shared" si="103"/>
        <v>0</v>
      </c>
      <c r="R197" s="34"/>
      <c r="S197" s="34"/>
      <c r="T197" s="35">
        <f t="shared" si="104"/>
        <v>0</v>
      </c>
      <c r="U197" s="34">
        <v>3.0000000000000001E-3</v>
      </c>
      <c r="V197" s="34">
        <v>39.5</v>
      </c>
      <c r="W197" s="35">
        <f t="shared" si="105"/>
        <v>0.15189873417721519</v>
      </c>
      <c r="X197" s="15"/>
      <c r="Y197" s="15"/>
      <c r="Z197" s="16">
        <f t="shared" si="106"/>
        <v>0</v>
      </c>
      <c r="AA197" s="15"/>
      <c r="AB197" s="16">
        <f t="shared" si="99"/>
        <v>-1.2111111111111111E-2</v>
      </c>
      <c r="AC197" s="16">
        <f t="shared" si="100"/>
        <v>-1.2111111111111111E-2</v>
      </c>
      <c r="AD197" s="16">
        <f t="shared" si="101"/>
        <v>-9.1111111111111115E-3</v>
      </c>
      <c r="AE197" s="16">
        <f t="shared" si="102"/>
        <v>-1.2111111111111111E-2</v>
      </c>
      <c r="AG197" s="45">
        <f t="shared" si="90"/>
        <v>0</v>
      </c>
      <c r="AH197" s="45">
        <f t="shared" si="91"/>
        <v>0</v>
      </c>
      <c r="AI197" s="45">
        <f t="shared" si="92"/>
        <v>6.3000000000000024E-4</v>
      </c>
      <c r="AJ197" s="45">
        <f t="shared" si="93"/>
        <v>0</v>
      </c>
      <c r="AL197" s="4" t="s">
        <v>396</v>
      </c>
      <c r="AM197" s="7" t="s">
        <v>533</v>
      </c>
      <c r="AO197" s="16">
        <f t="shared" ref="AO197:AO260" si="115">IF(AL196=AL197,AO196+AG197,AG197)</f>
        <v>-23.709040159999997</v>
      </c>
      <c r="AP197" s="16">
        <f t="shared" ref="AP197:AP260" si="116">IF(AL196=AL197,AP196+AH197,AH197)</f>
        <v>-25.294884699999997</v>
      </c>
      <c r="AQ197" s="16">
        <f t="shared" ref="AQ197:AQ260" si="117">IF(AL196=AL197,AQ196+AI197,AI197)</f>
        <v>-29.665186039999995</v>
      </c>
      <c r="AR197" s="16">
        <f t="shared" ref="AR197:AR260" si="118">IF(AL196=AL197,AR196+AJ197,AJ197)</f>
        <v>-28.962025839999999</v>
      </c>
      <c r="AU197" s="16">
        <f t="shared" si="107"/>
        <v>0</v>
      </c>
      <c r="AV197" s="16">
        <f t="shared" si="108"/>
        <v>0</v>
      </c>
      <c r="AW197" s="16">
        <f t="shared" si="109"/>
        <v>6.3000000000000024E-4</v>
      </c>
      <c r="AX197" s="16">
        <f t="shared" si="110"/>
        <v>0</v>
      </c>
      <c r="AY197" s="62"/>
      <c r="AZ197" s="65">
        <f t="shared" si="94"/>
        <v>0.81006113999999985</v>
      </c>
      <c r="BA197" s="66">
        <f t="shared" si="95"/>
        <v>1.0655669000000003</v>
      </c>
      <c r="BB197" s="66">
        <f t="shared" si="96"/>
        <v>1.39535802</v>
      </c>
      <c r="BC197" s="66">
        <f t="shared" si="97"/>
        <v>5.3025975800000005</v>
      </c>
      <c r="BD197" s="74"/>
      <c r="BE197" s="55"/>
      <c r="BF197" s="16">
        <f t="shared" si="111"/>
        <v>0</v>
      </c>
      <c r="BG197" s="16">
        <f t="shared" si="112"/>
        <v>0</v>
      </c>
      <c r="BH197" s="16">
        <f t="shared" si="113"/>
        <v>3.1898734177215199E-2</v>
      </c>
      <c r="BI197" s="16">
        <f t="shared" si="114"/>
        <v>0</v>
      </c>
    </row>
    <row r="198" spans="1:61" ht="45" x14ac:dyDescent="0.25">
      <c r="A198" s="4" t="s">
        <v>396</v>
      </c>
      <c r="B198" s="7" t="s">
        <v>616</v>
      </c>
      <c r="C198" s="7">
        <v>54149</v>
      </c>
      <c r="D198" s="8">
        <v>40.916800000000002</v>
      </c>
      <c r="E198" s="8">
        <v>-73.129199999999997</v>
      </c>
      <c r="F198" s="4" t="s">
        <v>170</v>
      </c>
      <c r="G198" s="4" t="s">
        <v>25</v>
      </c>
      <c r="H198" s="4" t="s">
        <v>26</v>
      </c>
      <c r="I198" s="4" t="s">
        <v>27</v>
      </c>
      <c r="J198" s="4" t="s">
        <v>38</v>
      </c>
      <c r="K198" s="14">
        <f t="shared" si="98"/>
        <v>0.33433333333333332</v>
      </c>
      <c r="L198" s="15">
        <v>51.152999999999999</v>
      </c>
      <c r="M198" s="15">
        <v>1316344.122</v>
      </c>
      <c r="N198" s="15">
        <v>119599.64</v>
      </c>
      <c r="O198" s="15">
        <v>0.35399999999999998</v>
      </c>
      <c r="P198" s="15">
        <v>9146.2999999999993</v>
      </c>
      <c r="Q198" s="16">
        <f t="shared" si="103"/>
        <v>7.7408350917857499E-2</v>
      </c>
      <c r="R198" s="34">
        <v>0.37</v>
      </c>
      <c r="S198" s="34">
        <v>9032.7999999999993</v>
      </c>
      <c r="T198" s="35">
        <f t="shared" si="104"/>
        <v>8.192365600921088E-2</v>
      </c>
      <c r="U198" s="34">
        <v>0.35599999999999998</v>
      </c>
      <c r="V198" s="34">
        <v>9212.9</v>
      </c>
      <c r="W198" s="35">
        <f t="shared" si="105"/>
        <v>7.7282940225119126E-2</v>
      </c>
      <c r="X198" s="15">
        <v>0.35699999999999998</v>
      </c>
      <c r="Y198" s="15">
        <v>9046</v>
      </c>
      <c r="Z198" s="16">
        <f t="shared" si="106"/>
        <v>7.8929913774043778E-2</v>
      </c>
      <c r="AA198" s="15"/>
      <c r="AB198" s="16">
        <f t="shared" si="99"/>
        <v>1.9666666666666666E-2</v>
      </c>
      <c r="AC198" s="16">
        <f t="shared" si="100"/>
        <v>3.566666666666668E-2</v>
      </c>
      <c r="AD198" s="16">
        <f t="shared" si="101"/>
        <v>2.1666666666666667E-2</v>
      </c>
      <c r="AE198" s="16">
        <f t="shared" si="102"/>
        <v>2.2666666666666668E-2</v>
      </c>
      <c r="AG198" s="45">
        <f t="shared" si="90"/>
        <v>-0.19477799999999992</v>
      </c>
      <c r="AH198" s="45">
        <f t="shared" si="91"/>
        <v>-0.17196799999999995</v>
      </c>
      <c r="AI198" s="45">
        <f t="shared" si="92"/>
        <v>-0.19677399999999998</v>
      </c>
      <c r="AJ198" s="45">
        <f t="shared" si="93"/>
        <v>-0.18575999999999995</v>
      </c>
      <c r="AL198" s="4" t="s">
        <v>396</v>
      </c>
      <c r="AM198" s="7" t="s">
        <v>616</v>
      </c>
      <c r="AO198" s="16">
        <f t="shared" si="115"/>
        <v>-23.903818159999997</v>
      </c>
      <c r="AP198" s="16">
        <f t="shared" si="116"/>
        <v>-25.466852699999997</v>
      </c>
      <c r="AQ198" s="16">
        <f t="shared" si="117"/>
        <v>-29.861960039999996</v>
      </c>
      <c r="AR198" s="16">
        <f t="shared" si="118"/>
        <v>-29.147785839999997</v>
      </c>
      <c r="AU198" s="16">
        <f t="shared" si="107"/>
        <v>0</v>
      </c>
      <c r="AV198" s="16">
        <f t="shared" si="108"/>
        <v>0</v>
      </c>
      <c r="AW198" s="16">
        <f t="shared" si="109"/>
        <v>0</v>
      </c>
      <c r="AX198" s="16">
        <f t="shared" si="110"/>
        <v>0</v>
      </c>
      <c r="AY198" s="62"/>
      <c r="AZ198" s="65">
        <f t="shared" si="94"/>
        <v>0.81006113999999985</v>
      </c>
      <c r="BA198" s="66">
        <f t="shared" si="95"/>
        <v>1.0655669000000003</v>
      </c>
      <c r="BB198" s="66">
        <f t="shared" si="96"/>
        <v>1.39535802</v>
      </c>
      <c r="BC198" s="66">
        <f t="shared" si="97"/>
        <v>5.3025975800000005</v>
      </c>
      <c r="BD198" s="74"/>
      <c r="BE198" s="55"/>
      <c r="BF198" s="16">
        <f t="shared" si="111"/>
        <v>0</v>
      </c>
      <c r="BG198" s="16">
        <f t="shared" si="112"/>
        <v>0</v>
      </c>
      <c r="BH198" s="16">
        <f t="shared" si="113"/>
        <v>0</v>
      </c>
      <c r="BI198" s="16">
        <f t="shared" si="114"/>
        <v>0</v>
      </c>
    </row>
    <row r="199" spans="1:61" ht="30" x14ac:dyDescent="0.25">
      <c r="A199" s="4" t="s">
        <v>396</v>
      </c>
      <c r="B199" s="7" t="s">
        <v>607</v>
      </c>
      <c r="C199" s="7">
        <v>54547</v>
      </c>
      <c r="D199" s="8">
        <v>43.494999999999997</v>
      </c>
      <c r="E199" s="8">
        <v>-76.450800000000001</v>
      </c>
      <c r="F199" s="4" t="s">
        <v>602</v>
      </c>
      <c r="G199" s="4" t="s">
        <v>25</v>
      </c>
      <c r="H199" s="4" t="s">
        <v>33</v>
      </c>
      <c r="I199" s="4" t="s">
        <v>27</v>
      </c>
      <c r="J199" s="4" t="s">
        <v>131</v>
      </c>
      <c r="K199" s="14">
        <f t="shared" si="98"/>
        <v>0.82114379084967326</v>
      </c>
      <c r="L199" s="15">
        <v>125.63500000000001</v>
      </c>
      <c r="M199" s="15">
        <v>13404338.058</v>
      </c>
      <c r="N199" s="15">
        <v>1881014.71</v>
      </c>
      <c r="O199" s="15">
        <v>0.88900000000000001</v>
      </c>
      <c r="P199" s="15">
        <v>91060.036999999997</v>
      </c>
      <c r="Q199" s="16">
        <f t="shared" si="103"/>
        <v>1.9525579590968099E-2</v>
      </c>
      <c r="R199" s="34">
        <v>0.874</v>
      </c>
      <c r="S199" s="34">
        <v>92767.47</v>
      </c>
      <c r="T199" s="35">
        <f t="shared" si="104"/>
        <v>1.8842812033140498E-2</v>
      </c>
      <c r="U199" s="34">
        <v>1.002</v>
      </c>
      <c r="V199" s="34">
        <v>106286.208</v>
      </c>
      <c r="W199" s="35">
        <f t="shared" si="105"/>
        <v>1.8854751126317348E-2</v>
      </c>
      <c r="X199" s="15">
        <v>0.94499999999999995</v>
      </c>
      <c r="Y199" s="15">
        <v>104317.925</v>
      </c>
      <c r="Z199" s="16">
        <f t="shared" si="106"/>
        <v>1.8117691662291019E-2</v>
      </c>
      <c r="AA199" s="15"/>
      <c r="AB199" s="16">
        <f t="shared" si="99"/>
        <v>6.7856209150326752E-2</v>
      </c>
      <c r="AC199" s="16">
        <f t="shared" si="100"/>
        <v>5.2856209150326738E-2</v>
      </c>
      <c r="AD199" s="16">
        <f t="shared" si="101"/>
        <v>0.18085620915032674</v>
      </c>
      <c r="AE199" s="16">
        <f t="shared" si="102"/>
        <v>0.12385620915032669</v>
      </c>
      <c r="AG199" s="45">
        <f t="shared" si="90"/>
        <v>-4.5746022200000001</v>
      </c>
      <c r="AH199" s="45">
        <f t="shared" si="91"/>
        <v>-4.6920481999999994</v>
      </c>
      <c r="AI199" s="45">
        <f t="shared" si="92"/>
        <v>-5.3751724799999989</v>
      </c>
      <c r="AJ199" s="45">
        <f t="shared" si="93"/>
        <v>-5.3140754999999995</v>
      </c>
      <c r="AL199" s="4" t="s">
        <v>396</v>
      </c>
      <c r="AM199" s="7" t="s">
        <v>607</v>
      </c>
      <c r="AO199" s="16">
        <f t="shared" si="115"/>
        <v>-28.478420379999996</v>
      </c>
      <c r="AP199" s="16">
        <f t="shared" si="116"/>
        <v>-30.158900899999995</v>
      </c>
      <c r="AQ199" s="16">
        <f t="shared" si="117"/>
        <v>-35.237132519999996</v>
      </c>
      <c r="AR199" s="16">
        <f t="shared" si="118"/>
        <v>-34.461861339999999</v>
      </c>
      <c r="AU199" s="16">
        <f t="shared" si="107"/>
        <v>0</v>
      </c>
      <c r="AV199" s="16">
        <f t="shared" si="108"/>
        <v>0</v>
      </c>
      <c r="AW199" s="16">
        <f t="shared" si="109"/>
        <v>0</v>
      </c>
      <c r="AX199" s="16">
        <f t="shared" si="110"/>
        <v>0</v>
      </c>
      <c r="AY199" s="62"/>
      <c r="AZ199" s="65">
        <f t="shared" si="94"/>
        <v>0.81006113999999985</v>
      </c>
      <c r="BA199" s="66">
        <f t="shared" si="95"/>
        <v>1.0655669000000003</v>
      </c>
      <c r="BB199" s="66">
        <f t="shared" si="96"/>
        <v>1.39535802</v>
      </c>
      <c r="BC199" s="66">
        <f t="shared" si="97"/>
        <v>5.3025975800000005</v>
      </c>
      <c r="BD199" s="74"/>
      <c r="BE199" s="55"/>
      <c r="BF199" s="16">
        <f t="shared" si="111"/>
        <v>0</v>
      </c>
      <c r="BG199" s="16">
        <f t="shared" si="112"/>
        <v>0</v>
      </c>
      <c r="BH199" s="16">
        <f t="shared" si="113"/>
        <v>0</v>
      </c>
      <c r="BI199" s="16">
        <f t="shared" si="114"/>
        <v>0</v>
      </c>
    </row>
    <row r="200" spans="1:61" ht="45" x14ac:dyDescent="0.25">
      <c r="A200" s="4" t="s">
        <v>396</v>
      </c>
      <c r="B200" s="7" t="s">
        <v>651</v>
      </c>
      <c r="C200" s="7">
        <v>54574</v>
      </c>
      <c r="D200" s="8">
        <v>44.713200000000001</v>
      </c>
      <c r="E200" s="8">
        <v>-73.455699999999993</v>
      </c>
      <c r="F200" s="4" t="s">
        <v>652</v>
      </c>
      <c r="G200" s="4" t="s">
        <v>25</v>
      </c>
      <c r="H200" s="4" t="s">
        <v>33</v>
      </c>
      <c r="I200" s="4" t="s">
        <v>27</v>
      </c>
      <c r="J200" s="4" t="s">
        <v>42</v>
      </c>
      <c r="K200" s="14">
        <f t="shared" si="98"/>
        <v>1.6803921568627454E-2</v>
      </c>
      <c r="L200" s="15">
        <v>2.5710000000000002</v>
      </c>
      <c r="M200" s="15">
        <v>143172.17000000001</v>
      </c>
      <c r="N200" s="15">
        <v>15025.53</v>
      </c>
      <c r="O200" s="15"/>
      <c r="P200" s="15"/>
      <c r="Q200" s="16">
        <f t="shared" si="103"/>
        <v>0</v>
      </c>
      <c r="R200" s="34"/>
      <c r="S200" s="34"/>
      <c r="T200" s="35">
        <f t="shared" si="104"/>
        <v>0</v>
      </c>
      <c r="U200" s="34"/>
      <c r="V200" s="34"/>
      <c r="W200" s="35">
        <f t="shared" si="105"/>
        <v>0</v>
      </c>
      <c r="X200" s="15"/>
      <c r="Y200" s="15"/>
      <c r="Z200" s="16">
        <f t="shared" si="106"/>
        <v>0</v>
      </c>
      <c r="AA200" s="15"/>
      <c r="AB200" s="16">
        <f t="shared" si="99"/>
        <v>-1.6803921568627454E-2</v>
      </c>
      <c r="AC200" s="16">
        <f t="shared" si="100"/>
        <v>-1.6803921568627454E-2</v>
      </c>
      <c r="AD200" s="16">
        <f t="shared" si="101"/>
        <v>-1.6803921568627454E-2</v>
      </c>
      <c r="AE200" s="16">
        <f t="shared" si="102"/>
        <v>-1.6803921568627454E-2</v>
      </c>
      <c r="AG200" s="45">
        <f t="shared" si="90"/>
        <v>0</v>
      </c>
      <c r="AH200" s="45">
        <f t="shared" si="91"/>
        <v>0</v>
      </c>
      <c r="AI200" s="45">
        <f t="shared" si="92"/>
        <v>0</v>
      </c>
      <c r="AJ200" s="45">
        <f t="shared" si="93"/>
        <v>0</v>
      </c>
      <c r="AL200" s="4" t="s">
        <v>396</v>
      </c>
      <c r="AM200" s="7" t="s">
        <v>651</v>
      </c>
      <c r="AO200" s="16">
        <f t="shared" si="115"/>
        <v>-28.478420379999996</v>
      </c>
      <c r="AP200" s="16">
        <f t="shared" si="116"/>
        <v>-30.158900899999995</v>
      </c>
      <c r="AQ200" s="16">
        <f t="shared" si="117"/>
        <v>-35.237132519999996</v>
      </c>
      <c r="AR200" s="16">
        <f t="shared" si="118"/>
        <v>-34.461861339999999</v>
      </c>
      <c r="AU200" s="16">
        <f t="shared" si="107"/>
        <v>0</v>
      </c>
      <c r="AV200" s="16">
        <f t="shared" si="108"/>
        <v>0</v>
      </c>
      <c r="AW200" s="16">
        <f t="shared" si="109"/>
        <v>0</v>
      </c>
      <c r="AX200" s="16">
        <f t="shared" si="110"/>
        <v>0</v>
      </c>
      <c r="AY200" s="62"/>
      <c r="AZ200" s="65">
        <f t="shared" si="94"/>
        <v>0.81006113999999985</v>
      </c>
      <c r="BA200" s="66">
        <f t="shared" si="95"/>
        <v>1.0655669000000003</v>
      </c>
      <c r="BB200" s="66">
        <f t="shared" si="96"/>
        <v>1.39535802</v>
      </c>
      <c r="BC200" s="66">
        <f t="shared" si="97"/>
        <v>5.3025975800000005</v>
      </c>
      <c r="BD200" s="74"/>
      <c r="BE200" s="55"/>
      <c r="BF200" s="16">
        <f t="shared" si="111"/>
        <v>0</v>
      </c>
      <c r="BG200" s="16">
        <f t="shared" si="112"/>
        <v>0</v>
      </c>
      <c r="BH200" s="16">
        <f t="shared" si="113"/>
        <v>0</v>
      </c>
      <c r="BI200" s="16">
        <f t="shared" si="114"/>
        <v>0</v>
      </c>
    </row>
    <row r="201" spans="1:61" ht="45" x14ac:dyDescent="0.25">
      <c r="A201" s="4" t="s">
        <v>396</v>
      </c>
      <c r="B201" s="7" t="s">
        <v>610</v>
      </c>
      <c r="C201" s="7">
        <v>54592</v>
      </c>
      <c r="D201" s="8">
        <v>44.950299999999999</v>
      </c>
      <c r="E201" s="8">
        <v>-74.892799999999994</v>
      </c>
      <c r="F201" s="4" t="s">
        <v>412</v>
      </c>
      <c r="G201" s="4" t="s">
        <v>25</v>
      </c>
      <c r="H201" s="4" t="s">
        <v>33</v>
      </c>
      <c r="I201" s="4" t="s">
        <v>27</v>
      </c>
      <c r="J201" s="4" t="s">
        <v>200</v>
      </c>
      <c r="K201" s="14">
        <f t="shared" si="98"/>
        <v>1.9738562091503268E-3</v>
      </c>
      <c r="L201" s="15">
        <v>0.30199999999999999</v>
      </c>
      <c r="M201" s="15">
        <v>8552.9869999999992</v>
      </c>
      <c r="N201" s="15">
        <v>612.85</v>
      </c>
      <c r="O201" s="15"/>
      <c r="P201" s="15"/>
      <c r="Q201" s="16">
        <f t="shared" si="103"/>
        <v>0</v>
      </c>
      <c r="R201" s="34"/>
      <c r="S201" s="34"/>
      <c r="T201" s="35">
        <f t="shared" si="104"/>
        <v>0</v>
      </c>
      <c r="U201" s="34"/>
      <c r="V201" s="34"/>
      <c r="W201" s="35">
        <f t="shared" si="105"/>
        <v>0</v>
      </c>
      <c r="X201" s="15"/>
      <c r="Y201" s="15"/>
      <c r="Z201" s="16">
        <f t="shared" si="106"/>
        <v>0</v>
      </c>
      <c r="AA201" s="15"/>
      <c r="AB201" s="16">
        <f t="shared" si="99"/>
        <v>-1.9738562091503268E-3</v>
      </c>
      <c r="AC201" s="16">
        <f t="shared" si="100"/>
        <v>-1.9738562091503268E-3</v>
      </c>
      <c r="AD201" s="16">
        <f t="shared" si="101"/>
        <v>-1.9738562091503268E-3</v>
      </c>
      <c r="AE201" s="16">
        <f t="shared" si="102"/>
        <v>-1.9738562091503268E-3</v>
      </c>
      <c r="AG201" s="45">
        <f t="shared" si="90"/>
        <v>0</v>
      </c>
      <c r="AH201" s="45">
        <f t="shared" si="91"/>
        <v>0</v>
      </c>
      <c r="AI201" s="45">
        <f t="shared" si="92"/>
        <v>0</v>
      </c>
      <c r="AJ201" s="45">
        <f t="shared" si="93"/>
        <v>0</v>
      </c>
      <c r="AL201" s="4" t="s">
        <v>396</v>
      </c>
      <c r="AM201" s="7" t="s">
        <v>610</v>
      </c>
      <c r="AO201" s="16">
        <f t="shared" si="115"/>
        <v>-28.478420379999996</v>
      </c>
      <c r="AP201" s="16">
        <f t="shared" si="116"/>
        <v>-30.158900899999995</v>
      </c>
      <c r="AQ201" s="16">
        <f t="shared" si="117"/>
        <v>-35.237132519999996</v>
      </c>
      <c r="AR201" s="16">
        <f t="shared" si="118"/>
        <v>-34.461861339999999</v>
      </c>
      <c r="AU201" s="16">
        <f t="shared" si="107"/>
        <v>0</v>
      </c>
      <c r="AV201" s="16">
        <f t="shared" si="108"/>
        <v>0</v>
      </c>
      <c r="AW201" s="16">
        <f t="shared" si="109"/>
        <v>0</v>
      </c>
      <c r="AX201" s="16">
        <f t="shared" si="110"/>
        <v>0</v>
      </c>
      <c r="AY201" s="62"/>
      <c r="AZ201" s="65">
        <f t="shared" si="94"/>
        <v>0.81006113999999985</v>
      </c>
      <c r="BA201" s="66">
        <f t="shared" si="95"/>
        <v>1.0655669000000003</v>
      </c>
      <c r="BB201" s="66">
        <f t="shared" si="96"/>
        <v>1.39535802</v>
      </c>
      <c r="BC201" s="66">
        <f t="shared" si="97"/>
        <v>5.3025975800000005</v>
      </c>
      <c r="BD201" s="74"/>
      <c r="BE201" s="55"/>
      <c r="BF201" s="16">
        <f t="shared" si="111"/>
        <v>0</v>
      </c>
      <c r="BG201" s="16">
        <f t="shared" si="112"/>
        <v>0</v>
      </c>
      <c r="BH201" s="16">
        <f t="shared" si="113"/>
        <v>0</v>
      </c>
      <c r="BI201" s="16">
        <f t="shared" si="114"/>
        <v>0</v>
      </c>
    </row>
    <row r="202" spans="1:61" ht="30" x14ac:dyDescent="0.25">
      <c r="A202" s="4" t="s">
        <v>396</v>
      </c>
      <c r="B202" s="7" t="s">
        <v>465</v>
      </c>
      <c r="C202" s="7">
        <v>54593</v>
      </c>
      <c r="D202" s="8">
        <v>42.982799999999997</v>
      </c>
      <c r="E202" s="8">
        <v>-78.159199999999998</v>
      </c>
      <c r="F202" s="4" t="s">
        <v>466</v>
      </c>
      <c r="G202" s="4" t="s">
        <v>25</v>
      </c>
      <c r="H202" s="4" t="s">
        <v>33</v>
      </c>
      <c r="I202" s="4" t="s">
        <v>27</v>
      </c>
      <c r="J202" s="4" t="s">
        <v>34</v>
      </c>
      <c r="K202" s="14">
        <f t="shared" si="98"/>
        <v>8.9803921568627453E-3</v>
      </c>
      <c r="L202" s="15">
        <v>1.3740000000000001</v>
      </c>
      <c r="M202" s="15">
        <v>24859.217000000001</v>
      </c>
      <c r="N202" s="15">
        <v>1974.39</v>
      </c>
      <c r="O202" s="15"/>
      <c r="P202" s="15"/>
      <c r="Q202" s="16">
        <f t="shared" si="103"/>
        <v>0</v>
      </c>
      <c r="R202" s="34"/>
      <c r="S202" s="34"/>
      <c r="T202" s="35">
        <f t="shared" si="104"/>
        <v>0</v>
      </c>
      <c r="U202" s="34"/>
      <c r="V202" s="34"/>
      <c r="W202" s="35">
        <f t="shared" si="105"/>
        <v>0</v>
      </c>
      <c r="X202" s="15"/>
      <c r="Y202" s="15"/>
      <c r="Z202" s="16">
        <f t="shared" si="106"/>
        <v>0</v>
      </c>
      <c r="AA202" s="15"/>
      <c r="AB202" s="16">
        <f t="shared" si="99"/>
        <v>-8.9803921568627453E-3</v>
      </c>
      <c r="AC202" s="16">
        <f t="shared" si="100"/>
        <v>-8.9803921568627453E-3</v>
      </c>
      <c r="AD202" s="16">
        <f t="shared" si="101"/>
        <v>-8.9803921568627453E-3</v>
      </c>
      <c r="AE202" s="16">
        <f t="shared" si="102"/>
        <v>-8.9803921568627453E-3</v>
      </c>
      <c r="AG202" s="45">
        <f t="shared" si="90"/>
        <v>0</v>
      </c>
      <c r="AH202" s="45">
        <f t="shared" si="91"/>
        <v>0</v>
      </c>
      <c r="AI202" s="45">
        <f t="shared" si="92"/>
        <v>0</v>
      </c>
      <c r="AJ202" s="45">
        <f t="shared" si="93"/>
        <v>0</v>
      </c>
      <c r="AL202" s="4" t="s">
        <v>396</v>
      </c>
      <c r="AM202" s="7" t="s">
        <v>465</v>
      </c>
      <c r="AO202" s="16">
        <f t="shared" si="115"/>
        <v>-28.478420379999996</v>
      </c>
      <c r="AP202" s="16">
        <f t="shared" si="116"/>
        <v>-30.158900899999995</v>
      </c>
      <c r="AQ202" s="16">
        <f t="shared" si="117"/>
        <v>-35.237132519999996</v>
      </c>
      <c r="AR202" s="16">
        <f t="shared" si="118"/>
        <v>-34.461861339999999</v>
      </c>
      <c r="AU202" s="16">
        <f t="shared" si="107"/>
        <v>0</v>
      </c>
      <c r="AV202" s="16">
        <f t="shared" si="108"/>
        <v>0</v>
      </c>
      <c r="AW202" s="16">
        <f t="shared" si="109"/>
        <v>0</v>
      </c>
      <c r="AX202" s="16">
        <f t="shared" si="110"/>
        <v>0</v>
      </c>
      <c r="AY202" s="62"/>
      <c r="AZ202" s="65">
        <f t="shared" si="94"/>
        <v>0.81006113999999985</v>
      </c>
      <c r="BA202" s="66">
        <f t="shared" si="95"/>
        <v>1.0655669000000003</v>
      </c>
      <c r="BB202" s="66">
        <f t="shared" si="96"/>
        <v>1.39535802</v>
      </c>
      <c r="BC202" s="66">
        <f t="shared" si="97"/>
        <v>5.3025975800000005</v>
      </c>
      <c r="BD202" s="74"/>
      <c r="BE202" s="55"/>
      <c r="BF202" s="16">
        <f t="shared" si="111"/>
        <v>0</v>
      </c>
      <c r="BG202" s="16">
        <f t="shared" si="112"/>
        <v>0</v>
      </c>
      <c r="BH202" s="16">
        <f t="shared" si="113"/>
        <v>0</v>
      </c>
      <c r="BI202" s="16">
        <f t="shared" si="114"/>
        <v>0</v>
      </c>
    </row>
    <row r="203" spans="1:61" ht="45" x14ac:dyDescent="0.25">
      <c r="A203" s="4" t="s">
        <v>396</v>
      </c>
      <c r="B203" s="7" t="s">
        <v>485</v>
      </c>
      <c r="C203" s="7">
        <v>54914</v>
      </c>
      <c r="D203" s="8">
        <v>40.699399999999997</v>
      </c>
      <c r="E203" s="8">
        <v>-73.975800000000007</v>
      </c>
      <c r="F203" s="4" t="s">
        <v>398</v>
      </c>
      <c r="G203" s="4" t="s">
        <v>25</v>
      </c>
      <c r="H203" s="4" t="s">
        <v>33</v>
      </c>
      <c r="I203" s="4" t="s">
        <v>27</v>
      </c>
      <c r="J203" s="4" t="s">
        <v>53</v>
      </c>
      <c r="K203" s="14">
        <f t="shared" si="98"/>
        <v>0.13862745098039217</v>
      </c>
      <c r="L203" s="15">
        <v>21.21</v>
      </c>
      <c r="M203" s="15">
        <v>7255334.4809999997</v>
      </c>
      <c r="N203" s="15">
        <v>618905.77</v>
      </c>
      <c r="O203" s="15">
        <v>0.11899999999999999</v>
      </c>
      <c r="P203" s="15">
        <v>51064.7</v>
      </c>
      <c r="Q203" s="16">
        <f t="shared" si="103"/>
        <v>4.6607539063188465E-3</v>
      </c>
      <c r="R203" s="34">
        <v>0.151</v>
      </c>
      <c r="S203" s="34">
        <v>50955.1</v>
      </c>
      <c r="T203" s="35">
        <f t="shared" si="104"/>
        <v>5.9267865238219536E-3</v>
      </c>
      <c r="U203" s="34">
        <v>0.13900000000000001</v>
      </c>
      <c r="V203" s="34">
        <v>50785.2</v>
      </c>
      <c r="W203" s="35">
        <f t="shared" si="105"/>
        <v>5.4740357426966918E-3</v>
      </c>
      <c r="X203" s="15">
        <v>0.14899999999999999</v>
      </c>
      <c r="Y203" s="15">
        <v>51229.4</v>
      </c>
      <c r="Z203" s="16">
        <f t="shared" si="106"/>
        <v>5.8169722854454669E-3</v>
      </c>
      <c r="AA203" s="15"/>
      <c r="AB203" s="16">
        <f t="shared" si="99"/>
        <v>-1.9627450980392175E-2</v>
      </c>
      <c r="AC203" s="16">
        <f t="shared" si="100"/>
        <v>1.2372549019607826E-2</v>
      </c>
      <c r="AD203" s="16">
        <f t="shared" si="101"/>
        <v>3.7254901960784292E-4</v>
      </c>
      <c r="AE203" s="16">
        <f t="shared" si="102"/>
        <v>1.0372549019607824E-2</v>
      </c>
      <c r="AG203" s="45">
        <f t="shared" si="90"/>
        <v>-2.9448819999999998</v>
      </c>
      <c r="AH203" s="45">
        <f t="shared" si="91"/>
        <v>-2.9063059999999998</v>
      </c>
      <c r="AI203" s="45">
        <f t="shared" si="92"/>
        <v>-2.9081119999999996</v>
      </c>
      <c r="AJ203" s="45">
        <f t="shared" si="93"/>
        <v>-2.9247640000000001</v>
      </c>
      <c r="AL203" s="4" t="s">
        <v>396</v>
      </c>
      <c r="AM203" s="7" t="s">
        <v>485</v>
      </c>
      <c r="AO203" s="16">
        <f t="shared" si="115"/>
        <v>-31.423302379999996</v>
      </c>
      <c r="AP203" s="16">
        <f t="shared" si="116"/>
        <v>-33.065206899999993</v>
      </c>
      <c r="AQ203" s="16">
        <f t="shared" si="117"/>
        <v>-38.145244519999999</v>
      </c>
      <c r="AR203" s="16">
        <f t="shared" si="118"/>
        <v>-37.386625340000002</v>
      </c>
      <c r="AU203" s="16">
        <f t="shared" si="107"/>
        <v>0</v>
      </c>
      <c r="AV203" s="16">
        <f t="shared" si="108"/>
        <v>0</v>
      </c>
      <c r="AW203" s="16">
        <f t="shared" si="109"/>
        <v>0</v>
      </c>
      <c r="AX203" s="16">
        <f t="shared" si="110"/>
        <v>0</v>
      </c>
      <c r="AY203" s="62"/>
      <c r="AZ203" s="65">
        <f t="shared" si="94"/>
        <v>0.81006113999999985</v>
      </c>
      <c r="BA203" s="66">
        <f t="shared" si="95"/>
        <v>1.0655669000000003</v>
      </c>
      <c r="BB203" s="66">
        <f t="shared" si="96"/>
        <v>1.39535802</v>
      </c>
      <c r="BC203" s="66">
        <f t="shared" si="97"/>
        <v>5.3025975800000005</v>
      </c>
      <c r="BD203" s="74"/>
      <c r="BE203" s="55"/>
      <c r="BF203" s="16">
        <f t="shared" si="111"/>
        <v>0</v>
      </c>
      <c r="BG203" s="16">
        <f t="shared" si="112"/>
        <v>0</v>
      </c>
      <c r="BH203" s="16">
        <f t="shared" si="113"/>
        <v>0</v>
      </c>
      <c r="BI203" s="16">
        <f t="shared" si="114"/>
        <v>0</v>
      </c>
    </row>
    <row r="204" spans="1:61" ht="45" x14ac:dyDescent="0.25">
      <c r="A204" s="4" t="s">
        <v>396</v>
      </c>
      <c r="B204" s="7" t="s">
        <v>418</v>
      </c>
      <c r="C204" s="7">
        <v>55243</v>
      </c>
      <c r="D204" s="8">
        <v>40.7864</v>
      </c>
      <c r="E204" s="8">
        <v>-73.913300000000007</v>
      </c>
      <c r="F204" s="4" t="s">
        <v>417</v>
      </c>
      <c r="G204" s="4" t="s">
        <v>25</v>
      </c>
      <c r="H204" s="4" t="s">
        <v>26</v>
      </c>
      <c r="I204" s="4" t="s">
        <v>58</v>
      </c>
      <c r="J204" s="4"/>
      <c r="K204" s="14">
        <f t="shared" si="98"/>
        <v>0.23641176470588235</v>
      </c>
      <c r="L204" s="15">
        <v>36.170999999999999</v>
      </c>
      <c r="M204" s="15">
        <v>150459.6</v>
      </c>
      <c r="N204" s="15">
        <v>11048.46</v>
      </c>
      <c r="O204" s="15"/>
      <c r="P204" s="15"/>
      <c r="Q204" s="16">
        <f t="shared" si="103"/>
        <v>0</v>
      </c>
      <c r="R204" s="34">
        <v>0.505</v>
      </c>
      <c r="S204" s="34">
        <v>2065.8000000000002</v>
      </c>
      <c r="T204" s="35">
        <f t="shared" si="104"/>
        <v>0.48891470616710231</v>
      </c>
      <c r="U204" s="34">
        <v>0.124</v>
      </c>
      <c r="V204" s="34">
        <v>531</v>
      </c>
      <c r="W204" s="35">
        <f t="shared" si="105"/>
        <v>0.46704331450094161</v>
      </c>
      <c r="X204" s="15">
        <v>4.4359999999999999</v>
      </c>
      <c r="Y204" s="15">
        <v>18397.599999999999</v>
      </c>
      <c r="Z204" s="16">
        <f t="shared" si="106"/>
        <v>0.48223681349741276</v>
      </c>
      <c r="AA204" s="15"/>
      <c r="AB204" s="16">
        <f t="shared" si="99"/>
        <v>-0.23641176470588235</v>
      </c>
      <c r="AC204" s="16">
        <f t="shared" si="100"/>
        <v>0.26858823529411768</v>
      </c>
      <c r="AD204" s="16">
        <f t="shared" si="101"/>
        <v>-0.11241176470588235</v>
      </c>
      <c r="AE204" s="16">
        <f t="shared" si="102"/>
        <v>4.1995882352941178</v>
      </c>
      <c r="AG204" s="45">
        <f t="shared" ref="AG204:AG267" si="119">((Q204-0.12)*P204)/2000</f>
        <v>0</v>
      </c>
      <c r="AH204" s="45">
        <f t="shared" ref="AH204:AH267" si="120">((T204-0.12)*S204)/2000</f>
        <v>0.381052</v>
      </c>
      <c r="AI204" s="45">
        <f t="shared" ref="AI204:AI267" si="121">((W204-0.12)*V204)/2000</f>
        <v>9.214E-2</v>
      </c>
      <c r="AJ204" s="45">
        <f t="shared" ref="AJ204:AJ267" si="122">((Z204 -0.12)*Y204)/2000</f>
        <v>3.3321440000000004</v>
      </c>
      <c r="AL204" s="4" t="s">
        <v>396</v>
      </c>
      <c r="AM204" s="7" t="s">
        <v>418</v>
      </c>
      <c r="AO204" s="16">
        <f t="shared" si="115"/>
        <v>-31.423302379999996</v>
      </c>
      <c r="AP204" s="16">
        <f t="shared" si="116"/>
        <v>-32.684154899999996</v>
      </c>
      <c r="AQ204" s="16">
        <f t="shared" si="117"/>
        <v>-38.053104519999998</v>
      </c>
      <c r="AR204" s="16">
        <f t="shared" si="118"/>
        <v>-34.054481340000002</v>
      </c>
      <c r="AU204" s="16">
        <f t="shared" si="107"/>
        <v>0</v>
      </c>
      <c r="AV204" s="16">
        <f t="shared" si="108"/>
        <v>0.381052</v>
      </c>
      <c r="AW204" s="16">
        <f t="shared" si="109"/>
        <v>9.214E-2</v>
      </c>
      <c r="AX204" s="16">
        <f t="shared" si="110"/>
        <v>3.3321440000000004</v>
      </c>
      <c r="AY204" s="62"/>
      <c r="AZ204" s="65">
        <f t="shared" ref="AZ204:AZ267" si="123">IF(AL204=AL203,AU204+AZ203, AU204)</f>
        <v>0.81006113999999985</v>
      </c>
      <c r="BA204" s="66">
        <f t="shared" ref="BA204:BA267" si="124">IF(AL204=AL203,AV204+BA203, AV204)</f>
        <v>1.4466189000000003</v>
      </c>
      <c r="BB204" s="66">
        <f t="shared" ref="BB204:BB267" si="125">IF(AL204=AL203,AW204+BB203, AW204)</f>
        <v>1.4874980199999999</v>
      </c>
      <c r="BC204" s="66">
        <f t="shared" ref="BC204:BC267" si="126">IF(AL204=AL203,AX204+BC203, AX204)</f>
        <v>8.63474158</v>
      </c>
      <c r="BD204" s="74"/>
      <c r="BE204" s="55"/>
      <c r="BF204" s="16">
        <f t="shared" si="111"/>
        <v>0</v>
      </c>
      <c r="BG204" s="16">
        <f t="shared" si="112"/>
        <v>0.36891470616710231</v>
      </c>
      <c r="BH204" s="16">
        <f t="shared" si="113"/>
        <v>0.34704331450094161</v>
      </c>
      <c r="BI204" s="16">
        <f t="shared" si="114"/>
        <v>0.36223681349741277</v>
      </c>
    </row>
    <row r="205" spans="1:61" ht="30" x14ac:dyDescent="0.25">
      <c r="A205" s="4" t="s">
        <v>396</v>
      </c>
      <c r="B205" s="7" t="s">
        <v>416</v>
      </c>
      <c r="C205" s="7">
        <v>55375</v>
      </c>
      <c r="D205" s="8">
        <v>40.782499999999999</v>
      </c>
      <c r="E205" s="8">
        <v>-73.8964</v>
      </c>
      <c r="F205" s="4" t="s">
        <v>417</v>
      </c>
      <c r="G205" s="4" t="s">
        <v>25</v>
      </c>
      <c r="H205" s="4" t="s">
        <v>33</v>
      </c>
      <c r="I205" s="4" t="s">
        <v>27</v>
      </c>
      <c r="J205" s="4" t="s">
        <v>53</v>
      </c>
      <c r="K205" s="14">
        <f t="shared" si="98"/>
        <v>0.47633333333333339</v>
      </c>
      <c r="L205" s="15">
        <v>72.879000000000005</v>
      </c>
      <c r="M205" s="15">
        <v>21347145.348000001</v>
      </c>
      <c r="N205" s="15">
        <v>2938529.96</v>
      </c>
      <c r="O205" s="15">
        <v>0.47099999999999997</v>
      </c>
      <c r="P205" s="15">
        <v>156700.9</v>
      </c>
      <c r="Q205" s="16">
        <f t="shared" si="103"/>
        <v>6.0114523911477214E-3</v>
      </c>
      <c r="R205" s="34">
        <v>0.48099999999999998</v>
      </c>
      <c r="S205" s="34">
        <v>165034.79999999999</v>
      </c>
      <c r="T205" s="35">
        <f t="shared" si="104"/>
        <v>5.8290736256837953E-3</v>
      </c>
      <c r="U205" s="34">
        <v>0.496</v>
      </c>
      <c r="V205" s="34">
        <v>170136.4</v>
      </c>
      <c r="W205" s="35">
        <f t="shared" si="105"/>
        <v>5.8306159058261493E-3</v>
      </c>
      <c r="X205" s="15">
        <v>0.57499999999999996</v>
      </c>
      <c r="Y205" s="15">
        <v>159122.39600000001</v>
      </c>
      <c r="Z205" s="16">
        <f t="shared" si="106"/>
        <v>7.2271410493341239E-3</v>
      </c>
      <c r="AA205" s="15"/>
      <c r="AB205" s="16">
        <f t="shared" si="99"/>
        <v>-5.3333333333334121E-3</v>
      </c>
      <c r="AC205" s="16">
        <f t="shared" si="100"/>
        <v>4.6666666666665968E-3</v>
      </c>
      <c r="AD205" s="16">
        <f t="shared" si="101"/>
        <v>1.966666666666661E-2</v>
      </c>
      <c r="AE205" s="16">
        <f t="shared" si="102"/>
        <v>9.8666666666666569E-2</v>
      </c>
      <c r="AG205" s="45">
        <f t="shared" si="119"/>
        <v>-8.9310539999999978</v>
      </c>
      <c r="AH205" s="45">
        <f t="shared" si="120"/>
        <v>-9.4210879999999975</v>
      </c>
      <c r="AI205" s="45">
        <f t="shared" si="121"/>
        <v>-9.7121839999999988</v>
      </c>
      <c r="AJ205" s="45">
        <f t="shared" si="122"/>
        <v>-8.9723437599999993</v>
      </c>
      <c r="AL205" s="4" t="s">
        <v>396</v>
      </c>
      <c r="AM205" s="7" t="s">
        <v>416</v>
      </c>
      <c r="AO205" s="16">
        <f t="shared" si="115"/>
        <v>-40.354356379999992</v>
      </c>
      <c r="AP205" s="16">
        <f t="shared" si="116"/>
        <v>-42.105242899999993</v>
      </c>
      <c r="AQ205" s="16">
        <f t="shared" si="117"/>
        <v>-47.765288519999999</v>
      </c>
      <c r="AR205" s="16">
        <f t="shared" si="118"/>
        <v>-43.026825100000003</v>
      </c>
      <c r="AU205" s="16">
        <f t="shared" si="107"/>
        <v>0</v>
      </c>
      <c r="AV205" s="16">
        <f t="shared" si="108"/>
        <v>0</v>
      </c>
      <c r="AW205" s="16">
        <f t="shared" si="109"/>
        <v>0</v>
      </c>
      <c r="AX205" s="16">
        <f t="shared" si="110"/>
        <v>0</v>
      </c>
      <c r="AY205" s="62"/>
      <c r="AZ205" s="65">
        <f t="shared" si="123"/>
        <v>0.81006113999999985</v>
      </c>
      <c r="BA205" s="66">
        <f t="shared" si="124"/>
        <v>1.4466189000000003</v>
      </c>
      <c r="BB205" s="66">
        <f t="shared" si="125"/>
        <v>1.4874980199999999</v>
      </c>
      <c r="BC205" s="66">
        <f t="shared" si="126"/>
        <v>8.63474158</v>
      </c>
      <c r="BD205" s="74"/>
      <c r="BE205" s="55"/>
      <c r="BF205" s="16">
        <f t="shared" si="111"/>
        <v>0</v>
      </c>
      <c r="BG205" s="16">
        <f t="shared" si="112"/>
        <v>0</v>
      </c>
      <c r="BH205" s="16">
        <f t="shared" si="113"/>
        <v>0</v>
      </c>
      <c r="BI205" s="16">
        <f t="shared" si="114"/>
        <v>0</v>
      </c>
    </row>
    <row r="206" spans="1:61" ht="45" x14ac:dyDescent="0.25">
      <c r="A206" s="4" t="s">
        <v>396</v>
      </c>
      <c r="B206" s="7" t="s">
        <v>463</v>
      </c>
      <c r="C206" s="7">
        <v>55405</v>
      </c>
      <c r="D206" s="8">
        <v>42.272799999999997</v>
      </c>
      <c r="E206" s="8">
        <v>-73.849199999999996</v>
      </c>
      <c r="F206" s="4" t="s">
        <v>464</v>
      </c>
      <c r="G206" s="4" t="s">
        <v>25</v>
      </c>
      <c r="H206" s="4" t="s">
        <v>33</v>
      </c>
      <c r="I206" s="4" t="s">
        <v>27</v>
      </c>
      <c r="J206" s="4" t="s">
        <v>53</v>
      </c>
      <c r="K206" s="14">
        <f t="shared" si="98"/>
        <v>0.31752287581699351</v>
      </c>
      <c r="L206" s="15">
        <v>48.581000000000003</v>
      </c>
      <c r="M206" s="15">
        <v>12238108.214</v>
      </c>
      <c r="N206" s="15">
        <v>1752845.15</v>
      </c>
      <c r="O206" s="15">
        <v>0.315</v>
      </c>
      <c r="P206" s="15">
        <v>105948.9</v>
      </c>
      <c r="Q206" s="16">
        <f t="shared" si="103"/>
        <v>5.9462627738466377E-3</v>
      </c>
      <c r="R206" s="34">
        <v>0.30099999999999999</v>
      </c>
      <c r="S206" s="34">
        <v>101287.1</v>
      </c>
      <c r="T206" s="35">
        <f t="shared" si="104"/>
        <v>5.943501196104933E-3</v>
      </c>
      <c r="U206" s="36">
        <v>0.752</v>
      </c>
      <c r="V206" s="34">
        <v>111280.92</v>
      </c>
      <c r="W206" s="35">
        <f t="shared" si="105"/>
        <v>1.3515344768896591E-2</v>
      </c>
      <c r="X206" s="15">
        <v>0.29299999999999998</v>
      </c>
      <c r="Y206" s="15">
        <v>100754.4</v>
      </c>
      <c r="Z206" s="16">
        <f t="shared" si="106"/>
        <v>5.8161231668294395E-3</v>
      </c>
      <c r="AA206" s="15"/>
      <c r="AB206" s="16">
        <f t="shared" si="99"/>
        <v>-2.5228758169935084E-3</v>
      </c>
      <c r="AC206" s="16">
        <f t="shared" si="100"/>
        <v>-1.6522875816993521E-2</v>
      </c>
      <c r="AD206" s="18">
        <f t="shared" si="101"/>
        <v>0.43447712418300649</v>
      </c>
      <c r="AE206" s="16">
        <f t="shared" si="102"/>
        <v>-2.4522875816993528E-2</v>
      </c>
      <c r="AG206" s="45">
        <f t="shared" si="119"/>
        <v>-6.0419339999999995</v>
      </c>
      <c r="AH206" s="45">
        <f t="shared" si="120"/>
        <v>-5.7762260000000003</v>
      </c>
      <c r="AI206" s="45">
        <f t="shared" si="121"/>
        <v>-5.9248551999999988</v>
      </c>
      <c r="AJ206" s="45">
        <f t="shared" si="122"/>
        <v>-5.7522639999999994</v>
      </c>
      <c r="AL206" s="4" t="s">
        <v>396</v>
      </c>
      <c r="AM206" s="7" t="s">
        <v>463</v>
      </c>
      <c r="AO206" s="16">
        <f t="shared" si="115"/>
        <v>-46.396290379999989</v>
      </c>
      <c r="AP206" s="16">
        <f t="shared" si="116"/>
        <v>-47.881468899999994</v>
      </c>
      <c r="AQ206" s="16">
        <f t="shared" si="117"/>
        <v>-53.690143719999995</v>
      </c>
      <c r="AR206" s="16">
        <f t="shared" si="118"/>
        <v>-48.7790891</v>
      </c>
      <c r="AU206" s="16">
        <f t="shared" si="107"/>
        <v>0</v>
      </c>
      <c r="AV206" s="16">
        <f t="shared" si="108"/>
        <v>0</v>
      </c>
      <c r="AW206" s="16">
        <f t="shared" si="109"/>
        <v>0</v>
      </c>
      <c r="AX206" s="16">
        <f t="shared" si="110"/>
        <v>0</v>
      </c>
      <c r="AY206" s="62"/>
      <c r="AZ206" s="65">
        <f t="shared" si="123"/>
        <v>0.81006113999999985</v>
      </c>
      <c r="BA206" s="66">
        <f t="shared" si="124"/>
        <v>1.4466189000000003</v>
      </c>
      <c r="BB206" s="66">
        <f t="shared" si="125"/>
        <v>1.4874980199999999</v>
      </c>
      <c r="BC206" s="66">
        <f t="shared" si="126"/>
        <v>8.63474158</v>
      </c>
      <c r="BD206" s="74"/>
      <c r="BE206" s="55"/>
      <c r="BF206" s="16">
        <f t="shared" si="111"/>
        <v>0</v>
      </c>
      <c r="BG206" s="16">
        <f t="shared" si="112"/>
        <v>0</v>
      </c>
      <c r="BH206" s="16">
        <f t="shared" si="113"/>
        <v>0</v>
      </c>
      <c r="BI206" s="16">
        <f t="shared" si="114"/>
        <v>0</v>
      </c>
    </row>
    <row r="207" spans="1:61" ht="45" x14ac:dyDescent="0.25">
      <c r="A207" s="4" t="s">
        <v>396</v>
      </c>
      <c r="B207" s="7" t="s">
        <v>467</v>
      </c>
      <c r="C207" s="7">
        <v>55699</v>
      </c>
      <c r="D207" s="8">
        <v>40.610599999999998</v>
      </c>
      <c r="E207" s="8">
        <v>-73.761399999999995</v>
      </c>
      <c r="F207" s="4" t="s">
        <v>417</v>
      </c>
      <c r="G207" s="4" t="s">
        <v>25</v>
      </c>
      <c r="H207" s="4" t="s">
        <v>26</v>
      </c>
      <c r="I207" s="4" t="s">
        <v>58</v>
      </c>
      <c r="J207" s="4" t="s">
        <v>59</v>
      </c>
      <c r="K207" s="14">
        <f t="shared" si="98"/>
        <v>2.9862745098039215E-2</v>
      </c>
      <c r="L207" s="15">
        <v>4.569</v>
      </c>
      <c r="M207" s="15">
        <v>920151.90399999998</v>
      </c>
      <c r="N207" s="15">
        <v>84666.73</v>
      </c>
      <c r="O207" s="15">
        <v>1.0999999999999999E-2</v>
      </c>
      <c r="P207" s="15">
        <v>2291.23</v>
      </c>
      <c r="Q207" s="16">
        <f t="shared" si="103"/>
        <v>9.6018295849827386E-3</v>
      </c>
      <c r="R207" s="34">
        <v>3.6999999999999998E-2</v>
      </c>
      <c r="S207" s="34">
        <v>8671.7749999999996</v>
      </c>
      <c r="T207" s="35">
        <f t="shared" si="104"/>
        <v>8.5334317368704789E-3</v>
      </c>
      <c r="U207" s="34">
        <v>3.4000000000000002E-2</v>
      </c>
      <c r="V207" s="34">
        <v>7984.3680000000004</v>
      </c>
      <c r="W207" s="35">
        <f t="shared" si="105"/>
        <v>8.5166415175252433E-3</v>
      </c>
      <c r="X207" s="15">
        <v>5.0999999999999997E-2</v>
      </c>
      <c r="Y207" s="15">
        <v>9397.9359999999997</v>
      </c>
      <c r="Z207" s="16">
        <f t="shared" si="106"/>
        <v>1.0853446969632481E-2</v>
      </c>
      <c r="AA207" s="15"/>
      <c r="AB207" s="16">
        <f t="shared" si="99"/>
        <v>-1.8862745098039216E-2</v>
      </c>
      <c r="AC207" s="16">
        <f t="shared" si="100"/>
        <v>7.137254901960783E-3</v>
      </c>
      <c r="AD207" s="16">
        <f t="shared" si="101"/>
        <v>4.1372549019607872E-3</v>
      </c>
      <c r="AE207" s="16">
        <f t="shared" si="102"/>
        <v>2.1137254901960782E-2</v>
      </c>
      <c r="AG207" s="45">
        <f t="shared" si="119"/>
        <v>-0.1264738</v>
      </c>
      <c r="AH207" s="45">
        <f t="shared" si="120"/>
        <v>-0.48330649999999997</v>
      </c>
      <c r="AI207" s="45">
        <f t="shared" si="121"/>
        <v>-0.44506208000000003</v>
      </c>
      <c r="AJ207" s="45">
        <f t="shared" si="122"/>
        <v>-0.51287616000000003</v>
      </c>
      <c r="AL207" s="4" t="s">
        <v>396</v>
      </c>
      <c r="AM207" s="7" t="s">
        <v>467</v>
      </c>
      <c r="AO207" s="16">
        <f t="shared" si="115"/>
        <v>-46.522764179999989</v>
      </c>
      <c r="AP207" s="16">
        <f t="shared" si="116"/>
        <v>-48.364775399999992</v>
      </c>
      <c r="AQ207" s="16">
        <f t="shared" si="117"/>
        <v>-54.135205799999994</v>
      </c>
      <c r="AR207" s="16">
        <f t="shared" si="118"/>
        <v>-49.291965259999998</v>
      </c>
      <c r="AU207" s="16">
        <f t="shared" si="107"/>
        <v>0</v>
      </c>
      <c r="AV207" s="16">
        <f t="shared" si="108"/>
        <v>0</v>
      </c>
      <c r="AW207" s="16">
        <f t="shared" si="109"/>
        <v>0</v>
      </c>
      <c r="AX207" s="16">
        <f t="shared" si="110"/>
        <v>0</v>
      </c>
      <c r="AY207" s="62"/>
      <c r="AZ207" s="65">
        <f t="shared" si="123"/>
        <v>0.81006113999999985</v>
      </c>
      <c r="BA207" s="66">
        <f t="shared" si="124"/>
        <v>1.4466189000000003</v>
      </c>
      <c r="BB207" s="66">
        <f t="shared" si="125"/>
        <v>1.4874980199999999</v>
      </c>
      <c r="BC207" s="66">
        <f t="shared" si="126"/>
        <v>8.63474158</v>
      </c>
      <c r="BD207" s="74"/>
      <c r="BE207" s="55"/>
      <c r="BF207" s="16">
        <f t="shared" si="111"/>
        <v>0</v>
      </c>
      <c r="BG207" s="16">
        <f t="shared" si="112"/>
        <v>0</v>
      </c>
      <c r="BH207" s="16">
        <f t="shared" si="113"/>
        <v>0</v>
      </c>
      <c r="BI207" s="16">
        <f t="shared" si="114"/>
        <v>0</v>
      </c>
    </row>
    <row r="208" spans="1:61" ht="30" x14ac:dyDescent="0.25">
      <c r="A208" s="4" t="s">
        <v>396</v>
      </c>
      <c r="B208" s="7" t="s">
        <v>528</v>
      </c>
      <c r="C208" s="7">
        <v>55786</v>
      </c>
      <c r="D208" s="8">
        <v>40.786099999999998</v>
      </c>
      <c r="E208" s="8">
        <v>-73.293099999999995</v>
      </c>
      <c r="F208" s="4" t="s">
        <v>170</v>
      </c>
      <c r="G208" s="4" t="s">
        <v>25</v>
      </c>
      <c r="H208" s="4" t="s">
        <v>26</v>
      </c>
      <c r="I208" s="4" t="s">
        <v>27</v>
      </c>
      <c r="J208" s="4" t="s">
        <v>59</v>
      </c>
      <c r="K208" s="14">
        <f t="shared" si="98"/>
        <v>1.6065359477124185E-2</v>
      </c>
      <c r="L208" s="15">
        <v>2.4580000000000002</v>
      </c>
      <c r="M208" s="15">
        <v>466178.15899999999</v>
      </c>
      <c r="N208" s="15">
        <v>46234.22</v>
      </c>
      <c r="O208" s="15"/>
      <c r="P208" s="15"/>
      <c r="Q208" s="16">
        <f t="shared" si="103"/>
        <v>0</v>
      </c>
      <c r="R208" s="34">
        <v>4.2999999999999997E-2</v>
      </c>
      <c r="S208" s="34">
        <v>8904.2810000000009</v>
      </c>
      <c r="T208" s="35">
        <f t="shared" si="104"/>
        <v>9.658275609226618E-3</v>
      </c>
      <c r="U208" s="34">
        <v>4.3999999999999997E-2</v>
      </c>
      <c r="V208" s="34">
        <v>8786.2810000000009</v>
      </c>
      <c r="W208" s="35">
        <f t="shared" si="105"/>
        <v>1.0015614114777343E-2</v>
      </c>
      <c r="X208" s="15">
        <v>5.2999999999999999E-2</v>
      </c>
      <c r="Y208" s="15">
        <v>11453.772000000001</v>
      </c>
      <c r="Z208" s="16">
        <f t="shared" si="106"/>
        <v>9.254593159353966E-3</v>
      </c>
      <c r="AA208" s="15"/>
      <c r="AB208" s="16">
        <f t="shared" si="99"/>
        <v>-1.6065359477124185E-2</v>
      </c>
      <c r="AC208" s="16">
        <f t="shared" si="100"/>
        <v>2.6934640522875811E-2</v>
      </c>
      <c r="AD208" s="16">
        <f t="shared" si="101"/>
        <v>2.7934640522875812E-2</v>
      </c>
      <c r="AE208" s="16">
        <f t="shared" si="102"/>
        <v>3.6934640522875817E-2</v>
      </c>
      <c r="AG208" s="45">
        <f t="shared" si="119"/>
        <v>0</v>
      </c>
      <c r="AH208" s="45">
        <f t="shared" si="120"/>
        <v>-0.49125686000000002</v>
      </c>
      <c r="AI208" s="45">
        <f t="shared" si="121"/>
        <v>-0.48317686000000004</v>
      </c>
      <c r="AJ208" s="45">
        <f t="shared" si="122"/>
        <v>-0.63422632000000001</v>
      </c>
      <c r="AL208" s="4" t="s">
        <v>396</v>
      </c>
      <c r="AM208" s="7" t="s">
        <v>528</v>
      </c>
      <c r="AO208" s="16">
        <f t="shared" si="115"/>
        <v>-46.522764179999989</v>
      </c>
      <c r="AP208" s="16">
        <f t="shared" si="116"/>
        <v>-48.856032259999992</v>
      </c>
      <c r="AQ208" s="16">
        <f t="shared" si="117"/>
        <v>-54.618382659999995</v>
      </c>
      <c r="AR208" s="16">
        <f t="shared" si="118"/>
        <v>-49.926191580000001</v>
      </c>
      <c r="AU208" s="16">
        <f t="shared" si="107"/>
        <v>0</v>
      </c>
      <c r="AV208" s="16">
        <f t="shared" si="108"/>
        <v>0</v>
      </c>
      <c r="AW208" s="16">
        <f t="shared" si="109"/>
        <v>0</v>
      </c>
      <c r="AX208" s="16">
        <f t="shared" si="110"/>
        <v>0</v>
      </c>
      <c r="AY208" s="62"/>
      <c r="AZ208" s="65">
        <f t="shared" si="123"/>
        <v>0.81006113999999985</v>
      </c>
      <c r="BA208" s="66">
        <f t="shared" si="124"/>
        <v>1.4466189000000003</v>
      </c>
      <c r="BB208" s="66">
        <f t="shared" si="125"/>
        <v>1.4874980199999999</v>
      </c>
      <c r="BC208" s="66">
        <f t="shared" si="126"/>
        <v>8.63474158</v>
      </c>
      <c r="BD208" s="74"/>
      <c r="BE208" s="55"/>
      <c r="BF208" s="16">
        <f t="shared" si="111"/>
        <v>0</v>
      </c>
      <c r="BG208" s="16">
        <f t="shared" si="112"/>
        <v>0</v>
      </c>
      <c r="BH208" s="16">
        <f t="shared" si="113"/>
        <v>0</v>
      </c>
      <c r="BI208" s="16">
        <f t="shared" si="114"/>
        <v>0</v>
      </c>
    </row>
    <row r="209" spans="1:61" ht="30" x14ac:dyDescent="0.25">
      <c r="A209" s="4" t="s">
        <v>396</v>
      </c>
      <c r="B209" s="7" t="s">
        <v>658</v>
      </c>
      <c r="C209" s="7">
        <v>55787</v>
      </c>
      <c r="D209" s="8">
        <v>40.9572</v>
      </c>
      <c r="E209" s="8">
        <v>-72.866399999999999</v>
      </c>
      <c r="F209" s="4" t="s">
        <v>170</v>
      </c>
      <c r="G209" s="4" t="s">
        <v>25</v>
      </c>
      <c r="H209" s="4" t="s">
        <v>26</v>
      </c>
      <c r="I209" s="4" t="s">
        <v>58</v>
      </c>
      <c r="J209" s="4" t="s">
        <v>59</v>
      </c>
      <c r="K209" s="14">
        <f t="shared" si="98"/>
        <v>8.4705882352941186E-3</v>
      </c>
      <c r="L209" s="15">
        <v>1.296</v>
      </c>
      <c r="M209" s="15">
        <v>32558.368999999999</v>
      </c>
      <c r="N209" s="15">
        <v>3389.9</v>
      </c>
      <c r="O209" s="15"/>
      <c r="P209" s="15"/>
      <c r="Q209" s="16">
        <f t="shared" si="103"/>
        <v>0</v>
      </c>
      <c r="R209" s="34"/>
      <c r="S209" s="34"/>
      <c r="T209" s="35">
        <f t="shared" si="104"/>
        <v>0</v>
      </c>
      <c r="U209" s="34"/>
      <c r="V209" s="34"/>
      <c r="W209" s="35">
        <f t="shared" si="105"/>
        <v>0</v>
      </c>
      <c r="X209" s="15">
        <v>2.9000000000000001E-2</v>
      </c>
      <c r="Y209" s="15">
        <v>1043.998</v>
      </c>
      <c r="Z209" s="16">
        <f t="shared" si="106"/>
        <v>5.555566198402679E-2</v>
      </c>
      <c r="AA209" s="15"/>
      <c r="AB209" s="16">
        <f t="shared" si="99"/>
        <v>-8.4705882352941186E-3</v>
      </c>
      <c r="AC209" s="16">
        <f t="shared" si="100"/>
        <v>-8.4705882352941186E-3</v>
      </c>
      <c r="AD209" s="16">
        <f t="shared" si="101"/>
        <v>-8.4705882352941186E-3</v>
      </c>
      <c r="AE209" s="16">
        <f t="shared" si="102"/>
        <v>2.0529411764705883E-2</v>
      </c>
      <c r="AG209" s="45">
        <f t="shared" si="119"/>
        <v>0</v>
      </c>
      <c r="AH209" s="45">
        <f t="shared" si="120"/>
        <v>0</v>
      </c>
      <c r="AI209" s="45">
        <f t="shared" si="121"/>
        <v>0</v>
      </c>
      <c r="AJ209" s="45">
        <f t="shared" si="122"/>
        <v>-3.3639880000000004E-2</v>
      </c>
      <c r="AL209" s="4" t="s">
        <v>396</v>
      </c>
      <c r="AM209" s="7" t="s">
        <v>658</v>
      </c>
      <c r="AO209" s="16">
        <f t="shared" si="115"/>
        <v>-46.522764179999989</v>
      </c>
      <c r="AP209" s="16">
        <f t="shared" si="116"/>
        <v>-48.856032259999992</v>
      </c>
      <c r="AQ209" s="16">
        <f t="shared" si="117"/>
        <v>-54.618382659999995</v>
      </c>
      <c r="AR209" s="16">
        <f t="shared" si="118"/>
        <v>-49.959831460000004</v>
      </c>
      <c r="AU209" s="16">
        <f t="shared" si="107"/>
        <v>0</v>
      </c>
      <c r="AV209" s="16">
        <f t="shared" si="108"/>
        <v>0</v>
      </c>
      <c r="AW209" s="16">
        <f t="shared" si="109"/>
        <v>0</v>
      </c>
      <c r="AX209" s="16">
        <f t="shared" si="110"/>
        <v>0</v>
      </c>
      <c r="AY209" s="62"/>
      <c r="AZ209" s="65">
        <f t="shared" si="123"/>
        <v>0.81006113999999985</v>
      </c>
      <c r="BA209" s="66">
        <f t="shared" si="124"/>
        <v>1.4466189000000003</v>
      </c>
      <c r="BB209" s="66">
        <f t="shared" si="125"/>
        <v>1.4874980199999999</v>
      </c>
      <c r="BC209" s="66">
        <f t="shared" si="126"/>
        <v>8.63474158</v>
      </c>
      <c r="BD209" s="74"/>
      <c r="BE209" s="55"/>
      <c r="BF209" s="16">
        <f t="shared" si="111"/>
        <v>0</v>
      </c>
      <c r="BG209" s="16">
        <f t="shared" si="112"/>
        <v>0</v>
      </c>
      <c r="BH209" s="16">
        <f t="shared" si="113"/>
        <v>0</v>
      </c>
      <c r="BI209" s="16">
        <f t="shared" si="114"/>
        <v>0</v>
      </c>
    </row>
    <row r="210" spans="1:61" ht="60" x14ac:dyDescent="0.25">
      <c r="A210" s="4" t="s">
        <v>396</v>
      </c>
      <c r="B210" s="7" t="s">
        <v>584</v>
      </c>
      <c r="C210" s="7">
        <v>55969</v>
      </c>
      <c r="D210" s="8">
        <v>41.105600000000003</v>
      </c>
      <c r="E210" s="8">
        <v>-72.3767</v>
      </c>
      <c r="F210" s="4" t="s">
        <v>170</v>
      </c>
      <c r="G210" s="4" t="s">
        <v>25</v>
      </c>
      <c r="H210" s="4" t="s">
        <v>26</v>
      </c>
      <c r="I210" s="4" t="s">
        <v>58</v>
      </c>
      <c r="J210" s="4" t="s">
        <v>59</v>
      </c>
      <c r="K210" s="14">
        <f t="shared" si="98"/>
        <v>2.2026143790849675E-2</v>
      </c>
      <c r="L210" s="15">
        <v>3.37</v>
      </c>
      <c r="M210" s="15">
        <v>270085.429</v>
      </c>
      <c r="N210" s="15">
        <v>27205.4</v>
      </c>
      <c r="O210" s="15"/>
      <c r="P210" s="15"/>
      <c r="Q210" s="16">
        <f t="shared" si="103"/>
        <v>0</v>
      </c>
      <c r="R210" s="34">
        <v>1.4999999999999999E-2</v>
      </c>
      <c r="S210" s="34">
        <v>1008.275</v>
      </c>
      <c r="T210" s="35">
        <f t="shared" si="104"/>
        <v>2.9753787409188961E-2</v>
      </c>
      <c r="U210" s="34"/>
      <c r="V210" s="34"/>
      <c r="W210" s="35">
        <f t="shared" si="105"/>
        <v>0</v>
      </c>
      <c r="X210" s="15">
        <v>4.4999999999999998E-2</v>
      </c>
      <c r="Y210" s="15">
        <v>3346.4879999999998</v>
      </c>
      <c r="Z210" s="16">
        <f t="shared" si="106"/>
        <v>2.6893866047031995E-2</v>
      </c>
      <c r="AA210" s="15"/>
      <c r="AB210" s="16">
        <f t="shared" si="99"/>
        <v>-2.2026143790849675E-2</v>
      </c>
      <c r="AC210" s="16">
        <f t="shared" si="100"/>
        <v>-7.026143790849676E-3</v>
      </c>
      <c r="AD210" s="16">
        <f t="shared" si="101"/>
        <v>-2.2026143790849675E-2</v>
      </c>
      <c r="AE210" s="16">
        <f t="shared" si="102"/>
        <v>2.2973856209150323E-2</v>
      </c>
      <c r="AG210" s="45">
        <f t="shared" si="119"/>
        <v>0</v>
      </c>
      <c r="AH210" s="45">
        <f t="shared" si="120"/>
        <v>-4.5496499999999995E-2</v>
      </c>
      <c r="AI210" s="45">
        <f t="shared" si="121"/>
        <v>0</v>
      </c>
      <c r="AJ210" s="45">
        <f t="shared" si="122"/>
        <v>-0.15578928</v>
      </c>
      <c r="AL210" s="4" t="s">
        <v>396</v>
      </c>
      <c r="AM210" s="7" t="s">
        <v>584</v>
      </c>
      <c r="AO210" s="16">
        <f t="shared" si="115"/>
        <v>-46.522764179999989</v>
      </c>
      <c r="AP210" s="16">
        <f t="shared" si="116"/>
        <v>-48.901528759999991</v>
      </c>
      <c r="AQ210" s="16">
        <f t="shared" si="117"/>
        <v>-54.618382659999995</v>
      </c>
      <c r="AR210" s="16">
        <f t="shared" si="118"/>
        <v>-50.115620740000004</v>
      </c>
      <c r="AU210" s="16">
        <f t="shared" si="107"/>
        <v>0</v>
      </c>
      <c r="AV210" s="16">
        <f t="shared" si="108"/>
        <v>0</v>
      </c>
      <c r="AW210" s="16">
        <f t="shared" si="109"/>
        <v>0</v>
      </c>
      <c r="AX210" s="16">
        <f t="shared" si="110"/>
        <v>0</v>
      </c>
      <c r="AY210" s="62"/>
      <c r="AZ210" s="65">
        <f t="shared" si="123"/>
        <v>0.81006113999999985</v>
      </c>
      <c r="BA210" s="66">
        <f t="shared" si="124"/>
        <v>1.4466189000000003</v>
      </c>
      <c r="BB210" s="66">
        <f t="shared" si="125"/>
        <v>1.4874980199999999</v>
      </c>
      <c r="BC210" s="66">
        <f t="shared" si="126"/>
        <v>8.63474158</v>
      </c>
      <c r="BD210" s="74"/>
      <c r="BE210" s="55"/>
      <c r="BF210" s="16">
        <f t="shared" si="111"/>
        <v>0</v>
      </c>
      <c r="BG210" s="16">
        <f t="shared" si="112"/>
        <v>0</v>
      </c>
      <c r="BH210" s="16">
        <f t="shared" si="113"/>
        <v>0</v>
      </c>
      <c r="BI210" s="16">
        <f t="shared" si="114"/>
        <v>0</v>
      </c>
    </row>
    <row r="211" spans="1:61" ht="30" x14ac:dyDescent="0.25">
      <c r="A211" s="4" t="s">
        <v>396</v>
      </c>
      <c r="B211" s="7" t="s">
        <v>532</v>
      </c>
      <c r="C211" s="7">
        <v>56032</v>
      </c>
      <c r="D211" s="8">
        <v>40.6447</v>
      </c>
      <c r="E211" s="8">
        <v>-73.568299999999994</v>
      </c>
      <c r="F211" s="4" t="s">
        <v>473</v>
      </c>
      <c r="G211" s="4" t="s">
        <v>25</v>
      </c>
      <c r="H211" s="4" t="s">
        <v>26</v>
      </c>
      <c r="I211" s="4" t="s">
        <v>27</v>
      </c>
      <c r="J211" s="4" t="s">
        <v>59</v>
      </c>
      <c r="K211" s="14">
        <f t="shared" si="98"/>
        <v>7.8496732026143799E-3</v>
      </c>
      <c r="L211" s="15">
        <v>1.2010000000000001</v>
      </c>
      <c r="M211" s="15">
        <v>227773.47899999999</v>
      </c>
      <c r="N211" s="15">
        <v>23033.66</v>
      </c>
      <c r="O211" s="15">
        <v>6.0000000000000001E-3</v>
      </c>
      <c r="P211" s="15">
        <v>1030.9280000000001</v>
      </c>
      <c r="Q211" s="16">
        <f t="shared" si="103"/>
        <v>1.1639998137600296E-2</v>
      </c>
      <c r="R211" s="34">
        <v>1.9E-2</v>
      </c>
      <c r="S211" s="34">
        <v>4171.8850000000002</v>
      </c>
      <c r="T211" s="35">
        <f t="shared" si="104"/>
        <v>9.1085923988796433E-3</v>
      </c>
      <c r="U211" s="34">
        <v>6.0000000000000001E-3</v>
      </c>
      <c r="V211" s="34">
        <v>625.20799999999997</v>
      </c>
      <c r="W211" s="35">
        <f t="shared" si="105"/>
        <v>1.919361236580466E-2</v>
      </c>
      <c r="X211" s="15">
        <v>1.4999999999999999E-2</v>
      </c>
      <c r="Y211" s="15">
        <v>3380.2080000000001</v>
      </c>
      <c r="Z211" s="16">
        <f t="shared" si="106"/>
        <v>8.8751934792178459E-3</v>
      </c>
      <c r="AA211" s="15"/>
      <c r="AB211" s="16">
        <f t="shared" si="99"/>
        <v>-1.8496732026143797E-3</v>
      </c>
      <c r="AC211" s="16">
        <f t="shared" si="100"/>
        <v>1.115032679738562E-2</v>
      </c>
      <c r="AD211" s="16">
        <f t="shared" si="101"/>
        <v>-1.8496732026143797E-3</v>
      </c>
      <c r="AE211" s="16">
        <f t="shared" si="102"/>
        <v>7.1503267973856196E-3</v>
      </c>
      <c r="AG211" s="45">
        <f t="shared" si="119"/>
        <v>-5.5855680000000005E-2</v>
      </c>
      <c r="AH211" s="45">
        <f t="shared" si="120"/>
        <v>-0.23131309999999999</v>
      </c>
      <c r="AI211" s="45">
        <f t="shared" si="121"/>
        <v>-3.1512479999999995E-2</v>
      </c>
      <c r="AJ211" s="45">
        <f t="shared" si="122"/>
        <v>-0.18781248</v>
      </c>
      <c r="AL211" s="4" t="s">
        <v>396</v>
      </c>
      <c r="AM211" s="7" t="s">
        <v>532</v>
      </c>
      <c r="AO211" s="16">
        <f t="shared" si="115"/>
        <v>-46.578619859999989</v>
      </c>
      <c r="AP211" s="16">
        <f t="shared" si="116"/>
        <v>-49.132841859999992</v>
      </c>
      <c r="AQ211" s="16">
        <f t="shared" si="117"/>
        <v>-54.649895139999998</v>
      </c>
      <c r="AR211" s="16">
        <f t="shared" si="118"/>
        <v>-50.303433220000002</v>
      </c>
      <c r="AU211" s="16">
        <f t="shared" si="107"/>
        <v>0</v>
      </c>
      <c r="AV211" s="16">
        <f t="shared" si="108"/>
        <v>0</v>
      </c>
      <c r="AW211" s="16">
        <f t="shared" si="109"/>
        <v>0</v>
      </c>
      <c r="AX211" s="16">
        <f t="shared" si="110"/>
        <v>0</v>
      </c>
      <c r="AY211" s="62"/>
      <c r="AZ211" s="65">
        <f t="shared" si="123"/>
        <v>0.81006113999999985</v>
      </c>
      <c r="BA211" s="66">
        <f t="shared" si="124"/>
        <v>1.4466189000000003</v>
      </c>
      <c r="BB211" s="66">
        <f t="shared" si="125"/>
        <v>1.4874980199999999</v>
      </c>
      <c r="BC211" s="66">
        <f t="shared" si="126"/>
        <v>8.63474158</v>
      </c>
      <c r="BD211" s="74"/>
      <c r="BE211" s="55"/>
      <c r="BF211" s="16">
        <f t="shared" si="111"/>
        <v>0</v>
      </c>
      <c r="BG211" s="16">
        <f t="shared" si="112"/>
        <v>0</v>
      </c>
      <c r="BH211" s="16">
        <f t="shared" si="113"/>
        <v>0</v>
      </c>
      <c r="BI211" s="16">
        <f t="shared" si="114"/>
        <v>0</v>
      </c>
    </row>
    <row r="212" spans="1:61" ht="30" x14ac:dyDescent="0.25">
      <c r="A212" s="4" t="s">
        <v>396</v>
      </c>
      <c r="B212" s="7" t="s">
        <v>622</v>
      </c>
      <c r="C212" s="7">
        <v>56188</v>
      </c>
      <c r="D212" s="8">
        <v>40.735799999999998</v>
      </c>
      <c r="E212" s="8">
        <v>-73.388099999999994</v>
      </c>
      <c r="F212" s="4" t="s">
        <v>170</v>
      </c>
      <c r="G212" s="4" t="s">
        <v>25</v>
      </c>
      <c r="H212" s="4" t="s">
        <v>33</v>
      </c>
      <c r="I212" s="4" t="s">
        <v>27</v>
      </c>
      <c r="J212" s="4" t="s">
        <v>59</v>
      </c>
      <c r="K212" s="14">
        <f t="shared" si="98"/>
        <v>8.1830065359477129E-3</v>
      </c>
      <c r="L212" s="15">
        <v>1.252</v>
      </c>
      <c r="M212" s="15">
        <v>311393.60200000001</v>
      </c>
      <c r="N212" s="15">
        <v>37920.120000000003</v>
      </c>
      <c r="O212" s="15"/>
      <c r="P212" s="15"/>
      <c r="Q212" s="16">
        <f t="shared" si="103"/>
        <v>0</v>
      </c>
      <c r="R212" s="34"/>
      <c r="S212" s="34"/>
      <c r="T212" s="35">
        <f t="shared" si="104"/>
        <v>0</v>
      </c>
      <c r="U212" s="34"/>
      <c r="V212" s="34"/>
      <c r="W212" s="35">
        <f t="shared" si="105"/>
        <v>0</v>
      </c>
      <c r="X212" s="15"/>
      <c r="Y212" s="15"/>
      <c r="Z212" s="16">
        <f t="shared" si="106"/>
        <v>0</v>
      </c>
      <c r="AA212" s="15"/>
      <c r="AB212" s="16">
        <f t="shared" si="99"/>
        <v>-8.1830065359477129E-3</v>
      </c>
      <c r="AC212" s="16">
        <f t="shared" si="100"/>
        <v>-8.1830065359477129E-3</v>
      </c>
      <c r="AD212" s="16">
        <f t="shared" si="101"/>
        <v>-8.1830065359477129E-3</v>
      </c>
      <c r="AE212" s="16">
        <f t="shared" si="102"/>
        <v>-8.1830065359477129E-3</v>
      </c>
      <c r="AG212" s="45">
        <f t="shared" si="119"/>
        <v>0</v>
      </c>
      <c r="AH212" s="45">
        <f t="shared" si="120"/>
        <v>0</v>
      </c>
      <c r="AI212" s="45">
        <f t="shared" si="121"/>
        <v>0</v>
      </c>
      <c r="AJ212" s="45">
        <f t="shared" si="122"/>
        <v>0</v>
      </c>
      <c r="AL212" s="4" t="s">
        <v>396</v>
      </c>
      <c r="AM212" s="7" t="s">
        <v>622</v>
      </c>
      <c r="AO212" s="16">
        <f t="shared" si="115"/>
        <v>-46.578619859999989</v>
      </c>
      <c r="AP212" s="16">
        <f t="shared" si="116"/>
        <v>-49.132841859999992</v>
      </c>
      <c r="AQ212" s="16">
        <f t="shared" si="117"/>
        <v>-54.649895139999998</v>
      </c>
      <c r="AR212" s="16">
        <f t="shared" si="118"/>
        <v>-50.303433220000002</v>
      </c>
      <c r="AU212" s="16">
        <f t="shared" si="107"/>
        <v>0</v>
      </c>
      <c r="AV212" s="16">
        <f t="shared" si="108"/>
        <v>0</v>
      </c>
      <c r="AW212" s="16">
        <f t="shared" si="109"/>
        <v>0</v>
      </c>
      <c r="AX212" s="16">
        <f t="shared" si="110"/>
        <v>0</v>
      </c>
      <c r="AY212" s="62"/>
      <c r="AZ212" s="65">
        <f t="shared" si="123"/>
        <v>0.81006113999999985</v>
      </c>
      <c r="BA212" s="66">
        <f t="shared" si="124"/>
        <v>1.4466189000000003</v>
      </c>
      <c r="BB212" s="66">
        <f t="shared" si="125"/>
        <v>1.4874980199999999</v>
      </c>
      <c r="BC212" s="66">
        <f t="shared" si="126"/>
        <v>8.63474158</v>
      </c>
      <c r="BD212" s="74"/>
      <c r="BE212" s="55"/>
      <c r="BF212" s="16">
        <f t="shared" si="111"/>
        <v>0</v>
      </c>
      <c r="BG212" s="16">
        <f t="shared" si="112"/>
        <v>0</v>
      </c>
      <c r="BH212" s="16">
        <f t="shared" si="113"/>
        <v>0</v>
      </c>
      <c r="BI212" s="16">
        <f t="shared" si="114"/>
        <v>0</v>
      </c>
    </row>
    <row r="213" spans="1:61" ht="30" x14ac:dyDescent="0.25">
      <c r="A213" s="4" t="s">
        <v>396</v>
      </c>
      <c r="B213" s="7" t="s">
        <v>623</v>
      </c>
      <c r="C213" s="7">
        <v>56196</v>
      </c>
      <c r="D213" s="8">
        <v>40.7881</v>
      </c>
      <c r="E213" s="8">
        <v>-73.905600000000007</v>
      </c>
      <c r="F213" s="4" t="s">
        <v>417</v>
      </c>
      <c r="G213" s="4" t="s">
        <v>25</v>
      </c>
      <c r="H213" s="4" t="s">
        <v>33</v>
      </c>
      <c r="I213" s="4" t="s">
        <v>27</v>
      </c>
      <c r="J213" s="4" t="s">
        <v>53</v>
      </c>
      <c r="K213" s="14">
        <f t="shared" si="98"/>
        <v>0.22943137254901963</v>
      </c>
      <c r="L213" s="15">
        <v>35.103000000000002</v>
      </c>
      <c r="M213" s="15">
        <v>8050163.6390000004</v>
      </c>
      <c r="N213" s="15">
        <v>1147918.1299999999</v>
      </c>
      <c r="O213" s="15">
        <v>0.28199999999999997</v>
      </c>
      <c r="P213" s="15">
        <v>60564.724999999999</v>
      </c>
      <c r="Q213" s="16">
        <f t="shared" si="103"/>
        <v>9.3123513728494596E-3</v>
      </c>
      <c r="R213" s="34">
        <v>0.246</v>
      </c>
      <c r="S213" s="34">
        <v>62983.06</v>
      </c>
      <c r="T213" s="35">
        <f t="shared" si="104"/>
        <v>7.8116242684937824E-3</v>
      </c>
      <c r="U213" s="34">
        <v>0.224</v>
      </c>
      <c r="V213" s="34">
        <v>68735.8</v>
      </c>
      <c r="W213" s="35">
        <f t="shared" si="105"/>
        <v>6.5177098397050737E-3</v>
      </c>
      <c r="X213" s="15">
        <v>0.24299999999999999</v>
      </c>
      <c r="Y213" s="15">
        <v>72358.077999999994</v>
      </c>
      <c r="Z213" s="16">
        <f t="shared" si="106"/>
        <v>6.7165963142359871E-3</v>
      </c>
      <c r="AA213" s="15"/>
      <c r="AB213" s="16">
        <f t="shared" si="99"/>
        <v>5.2568627450980343E-2</v>
      </c>
      <c r="AC213" s="16">
        <f t="shared" si="100"/>
        <v>1.6568627450980367E-2</v>
      </c>
      <c r="AD213" s="16">
        <f t="shared" si="101"/>
        <v>-5.4313725490196252E-3</v>
      </c>
      <c r="AE213" s="16">
        <f t="shared" si="102"/>
        <v>1.3568627450980364E-2</v>
      </c>
      <c r="AG213" s="45">
        <f t="shared" si="119"/>
        <v>-3.3518835</v>
      </c>
      <c r="AH213" s="45">
        <f t="shared" si="120"/>
        <v>-3.5329835999999997</v>
      </c>
      <c r="AI213" s="45">
        <f t="shared" si="121"/>
        <v>-3.9001479999999997</v>
      </c>
      <c r="AJ213" s="45">
        <f t="shared" si="122"/>
        <v>-4.0984846799999994</v>
      </c>
      <c r="AL213" s="4" t="s">
        <v>396</v>
      </c>
      <c r="AM213" s="7" t="s">
        <v>623</v>
      </c>
      <c r="AO213" s="16">
        <f t="shared" si="115"/>
        <v>-49.930503359999989</v>
      </c>
      <c r="AP213" s="16">
        <f t="shared" si="116"/>
        <v>-52.665825459999994</v>
      </c>
      <c r="AQ213" s="16">
        <f t="shared" si="117"/>
        <v>-58.55004314</v>
      </c>
      <c r="AR213" s="16">
        <f t="shared" si="118"/>
        <v>-54.401917900000001</v>
      </c>
      <c r="AU213" s="16">
        <f t="shared" si="107"/>
        <v>0</v>
      </c>
      <c r="AV213" s="16">
        <f t="shared" si="108"/>
        <v>0</v>
      </c>
      <c r="AW213" s="16">
        <f t="shared" si="109"/>
        <v>0</v>
      </c>
      <c r="AX213" s="16">
        <f t="shared" si="110"/>
        <v>0</v>
      </c>
      <c r="AY213" s="62"/>
      <c r="AZ213" s="65">
        <f t="shared" si="123"/>
        <v>0.81006113999999985</v>
      </c>
      <c r="BA213" s="66">
        <f t="shared" si="124"/>
        <v>1.4466189000000003</v>
      </c>
      <c r="BB213" s="66">
        <f t="shared" si="125"/>
        <v>1.4874980199999999</v>
      </c>
      <c r="BC213" s="66">
        <f t="shared" si="126"/>
        <v>8.63474158</v>
      </c>
      <c r="BD213" s="74"/>
      <c r="BE213" s="55"/>
      <c r="BF213" s="16">
        <f t="shared" si="111"/>
        <v>0</v>
      </c>
      <c r="BG213" s="16">
        <f t="shared" si="112"/>
        <v>0</v>
      </c>
      <c r="BH213" s="16">
        <f t="shared" si="113"/>
        <v>0</v>
      </c>
      <c r="BI213" s="16">
        <f t="shared" si="114"/>
        <v>0</v>
      </c>
    </row>
    <row r="214" spans="1:61" ht="60" x14ac:dyDescent="0.25">
      <c r="A214" s="4" t="s">
        <v>396</v>
      </c>
      <c r="B214" s="7" t="s">
        <v>486</v>
      </c>
      <c r="C214" s="7">
        <v>56234</v>
      </c>
      <c r="D214" s="8">
        <v>40.8142</v>
      </c>
      <c r="E214" s="8">
        <v>-72.940299999999993</v>
      </c>
      <c r="F214" s="4" t="s">
        <v>170</v>
      </c>
      <c r="G214" s="4" t="s">
        <v>25</v>
      </c>
      <c r="H214" s="4" t="s">
        <v>33</v>
      </c>
      <c r="I214" s="4" t="s">
        <v>27</v>
      </c>
      <c r="J214" s="4" t="s">
        <v>324</v>
      </c>
      <c r="K214" s="14">
        <f t="shared" si="98"/>
        <v>0.15847058823529411</v>
      </c>
      <c r="L214" s="15">
        <v>24.245999999999999</v>
      </c>
      <c r="M214" s="15">
        <v>7022743.034</v>
      </c>
      <c r="N214" s="15">
        <v>1057806.6299999999</v>
      </c>
      <c r="O214" s="15">
        <v>0.16700000000000001</v>
      </c>
      <c r="P214" s="15">
        <v>48976.9</v>
      </c>
      <c r="Q214" s="16">
        <f t="shared" si="103"/>
        <v>6.8195414572992576E-3</v>
      </c>
      <c r="R214" s="34">
        <v>0.16600000000000001</v>
      </c>
      <c r="S214" s="34">
        <v>48907</v>
      </c>
      <c r="T214" s="35">
        <f t="shared" si="104"/>
        <v>6.7883942993845463E-3</v>
      </c>
      <c r="U214" s="34">
        <v>0.16600000000000001</v>
      </c>
      <c r="V214" s="34">
        <v>48650.7</v>
      </c>
      <c r="W214" s="35">
        <f t="shared" si="105"/>
        <v>6.8241566925039106E-3</v>
      </c>
      <c r="X214" s="15">
        <v>0.157</v>
      </c>
      <c r="Y214" s="15">
        <v>48424.7</v>
      </c>
      <c r="Z214" s="16">
        <f t="shared" si="106"/>
        <v>6.4842941721889868E-3</v>
      </c>
      <c r="AA214" s="15"/>
      <c r="AB214" s="16">
        <f t="shared" si="99"/>
        <v>8.5294117647058965E-3</v>
      </c>
      <c r="AC214" s="16">
        <f t="shared" si="100"/>
        <v>7.5294117647058956E-3</v>
      </c>
      <c r="AD214" s="16">
        <f t="shared" si="101"/>
        <v>7.5294117647058956E-3</v>
      </c>
      <c r="AE214" s="16">
        <f t="shared" si="102"/>
        <v>-1.4705882352941124E-3</v>
      </c>
      <c r="AG214" s="45">
        <f t="shared" si="119"/>
        <v>-2.771614</v>
      </c>
      <c r="AH214" s="45">
        <f t="shared" si="120"/>
        <v>-2.7684199999999994</v>
      </c>
      <c r="AI214" s="45">
        <f t="shared" si="121"/>
        <v>-2.7530419999999993</v>
      </c>
      <c r="AJ214" s="45">
        <f t="shared" si="122"/>
        <v>-2.7484819999999996</v>
      </c>
      <c r="AL214" s="4" t="s">
        <v>396</v>
      </c>
      <c r="AM214" s="7" t="s">
        <v>486</v>
      </c>
      <c r="AO214" s="16">
        <f t="shared" si="115"/>
        <v>-52.702117359999988</v>
      </c>
      <c r="AP214" s="16">
        <f t="shared" si="116"/>
        <v>-55.434245459999993</v>
      </c>
      <c r="AQ214" s="16">
        <f t="shared" si="117"/>
        <v>-61.30308514</v>
      </c>
      <c r="AR214" s="16">
        <f t="shared" si="118"/>
        <v>-57.150399900000004</v>
      </c>
      <c r="AU214" s="16">
        <f t="shared" si="107"/>
        <v>0</v>
      </c>
      <c r="AV214" s="16">
        <f t="shared" si="108"/>
        <v>0</v>
      </c>
      <c r="AW214" s="16">
        <f t="shared" si="109"/>
        <v>0</v>
      </c>
      <c r="AX214" s="16">
        <f t="shared" si="110"/>
        <v>0</v>
      </c>
      <c r="AY214" s="62"/>
      <c r="AZ214" s="65">
        <f t="shared" si="123"/>
        <v>0.81006113999999985</v>
      </c>
      <c r="BA214" s="66">
        <f t="shared" si="124"/>
        <v>1.4466189000000003</v>
      </c>
      <c r="BB214" s="66">
        <f t="shared" si="125"/>
        <v>1.4874980199999999</v>
      </c>
      <c r="BC214" s="66">
        <f t="shared" si="126"/>
        <v>8.63474158</v>
      </c>
      <c r="BD214" s="74"/>
      <c r="BE214" s="55"/>
      <c r="BF214" s="16">
        <f t="shared" si="111"/>
        <v>0</v>
      </c>
      <c r="BG214" s="16">
        <f t="shared" si="112"/>
        <v>0</v>
      </c>
      <c r="BH214" s="16">
        <f t="shared" si="113"/>
        <v>0</v>
      </c>
      <c r="BI214" s="16">
        <f t="shared" si="114"/>
        <v>0</v>
      </c>
    </row>
    <row r="215" spans="1:61" ht="45" x14ac:dyDescent="0.25">
      <c r="A215" s="4" t="s">
        <v>396</v>
      </c>
      <c r="B215" s="7" t="s">
        <v>529</v>
      </c>
      <c r="C215" s="7">
        <v>56259</v>
      </c>
      <c r="D215" s="8">
        <v>42.629600000000003</v>
      </c>
      <c r="E215" s="8">
        <v>-73.748999999999995</v>
      </c>
      <c r="F215" s="4" t="s">
        <v>492</v>
      </c>
      <c r="G215" s="4" t="s">
        <v>25</v>
      </c>
      <c r="H215" s="4" t="s">
        <v>33</v>
      </c>
      <c r="I215" s="4" t="s">
        <v>27</v>
      </c>
      <c r="J215" s="4" t="s">
        <v>53</v>
      </c>
      <c r="K215" s="14">
        <f t="shared" si="98"/>
        <v>0.26115032679738565</v>
      </c>
      <c r="L215" s="15">
        <v>39.956000000000003</v>
      </c>
      <c r="M215" s="15">
        <v>10643215.107999999</v>
      </c>
      <c r="N215" s="15">
        <v>1497898.5</v>
      </c>
      <c r="O215" s="15">
        <v>0.36199999999999999</v>
      </c>
      <c r="P215" s="15">
        <v>90578.2</v>
      </c>
      <c r="Q215" s="16">
        <f t="shared" si="103"/>
        <v>7.9930932608508459E-3</v>
      </c>
      <c r="R215" s="34">
        <v>0.30299999999999999</v>
      </c>
      <c r="S215" s="34">
        <v>85095.7</v>
      </c>
      <c r="T215" s="35">
        <f t="shared" si="104"/>
        <v>7.1213939129709256E-3</v>
      </c>
      <c r="U215" s="34">
        <v>0.28899999999999998</v>
      </c>
      <c r="V215" s="34">
        <v>77599</v>
      </c>
      <c r="W215" s="35">
        <f t="shared" si="105"/>
        <v>7.448549594711272E-3</v>
      </c>
      <c r="X215" s="15">
        <v>0.32900000000000001</v>
      </c>
      <c r="Y215" s="15">
        <v>79895.7</v>
      </c>
      <c r="Z215" s="16">
        <f t="shared" si="106"/>
        <v>8.2357373425603637E-3</v>
      </c>
      <c r="AA215" s="15"/>
      <c r="AB215" s="16">
        <f t="shared" si="99"/>
        <v>0.10084967320261434</v>
      </c>
      <c r="AC215" s="16">
        <f t="shared" si="100"/>
        <v>4.1849673202614346E-2</v>
      </c>
      <c r="AD215" s="16">
        <f t="shared" si="101"/>
        <v>2.7849673202614333E-2</v>
      </c>
      <c r="AE215" s="16">
        <f t="shared" si="102"/>
        <v>6.7849673202614369E-2</v>
      </c>
      <c r="AG215" s="45">
        <f t="shared" si="119"/>
        <v>-5.0726919999999991</v>
      </c>
      <c r="AH215" s="45">
        <f t="shared" si="120"/>
        <v>-4.8027419999999994</v>
      </c>
      <c r="AI215" s="45">
        <f t="shared" si="121"/>
        <v>-4.3669399999999996</v>
      </c>
      <c r="AJ215" s="45">
        <f t="shared" si="122"/>
        <v>-4.4647419999999993</v>
      </c>
      <c r="AL215" s="4" t="s">
        <v>396</v>
      </c>
      <c r="AM215" s="7" t="s">
        <v>529</v>
      </c>
      <c r="AO215" s="16">
        <f t="shared" si="115"/>
        <v>-57.774809359999985</v>
      </c>
      <c r="AP215" s="16">
        <f t="shared" si="116"/>
        <v>-60.236987459999995</v>
      </c>
      <c r="AQ215" s="16">
        <f t="shared" si="117"/>
        <v>-65.670025140000007</v>
      </c>
      <c r="AR215" s="16">
        <f t="shared" si="118"/>
        <v>-61.615141900000005</v>
      </c>
      <c r="AU215" s="16">
        <f t="shared" si="107"/>
        <v>0</v>
      </c>
      <c r="AV215" s="16">
        <f t="shared" si="108"/>
        <v>0</v>
      </c>
      <c r="AW215" s="16">
        <f t="shared" si="109"/>
        <v>0</v>
      </c>
      <c r="AX215" s="16">
        <f t="shared" si="110"/>
        <v>0</v>
      </c>
      <c r="AY215" s="62"/>
      <c r="AZ215" s="65">
        <f t="shared" si="123"/>
        <v>0.81006113999999985</v>
      </c>
      <c r="BA215" s="66">
        <f t="shared" si="124"/>
        <v>1.4466189000000003</v>
      </c>
      <c r="BB215" s="66">
        <f t="shared" si="125"/>
        <v>1.4874980199999999</v>
      </c>
      <c r="BC215" s="66">
        <f t="shared" si="126"/>
        <v>8.63474158</v>
      </c>
      <c r="BD215" s="74"/>
      <c r="BE215" s="55"/>
      <c r="BF215" s="16">
        <f t="shared" si="111"/>
        <v>0</v>
      </c>
      <c r="BG215" s="16">
        <f t="shared" si="112"/>
        <v>0</v>
      </c>
      <c r="BH215" s="16">
        <f t="shared" si="113"/>
        <v>0</v>
      </c>
      <c r="BI215" s="16">
        <f t="shared" si="114"/>
        <v>0</v>
      </c>
    </row>
    <row r="216" spans="1:61" ht="30" x14ac:dyDescent="0.25">
      <c r="A216" s="4" t="s">
        <v>396</v>
      </c>
      <c r="B216" s="7" t="s">
        <v>665</v>
      </c>
      <c r="C216" s="7">
        <v>56940</v>
      </c>
      <c r="D216" s="8">
        <v>41.412999999999997</v>
      </c>
      <c r="E216" s="8">
        <v>-74.435000000000002</v>
      </c>
      <c r="F216" s="4" t="s">
        <v>505</v>
      </c>
      <c r="G216" s="4" t="s">
        <v>25</v>
      </c>
      <c r="H216" s="4" t="s">
        <v>33</v>
      </c>
      <c r="I216" s="4" t="s">
        <v>27</v>
      </c>
      <c r="J216" s="4" t="s">
        <v>42</v>
      </c>
      <c r="K216" s="14">
        <f t="shared" si="98"/>
        <v>0.23245098039215684</v>
      </c>
      <c r="L216" s="15">
        <v>35.564999999999998</v>
      </c>
      <c r="M216" s="15">
        <v>11141247.721999999</v>
      </c>
      <c r="N216" s="15">
        <v>1619925.69</v>
      </c>
      <c r="O216" s="15">
        <v>0.27400000000000002</v>
      </c>
      <c r="P216" s="15">
        <v>94229.964000000007</v>
      </c>
      <c r="Q216" s="16">
        <f t="shared" si="103"/>
        <v>5.8155598998212493E-3</v>
      </c>
      <c r="R216" s="34">
        <v>0.28399999999999997</v>
      </c>
      <c r="S216" s="34">
        <v>96909.8</v>
      </c>
      <c r="T216" s="35">
        <f t="shared" si="104"/>
        <v>5.8611203407704891E-3</v>
      </c>
      <c r="U216" s="34">
        <v>0.25600000000000001</v>
      </c>
      <c r="V216" s="34">
        <v>91671.5</v>
      </c>
      <c r="W216" s="35">
        <f t="shared" si="105"/>
        <v>5.5851600551970896E-3</v>
      </c>
      <c r="X216" s="15">
        <v>0.23499999999999999</v>
      </c>
      <c r="Y216" s="15">
        <v>78223.913</v>
      </c>
      <c r="Z216" s="16">
        <f t="shared" si="106"/>
        <v>6.0083928555197692E-3</v>
      </c>
      <c r="AA216" s="15"/>
      <c r="AB216" s="16">
        <f t="shared" si="99"/>
        <v>4.1549019607843185E-2</v>
      </c>
      <c r="AC216" s="16">
        <f t="shared" si="100"/>
        <v>5.1549019607843138E-2</v>
      </c>
      <c r="AD216" s="16">
        <f t="shared" si="101"/>
        <v>2.3549019607843169E-2</v>
      </c>
      <c r="AE216" s="16">
        <f t="shared" si="102"/>
        <v>2.5490196078431504E-3</v>
      </c>
      <c r="AG216" s="45">
        <f t="shared" si="119"/>
        <v>-5.3797978400000002</v>
      </c>
      <c r="AH216" s="45">
        <f t="shared" si="120"/>
        <v>-5.5305879999999998</v>
      </c>
      <c r="AI216" s="45">
        <f t="shared" si="121"/>
        <v>-5.2442900000000003</v>
      </c>
      <c r="AJ216" s="45">
        <f t="shared" si="122"/>
        <v>-4.4584347799999993</v>
      </c>
      <c r="AL216" s="4" t="s">
        <v>396</v>
      </c>
      <c r="AM216" s="7" t="s">
        <v>665</v>
      </c>
      <c r="AO216" s="16">
        <f t="shared" si="115"/>
        <v>-63.154607199999987</v>
      </c>
      <c r="AP216" s="16">
        <f t="shared" si="116"/>
        <v>-65.767575459999989</v>
      </c>
      <c r="AQ216" s="16">
        <f t="shared" si="117"/>
        <v>-70.914315140000014</v>
      </c>
      <c r="AR216" s="16">
        <f t="shared" si="118"/>
        <v>-66.073576680000002</v>
      </c>
      <c r="AU216" s="16">
        <f t="shared" si="107"/>
        <v>0</v>
      </c>
      <c r="AV216" s="16">
        <f t="shared" si="108"/>
        <v>0</v>
      </c>
      <c r="AW216" s="16">
        <f t="shared" si="109"/>
        <v>0</v>
      </c>
      <c r="AX216" s="16">
        <f t="shared" si="110"/>
        <v>0</v>
      </c>
      <c r="AY216" s="62"/>
      <c r="AZ216" s="65">
        <f t="shared" si="123"/>
        <v>0.81006113999999985</v>
      </c>
      <c r="BA216" s="66">
        <f t="shared" si="124"/>
        <v>1.4466189000000003</v>
      </c>
      <c r="BB216" s="66">
        <f t="shared" si="125"/>
        <v>1.4874980199999999</v>
      </c>
      <c r="BC216" s="66">
        <f t="shared" si="126"/>
        <v>8.63474158</v>
      </c>
      <c r="BD216" s="74"/>
      <c r="BE216" s="55"/>
      <c r="BF216" s="16">
        <f t="shared" si="111"/>
        <v>0</v>
      </c>
      <c r="BG216" s="16">
        <f t="shared" si="112"/>
        <v>0</v>
      </c>
      <c r="BH216" s="16">
        <f t="shared" si="113"/>
        <v>0</v>
      </c>
      <c r="BI216" s="16">
        <f t="shared" si="114"/>
        <v>0</v>
      </c>
    </row>
    <row r="217" spans="1:61" ht="30" x14ac:dyDescent="0.25">
      <c r="A217" s="4" t="s">
        <v>396</v>
      </c>
      <c r="B217" s="7" t="s">
        <v>638</v>
      </c>
      <c r="C217" s="7">
        <v>880100</v>
      </c>
      <c r="D217" s="8">
        <v>40.76</v>
      </c>
      <c r="E217" s="8">
        <v>-73.75</v>
      </c>
      <c r="F217" s="4" t="s">
        <v>417</v>
      </c>
      <c r="G217" s="4" t="s">
        <v>25</v>
      </c>
      <c r="H217" s="4" t="s">
        <v>80</v>
      </c>
      <c r="I217" s="4" t="s">
        <v>84</v>
      </c>
      <c r="J217" s="4"/>
      <c r="K217" s="14">
        <f t="shared" si="98"/>
        <v>4.3267973856209148E-3</v>
      </c>
      <c r="L217" s="15">
        <v>0.66200000000000003</v>
      </c>
      <c r="M217" s="15">
        <v>9468.9500000000007</v>
      </c>
      <c r="N217" s="15"/>
      <c r="O217" s="15"/>
      <c r="P217" s="15"/>
      <c r="Q217" s="16">
        <f t="shared" si="103"/>
        <v>0</v>
      </c>
      <c r="R217" s="34"/>
      <c r="S217" s="34"/>
      <c r="T217" s="35">
        <f t="shared" si="104"/>
        <v>0</v>
      </c>
      <c r="U217" s="34"/>
      <c r="V217" s="34"/>
      <c r="W217" s="35">
        <f t="shared" si="105"/>
        <v>0</v>
      </c>
      <c r="X217" s="15"/>
      <c r="Y217" s="15"/>
      <c r="Z217" s="16">
        <f t="shared" si="106"/>
        <v>0</v>
      </c>
      <c r="AA217" s="15"/>
      <c r="AB217" s="16">
        <f t="shared" si="99"/>
        <v>-4.3267973856209148E-3</v>
      </c>
      <c r="AC217" s="16">
        <f t="shared" si="100"/>
        <v>-4.3267973856209148E-3</v>
      </c>
      <c r="AD217" s="16">
        <f t="shared" si="101"/>
        <v>-4.3267973856209148E-3</v>
      </c>
      <c r="AE217" s="16">
        <f t="shared" si="102"/>
        <v>-4.3267973856209148E-3</v>
      </c>
      <c r="AG217" s="45">
        <f t="shared" si="119"/>
        <v>0</v>
      </c>
      <c r="AH217" s="45">
        <f t="shared" si="120"/>
        <v>0</v>
      </c>
      <c r="AI217" s="45">
        <f t="shared" si="121"/>
        <v>0</v>
      </c>
      <c r="AJ217" s="45">
        <f t="shared" si="122"/>
        <v>0</v>
      </c>
      <c r="AL217" s="4" t="s">
        <v>396</v>
      </c>
      <c r="AM217" s="7" t="s">
        <v>638</v>
      </c>
      <c r="AO217" s="16">
        <f t="shared" si="115"/>
        <v>-63.154607199999987</v>
      </c>
      <c r="AP217" s="16">
        <f t="shared" si="116"/>
        <v>-65.767575459999989</v>
      </c>
      <c r="AQ217" s="16">
        <f t="shared" si="117"/>
        <v>-70.914315140000014</v>
      </c>
      <c r="AR217" s="16">
        <f t="shared" si="118"/>
        <v>-66.073576680000002</v>
      </c>
      <c r="AU217" s="16">
        <f t="shared" si="107"/>
        <v>0</v>
      </c>
      <c r="AV217" s="16">
        <f t="shared" si="108"/>
        <v>0</v>
      </c>
      <c r="AW217" s="16">
        <f t="shared" si="109"/>
        <v>0</v>
      </c>
      <c r="AX217" s="16">
        <f t="shared" si="110"/>
        <v>0</v>
      </c>
      <c r="AY217" s="62"/>
      <c r="AZ217" s="69">
        <f t="shared" si="123"/>
        <v>0.81006113999999985</v>
      </c>
      <c r="BA217" s="28">
        <f t="shared" si="124"/>
        <v>1.4466189000000003</v>
      </c>
      <c r="BB217" s="28">
        <f t="shared" si="125"/>
        <v>1.4874980199999999</v>
      </c>
      <c r="BC217" s="28">
        <f t="shared" si="126"/>
        <v>8.63474158</v>
      </c>
      <c r="BD217" s="71" t="s">
        <v>396</v>
      </c>
      <c r="BE217" s="55"/>
      <c r="BF217" s="16">
        <f t="shared" si="111"/>
        <v>0</v>
      </c>
      <c r="BG217" s="16">
        <f t="shared" si="112"/>
        <v>0</v>
      </c>
      <c r="BH217" s="16">
        <f t="shared" si="113"/>
        <v>0</v>
      </c>
      <c r="BI217" s="16">
        <f t="shared" si="114"/>
        <v>0</v>
      </c>
    </row>
    <row r="218" spans="1:61" ht="45" x14ac:dyDescent="0.25">
      <c r="A218" s="4" t="s">
        <v>676</v>
      </c>
      <c r="B218" s="7" t="s">
        <v>706</v>
      </c>
      <c r="C218" s="7">
        <v>3118</v>
      </c>
      <c r="D218" s="8">
        <v>40.3842</v>
      </c>
      <c r="E218" s="8">
        <v>-79.061099999999996</v>
      </c>
      <c r="F218" s="4" t="s">
        <v>677</v>
      </c>
      <c r="G218" s="4" t="s">
        <v>25</v>
      </c>
      <c r="H218" s="4" t="s">
        <v>47</v>
      </c>
      <c r="I218" s="4" t="s">
        <v>48</v>
      </c>
      <c r="J218" s="4" t="s">
        <v>496</v>
      </c>
      <c r="K218" s="14">
        <f t="shared" si="98"/>
        <v>20.059588235294118</v>
      </c>
      <c r="L218" s="15">
        <v>3069.1170000000002</v>
      </c>
      <c r="M218" s="15">
        <v>43571811.450999998</v>
      </c>
      <c r="N218" s="15">
        <v>4578961.5</v>
      </c>
      <c r="O218" s="17">
        <v>22.972000000000001</v>
      </c>
      <c r="P218" s="15">
        <v>341894.40000000002</v>
      </c>
      <c r="Q218" s="16">
        <f t="shared" si="103"/>
        <v>0.13438067426667413</v>
      </c>
      <c r="R218" s="36">
        <v>23.524000000000001</v>
      </c>
      <c r="S218" s="34">
        <v>351491.4</v>
      </c>
      <c r="T218" s="35">
        <f t="shared" si="104"/>
        <v>0.13385249255031559</v>
      </c>
      <c r="U218" s="36">
        <v>21.334</v>
      </c>
      <c r="V218" s="34">
        <v>362164.9</v>
      </c>
      <c r="W218" s="35">
        <f t="shared" si="105"/>
        <v>0.11781373622899402</v>
      </c>
      <c r="X218" s="17">
        <v>20.626999999999999</v>
      </c>
      <c r="Y218" s="15">
        <v>353928.4</v>
      </c>
      <c r="Z218" s="16">
        <f t="shared" si="106"/>
        <v>0.1165602986366734</v>
      </c>
      <c r="AA218" s="15"/>
      <c r="AB218" s="18">
        <f t="shared" si="99"/>
        <v>2.9124117647058831</v>
      </c>
      <c r="AC218" s="18">
        <f t="shared" si="100"/>
        <v>3.4644117647058827</v>
      </c>
      <c r="AD218" s="18">
        <f t="shared" si="101"/>
        <v>1.2744117647058815</v>
      </c>
      <c r="AE218" s="18">
        <f t="shared" si="102"/>
        <v>0.56741176470588073</v>
      </c>
      <c r="AG218" s="46">
        <f t="shared" si="119"/>
        <v>2.458335999999997</v>
      </c>
      <c r="AH218" s="46">
        <f t="shared" si="120"/>
        <v>2.434515999999999</v>
      </c>
      <c r="AI218" s="45">
        <f t="shared" si="121"/>
        <v>-0.39589400000000097</v>
      </c>
      <c r="AJ218" s="45">
        <f t="shared" si="122"/>
        <v>-0.60870400000000013</v>
      </c>
      <c r="AL218" s="4" t="s">
        <v>676</v>
      </c>
      <c r="AM218" s="7" t="s">
        <v>706</v>
      </c>
      <c r="AO218" s="16">
        <f t="shared" si="115"/>
        <v>2.458335999999997</v>
      </c>
      <c r="AP218" s="16">
        <f t="shared" si="116"/>
        <v>2.434515999999999</v>
      </c>
      <c r="AQ218" s="16">
        <f t="shared" si="117"/>
        <v>-0.39589400000000097</v>
      </c>
      <c r="AR218" s="16">
        <f t="shared" si="118"/>
        <v>-0.60870400000000013</v>
      </c>
      <c r="AU218" s="16">
        <f t="shared" si="107"/>
        <v>2.458335999999997</v>
      </c>
      <c r="AV218" s="16">
        <f t="shared" si="108"/>
        <v>2.434515999999999</v>
      </c>
      <c r="AW218" s="16">
        <f t="shared" si="109"/>
        <v>0</v>
      </c>
      <c r="AX218" s="16">
        <f t="shared" si="110"/>
        <v>0</v>
      </c>
      <c r="AY218" s="62"/>
      <c r="AZ218" s="65">
        <f t="shared" si="123"/>
        <v>2.458335999999997</v>
      </c>
      <c r="BA218" s="66">
        <f t="shared" si="124"/>
        <v>2.434515999999999</v>
      </c>
      <c r="BB218" s="66">
        <f t="shared" si="125"/>
        <v>0</v>
      </c>
      <c r="BC218" s="66">
        <f t="shared" si="126"/>
        <v>0</v>
      </c>
      <c r="BD218" s="74"/>
      <c r="BE218" s="55"/>
      <c r="BF218" s="16">
        <f t="shared" si="111"/>
        <v>1.4380674266674137E-2</v>
      </c>
      <c r="BG218" s="16">
        <f t="shared" si="112"/>
        <v>1.3852492550315593E-2</v>
      </c>
      <c r="BH218" s="16">
        <f t="shared" si="113"/>
        <v>0</v>
      </c>
      <c r="BI218" s="16">
        <f t="shared" si="114"/>
        <v>0</v>
      </c>
    </row>
    <row r="219" spans="1:61" ht="30" x14ac:dyDescent="0.25">
      <c r="A219" s="4" t="s">
        <v>676</v>
      </c>
      <c r="B219" s="7" t="s">
        <v>726</v>
      </c>
      <c r="C219" s="7">
        <v>3122</v>
      </c>
      <c r="D219" s="8">
        <v>40.511000000000003</v>
      </c>
      <c r="E219" s="8">
        <v>-79.196799999999996</v>
      </c>
      <c r="F219" s="4" t="s">
        <v>677</v>
      </c>
      <c r="G219" s="4" t="s">
        <v>25</v>
      </c>
      <c r="H219" s="4" t="s">
        <v>80</v>
      </c>
      <c r="I219" s="4" t="s">
        <v>48</v>
      </c>
      <c r="J219" s="4" t="s">
        <v>242</v>
      </c>
      <c r="K219" s="14">
        <f t="shared" si="98"/>
        <v>9.3105947712418295</v>
      </c>
      <c r="L219" s="15">
        <v>1424.521</v>
      </c>
      <c r="M219" s="15">
        <v>28342112.213</v>
      </c>
      <c r="N219" s="15">
        <v>2818794.55</v>
      </c>
      <c r="O219" s="15">
        <v>8.4109999999999996</v>
      </c>
      <c r="P219" s="15">
        <v>181076.2</v>
      </c>
      <c r="Q219" s="16">
        <f t="shared" si="103"/>
        <v>9.2900116083726073E-2</v>
      </c>
      <c r="R219" s="39">
        <v>9.6760000000000002</v>
      </c>
      <c r="S219" s="34">
        <v>207194.4</v>
      </c>
      <c r="T219" s="35">
        <f t="shared" si="104"/>
        <v>9.3400207727621989E-2</v>
      </c>
      <c r="U219" s="39">
        <v>11.194000000000001</v>
      </c>
      <c r="V219" s="34">
        <v>229971.117</v>
      </c>
      <c r="W219" s="35">
        <f t="shared" si="105"/>
        <v>9.7351355648718274E-2</v>
      </c>
      <c r="X219" s="29">
        <v>12.621</v>
      </c>
      <c r="Y219" s="15">
        <v>248285.49600000001</v>
      </c>
      <c r="Z219" s="16">
        <f t="shared" si="106"/>
        <v>0.10166522171717997</v>
      </c>
      <c r="AA219" s="15"/>
      <c r="AB219" s="16">
        <f t="shared" si="99"/>
        <v>-0.89959477124182996</v>
      </c>
      <c r="AC219" s="28">
        <f t="shared" si="100"/>
        <v>0.36540522875817061</v>
      </c>
      <c r="AD219" s="28">
        <f t="shared" si="101"/>
        <v>1.8834052287581713</v>
      </c>
      <c r="AE219" s="28">
        <f t="shared" si="102"/>
        <v>3.3104052287581709</v>
      </c>
      <c r="AG219" s="45">
        <f t="shared" si="119"/>
        <v>-2.4535720000000003</v>
      </c>
      <c r="AH219" s="45">
        <f t="shared" si="120"/>
        <v>-2.755663999999999</v>
      </c>
      <c r="AI219" s="45">
        <f t="shared" si="121"/>
        <v>-2.6042670199999987</v>
      </c>
      <c r="AJ219" s="45">
        <f t="shared" si="122"/>
        <v>-2.2761297599999994</v>
      </c>
      <c r="AL219" s="4" t="s">
        <v>676</v>
      </c>
      <c r="AM219" s="7" t="s">
        <v>726</v>
      </c>
      <c r="AO219" s="16">
        <f t="shared" si="115"/>
        <v>4.7639999999966598E-3</v>
      </c>
      <c r="AP219" s="16">
        <f t="shared" si="116"/>
        <v>-0.32114799999999999</v>
      </c>
      <c r="AQ219" s="16">
        <f t="shared" si="117"/>
        <v>-3.0001610199999997</v>
      </c>
      <c r="AR219" s="16">
        <f t="shared" si="118"/>
        <v>-2.8848337599999994</v>
      </c>
      <c r="AU219" s="16">
        <f t="shared" si="107"/>
        <v>0</v>
      </c>
      <c r="AV219" s="16">
        <f t="shared" si="108"/>
        <v>0</v>
      </c>
      <c r="AW219" s="16">
        <f t="shared" si="109"/>
        <v>0</v>
      </c>
      <c r="AX219" s="16">
        <f t="shared" si="110"/>
        <v>0</v>
      </c>
      <c r="AY219" s="62"/>
      <c r="AZ219" s="65">
        <f t="shared" si="123"/>
        <v>2.458335999999997</v>
      </c>
      <c r="BA219" s="66">
        <f t="shared" si="124"/>
        <v>2.434515999999999</v>
      </c>
      <c r="BB219" s="66">
        <f t="shared" si="125"/>
        <v>0</v>
      </c>
      <c r="BC219" s="66">
        <f t="shared" si="126"/>
        <v>0</v>
      </c>
      <c r="BD219" s="74"/>
      <c r="BE219" s="55"/>
      <c r="BF219" s="16">
        <f t="shared" si="111"/>
        <v>0</v>
      </c>
      <c r="BG219" s="16">
        <f t="shared" si="112"/>
        <v>0</v>
      </c>
      <c r="BH219" s="16">
        <f t="shared" si="113"/>
        <v>0</v>
      </c>
      <c r="BI219" s="16">
        <f t="shared" si="114"/>
        <v>0</v>
      </c>
    </row>
    <row r="220" spans="1:61" ht="30" x14ac:dyDescent="0.25">
      <c r="A220" s="4" t="s">
        <v>676</v>
      </c>
      <c r="B220" s="7" t="s">
        <v>756</v>
      </c>
      <c r="C220" s="7">
        <v>3130</v>
      </c>
      <c r="D220" s="8">
        <v>40.408099999999997</v>
      </c>
      <c r="E220" s="8">
        <v>-79.033900000000003</v>
      </c>
      <c r="F220" s="4" t="s">
        <v>677</v>
      </c>
      <c r="G220" s="4" t="s">
        <v>25</v>
      </c>
      <c r="H220" s="4" t="s">
        <v>233</v>
      </c>
      <c r="I220" s="4" t="s">
        <v>699</v>
      </c>
      <c r="J220" s="4" t="s">
        <v>126</v>
      </c>
      <c r="K220" s="14">
        <f t="shared" si="98"/>
        <v>1.2925816993464052</v>
      </c>
      <c r="L220" s="15">
        <v>197.76499999999999</v>
      </c>
      <c r="M220" s="15">
        <v>4330385.2470000004</v>
      </c>
      <c r="N220" s="15"/>
      <c r="O220" s="17">
        <v>4.7549999999999999</v>
      </c>
      <c r="P220" s="15">
        <v>90255</v>
      </c>
      <c r="Q220" s="16">
        <f t="shared" si="103"/>
        <v>0.10536812364965929</v>
      </c>
      <c r="R220" s="36">
        <v>5.7729999999999997</v>
      </c>
      <c r="S220" s="34">
        <v>101025.9</v>
      </c>
      <c r="T220" s="35">
        <f t="shared" si="104"/>
        <v>0.11428752428832607</v>
      </c>
      <c r="U220" s="36">
        <v>5.5810000000000004</v>
      </c>
      <c r="V220" s="34">
        <v>106151</v>
      </c>
      <c r="W220" s="35">
        <f t="shared" si="105"/>
        <v>0.10515209465761038</v>
      </c>
      <c r="X220" s="17">
        <v>5.1029999999999998</v>
      </c>
      <c r="Y220" s="15">
        <v>97288.3</v>
      </c>
      <c r="Z220" s="16">
        <f t="shared" si="106"/>
        <v>0.10490470077080183</v>
      </c>
      <c r="AA220" s="15"/>
      <c r="AB220" s="18">
        <f t="shared" si="99"/>
        <v>3.4624183006535949</v>
      </c>
      <c r="AC220" s="18">
        <f t="shared" si="100"/>
        <v>4.4804183006535947</v>
      </c>
      <c r="AD220" s="18">
        <f t="shared" si="101"/>
        <v>4.2884183006535954</v>
      </c>
      <c r="AE220" s="18">
        <f t="shared" si="102"/>
        <v>3.8104183006535948</v>
      </c>
      <c r="AG220" s="45">
        <f t="shared" si="119"/>
        <v>-0.66030000000000011</v>
      </c>
      <c r="AH220" s="45">
        <f t="shared" si="120"/>
        <v>-0.28855399999999926</v>
      </c>
      <c r="AI220" s="45">
        <f t="shared" si="121"/>
        <v>-0.78805999999999987</v>
      </c>
      <c r="AJ220" s="45">
        <f t="shared" si="122"/>
        <v>-0.73429800000000001</v>
      </c>
      <c r="AL220" s="4" t="s">
        <v>676</v>
      </c>
      <c r="AM220" s="7" t="s">
        <v>756</v>
      </c>
      <c r="AO220" s="16">
        <f t="shared" si="115"/>
        <v>-0.65553600000000345</v>
      </c>
      <c r="AP220" s="16">
        <f t="shared" si="116"/>
        <v>-0.6097019999999993</v>
      </c>
      <c r="AQ220" s="16">
        <f t="shared" si="117"/>
        <v>-3.7882210199999995</v>
      </c>
      <c r="AR220" s="16">
        <f t="shared" si="118"/>
        <v>-3.6191317599999993</v>
      </c>
      <c r="AU220" s="16">
        <f t="shared" si="107"/>
        <v>0</v>
      </c>
      <c r="AV220" s="16">
        <f t="shared" si="108"/>
        <v>0</v>
      </c>
      <c r="AW220" s="16">
        <f t="shared" si="109"/>
        <v>0</v>
      </c>
      <c r="AX220" s="16">
        <f t="shared" si="110"/>
        <v>0</v>
      </c>
      <c r="AY220" s="62"/>
      <c r="AZ220" s="65">
        <f t="shared" si="123"/>
        <v>2.458335999999997</v>
      </c>
      <c r="BA220" s="66">
        <f t="shared" si="124"/>
        <v>2.434515999999999</v>
      </c>
      <c r="BB220" s="66">
        <f t="shared" si="125"/>
        <v>0</v>
      </c>
      <c r="BC220" s="66">
        <f t="shared" si="126"/>
        <v>0</v>
      </c>
      <c r="BD220" s="74"/>
      <c r="BE220" s="55"/>
      <c r="BF220" s="16">
        <f t="shared" si="111"/>
        <v>0</v>
      </c>
      <c r="BG220" s="16">
        <f t="shared" si="112"/>
        <v>0</v>
      </c>
      <c r="BH220" s="16">
        <f t="shared" si="113"/>
        <v>0</v>
      </c>
      <c r="BI220" s="16">
        <f t="shared" si="114"/>
        <v>0</v>
      </c>
    </row>
    <row r="221" spans="1:61" ht="45" x14ac:dyDescent="0.25">
      <c r="A221" s="4" t="s">
        <v>676</v>
      </c>
      <c r="B221" s="7" t="s">
        <v>730</v>
      </c>
      <c r="C221" s="7">
        <v>3136</v>
      </c>
      <c r="D221" s="8">
        <v>40.660400000000003</v>
      </c>
      <c r="E221" s="8">
        <v>-79.341099999999997</v>
      </c>
      <c r="F221" s="4" t="s">
        <v>679</v>
      </c>
      <c r="G221" s="4" t="s">
        <v>25</v>
      </c>
      <c r="H221" s="4" t="s">
        <v>47</v>
      </c>
      <c r="I221" s="4" t="s">
        <v>48</v>
      </c>
      <c r="J221" s="4" t="s">
        <v>496</v>
      </c>
      <c r="K221" s="14">
        <f t="shared" si="98"/>
        <v>20.562810457516342</v>
      </c>
      <c r="L221" s="15">
        <v>3146.11</v>
      </c>
      <c r="M221" s="15">
        <v>46483781.004000001</v>
      </c>
      <c r="N221" s="15">
        <v>4815835</v>
      </c>
      <c r="O221" s="17">
        <v>21.888999999999999</v>
      </c>
      <c r="P221" s="15">
        <v>329137.40000000002</v>
      </c>
      <c r="Q221" s="16">
        <f t="shared" si="103"/>
        <v>0.13300828164772521</v>
      </c>
      <c r="R221" s="36">
        <v>22.27</v>
      </c>
      <c r="S221" s="34">
        <v>348949.1</v>
      </c>
      <c r="T221" s="35">
        <f t="shared" si="104"/>
        <v>0.12764039225205051</v>
      </c>
      <c r="U221" s="34">
        <v>19.427</v>
      </c>
      <c r="V221" s="34">
        <v>356452.3</v>
      </c>
      <c r="W221" s="35">
        <f t="shared" si="105"/>
        <v>0.10900196183332245</v>
      </c>
      <c r="X221" s="15">
        <v>19.478999999999999</v>
      </c>
      <c r="Y221" s="15">
        <v>349227.4</v>
      </c>
      <c r="Z221" s="16">
        <f t="shared" si="106"/>
        <v>0.11155482072712507</v>
      </c>
      <c r="AA221" s="15"/>
      <c r="AB221" s="18">
        <f t="shared" si="99"/>
        <v>1.3261895424836574</v>
      </c>
      <c r="AC221" s="18">
        <f t="shared" si="100"/>
        <v>1.7071895424836576</v>
      </c>
      <c r="AD221" s="16">
        <f t="shared" si="101"/>
        <v>-1.1358104575163424</v>
      </c>
      <c r="AE221" s="16">
        <f t="shared" si="102"/>
        <v>-1.0838104575163428</v>
      </c>
      <c r="AG221" s="46">
        <f t="shared" si="119"/>
        <v>2.140755999999997</v>
      </c>
      <c r="AH221" s="46">
        <f t="shared" si="120"/>
        <v>1.3330540000000002</v>
      </c>
      <c r="AI221" s="45">
        <f t="shared" si="121"/>
        <v>-1.9601379999999977</v>
      </c>
      <c r="AJ221" s="45">
        <f t="shared" si="122"/>
        <v>-1.474644000000001</v>
      </c>
      <c r="AL221" s="4" t="s">
        <v>676</v>
      </c>
      <c r="AM221" s="7" t="s">
        <v>730</v>
      </c>
      <c r="AO221" s="16">
        <f t="shared" si="115"/>
        <v>1.4852199999999935</v>
      </c>
      <c r="AP221" s="16">
        <f t="shared" si="116"/>
        <v>0.72335200000000088</v>
      </c>
      <c r="AQ221" s="16">
        <f t="shared" si="117"/>
        <v>-5.748359019999997</v>
      </c>
      <c r="AR221" s="16">
        <f t="shared" si="118"/>
        <v>-5.0937757599999998</v>
      </c>
      <c r="AU221" s="16">
        <f t="shared" si="107"/>
        <v>2.140755999999997</v>
      </c>
      <c r="AV221" s="16">
        <f t="shared" si="108"/>
        <v>1.3330540000000002</v>
      </c>
      <c r="AW221" s="16">
        <f t="shared" si="109"/>
        <v>0</v>
      </c>
      <c r="AX221" s="16">
        <f t="shared" si="110"/>
        <v>0</v>
      </c>
      <c r="AY221" s="62"/>
      <c r="AZ221" s="65">
        <f t="shared" si="123"/>
        <v>4.5990919999999935</v>
      </c>
      <c r="BA221" s="66">
        <f t="shared" si="124"/>
        <v>3.7675699999999992</v>
      </c>
      <c r="BB221" s="66">
        <f t="shared" si="125"/>
        <v>0</v>
      </c>
      <c r="BC221" s="66">
        <f t="shared" si="126"/>
        <v>0</v>
      </c>
      <c r="BD221" s="74"/>
      <c r="BE221" s="55"/>
      <c r="BF221" s="16">
        <f t="shared" si="111"/>
        <v>1.3008281647725217E-2</v>
      </c>
      <c r="BG221" s="16">
        <f t="shared" si="112"/>
        <v>7.6403922520505152E-3</v>
      </c>
      <c r="BH221" s="16">
        <f t="shared" si="113"/>
        <v>0</v>
      </c>
      <c r="BI221" s="16">
        <f t="shared" si="114"/>
        <v>0</v>
      </c>
    </row>
    <row r="222" spans="1:61" ht="30" x14ac:dyDescent="0.25">
      <c r="A222" s="4" t="s">
        <v>676</v>
      </c>
      <c r="B222" s="7" t="s">
        <v>691</v>
      </c>
      <c r="C222" s="7">
        <v>3140</v>
      </c>
      <c r="D222" s="8">
        <v>40.097000000000001</v>
      </c>
      <c r="E222" s="8">
        <v>-76.696200000000005</v>
      </c>
      <c r="F222" s="4" t="s">
        <v>693</v>
      </c>
      <c r="G222" s="4" t="s">
        <v>25</v>
      </c>
      <c r="H222" s="4" t="s">
        <v>47</v>
      </c>
      <c r="I222" s="4" t="s">
        <v>48</v>
      </c>
      <c r="J222" s="4" t="s">
        <v>497</v>
      </c>
      <c r="K222" s="14">
        <f t="shared" si="98"/>
        <v>3.7573202614379086</v>
      </c>
      <c r="L222" s="15">
        <v>574.87</v>
      </c>
      <c r="M222" s="15">
        <v>10320880.471000001</v>
      </c>
      <c r="N222" s="15">
        <v>1026690.63</v>
      </c>
      <c r="O222" s="15">
        <v>1.8779999999999999</v>
      </c>
      <c r="P222" s="15">
        <v>60127.9</v>
      </c>
      <c r="Q222" s="16">
        <f t="shared" si="103"/>
        <v>6.2466841516168034E-2</v>
      </c>
      <c r="R222" s="34">
        <v>2.5739999999999998</v>
      </c>
      <c r="S222" s="34">
        <v>74275.176000000007</v>
      </c>
      <c r="T222" s="35">
        <f t="shared" si="104"/>
        <v>6.9309832399454693E-2</v>
      </c>
      <c r="U222" s="34">
        <v>3.4670000000000001</v>
      </c>
      <c r="V222" s="34">
        <v>105076.5</v>
      </c>
      <c r="W222" s="35">
        <f t="shared" si="105"/>
        <v>6.5990016797285792E-2</v>
      </c>
      <c r="X222" s="15">
        <v>4.5289999999999999</v>
      </c>
      <c r="Y222" s="15">
        <v>135550.51</v>
      </c>
      <c r="Z222" s="16">
        <f t="shared" si="106"/>
        <v>6.6823798744836876E-2</v>
      </c>
      <c r="AA222" s="15"/>
      <c r="AB222" s="16">
        <f t="shared" si="99"/>
        <v>-1.8793202614379088</v>
      </c>
      <c r="AC222" s="16">
        <f t="shared" si="100"/>
        <v>-1.1833202614379088</v>
      </c>
      <c r="AD222" s="16">
        <f t="shared" si="101"/>
        <v>-0.29032026143790857</v>
      </c>
      <c r="AE222" s="16">
        <f t="shared" si="102"/>
        <v>0.77167973856209127</v>
      </c>
      <c r="AG222" s="45">
        <f t="shared" si="119"/>
        <v>-1.7296739999999999</v>
      </c>
      <c r="AH222" s="45">
        <f t="shared" si="120"/>
        <v>-1.8825105600000003</v>
      </c>
      <c r="AI222" s="45">
        <f t="shared" si="121"/>
        <v>-2.8375899999999996</v>
      </c>
      <c r="AJ222" s="45">
        <f t="shared" si="122"/>
        <v>-3.6040306000000006</v>
      </c>
      <c r="AL222" s="4" t="s">
        <v>676</v>
      </c>
      <c r="AM222" s="7" t="s">
        <v>691</v>
      </c>
      <c r="AO222" s="16">
        <f t="shared" si="115"/>
        <v>-0.24445400000000639</v>
      </c>
      <c r="AP222" s="16">
        <f t="shared" si="116"/>
        <v>-1.1591585599999994</v>
      </c>
      <c r="AQ222" s="16">
        <f t="shared" si="117"/>
        <v>-8.5859490199999975</v>
      </c>
      <c r="AR222" s="16">
        <f t="shared" si="118"/>
        <v>-8.6978063600000013</v>
      </c>
      <c r="AU222" s="16">
        <f t="shared" si="107"/>
        <v>0</v>
      </c>
      <c r="AV222" s="16">
        <f t="shared" si="108"/>
        <v>0</v>
      </c>
      <c r="AW222" s="16">
        <f t="shared" si="109"/>
        <v>0</v>
      </c>
      <c r="AX222" s="16">
        <f t="shared" si="110"/>
        <v>0</v>
      </c>
      <c r="AY222" s="62"/>
      <c r="AZ222" s="65">
        <f t="shared" si="123"/>
        <v>4.5990919999999935</v>
      </c>
      <c r="BA222" s="66">
        <f t="shared" si="124"/>
        <v>3.7675699999999992</v>
      </c>
      <c r="BB222" s="66">
        <f t="shared" si="125"/>
        <v>0</v>
      </c>
      <c r="BC222" s="66">
        <f t="shared" si="126"/>
        <v>0</v>
      </c>
      <c r="BD222" s="74"/>
      <c r="BE222" s="55"/>
      <c r="BF222" s="16">
        <f t="shared" si="111"/>
        <v>0</v>
      </c>
      <c r="BG222" s="16">
        <f t="shared" si="112"/>
        <v>0</v>
      </c>
      <c r="BH222" s="16">
        <f t="shared" si="113"/>
        <v>0</v>
      </c>
      <c r="BI222" s="16">
        <f t="shared" si="114"/>
        <v>0</v>
      </c>
    </row>
    <row r="223" spans="1:61" ht="45" x14ac:dyDescent="0.25">
      <c r="A223" s="4" t="s">
        <v>676</v>
      </c>
      <c r="B223" s="7" t="s">
        <v>736</v>
      </c>
      <c r="C223" s="7">
        <v>3149</v>
      </c>
      <c r="D223" s="8">
        <v>41.071399999999997</v>
      </c>
      <c r="E223" s="8">
        <v>-76.667199999999994</v>
      </c>
      <c r="F223" s="4" t="s">
        <v>737</v>
      </c>
      <c r="G223" s="4" t="s">
        <v>25</v>
      </c>
      <c r="H223" s="4" t="s">
        <v>47</v>
      </c>
      <c r="I223" s="4" t="s">
        <v>48</v>
      </c>
      <c r="J223" s="4" t="s">
        <v>496</v>
      </c>
      <c r="K223" s="14">
        <f t="shared" si="98"/>
        <v>1.7178823529411766</v>
      </c>
      <c r="L223" s="15">
        <v>262.83600000000001</v>
      </c>
      <c r="M223" s="15">
        <v>5096231.3420000002</v>
      </c>
      <c r="N223" s="15">
        <v>526795.96</v>
      </c>
      <c r="O223" s="15"/>
      <c r="P223" s="15"/>
      <c r="Q223" s="16">
        <f t="shared" si="103"/>
        <v>0</v>
      </c>
      <c r="R223" s="34"/>
      <c r="S223" s="34"/>
      <c r="T223" s="35">
        <f t="shared" si="104"/>
        <v>0</v>
      </c>
      <c r="U223" s="34"/>
      <c r="V223" s="34"/>
      <c r="W223" s="35">
        <f t="shared" si="105"/>
        <v>0</v>
      </c>
      <c r="X223" s="15"/>
      <c r="Y223" s="15"/>
      <c r="Z223" s="16">
        <f t="shared" si="106"/>
        <v>0</v>
      </c>
      <c r="AA223" s="15"/>
      <c r="AB223" s="16">
        <f t="shared" si="99"/>
        <v>-1.7178823529411766</v>
      </c>
      <c r="AC223" s="16">
        <f t="shared" si="100"/>
        <v>-1.7178823529411766</v>
      </c>
      <c r="AD223" s="16">
        <f t="shared" si="101"/>
        <v>-1.7178823529411766</v>
      </c>
      <c r="AE223" s="16">
        <f t="shared" si="102"/>
        <v>-1.7178823529411766</v>
      </c>
      <c r="AG223" s="45">
        <f t="shared" si="119"/>
        <v>0</v>
      </c>
      <c r="AH223" s="45">
        <f t="shared" si="120"/>
        <v>0</v>
      </c>
      <c r="AI223" s="45">
        <f t="shared" si="121"/>
        <v>0</v>
      </c>
      <c r="AJ223" s="45">
        <f t="shared" si="122"/>
        <v>0</v>
      </c>
      <c r="AL223" s="4" t="s">
        <v>676</v>
      </c>
      <c r="AM223" s="7" t="s">
        <v>736</v>
      </c>
      <c r="AO223" s="16">
        <f t="shared" si="115"/>
        <v>-0.24445400000000639</v>
      </c>
      <c r="AP223" s="16">
        <f t="shared" si="116"/>
        <v>-1.1591585599999994</v>
      </c>
      <c r="AQ223" s="16">
        <f t="shared" si="117"/>
        <v>-8.5859490199999975</v>
      </c>
      <c r="AR223" s="16">
        <f t="shared" si="118"/>
        <v>-8.6978063600000013</v>
      </c>
      <c r="AU223" s="16">
        <f t="shared" si="107"/>
        <v>0</v>
      </c>
      <c r="AV223" s="16">
        <f t="shared" si="108"/>
        <v>0</v>
      </c>
      <c r="AW223" s="16">
        <f t="shared" si="109"/>
        <v>0</v>
      </c>
      <c r="AX223" s="16">
        <f t="shared" si="110"/>
        <v>0</v>
      </c>
      <c r="AY223" s="62"/>
      <c r="AZ223" s="65">
        <f t="shared" si="123"/>
        <v>4.5990919999999935</v>
      </c>
      <c r="BA223" s="66">
        <f t="shared" si="124"/>
        <v>3.7675699999999992</v>
      </c>
      <c r="BB223" s="66">
        <f t="shared" si="125"/>
        <v>0</v>
      </c>
      <c r="BC223" s="66">
        <f t="shared" si="126"/>
        <v>0</v>
      </c>
      <c r="BD223" s="74"/>
      <c r="BE223" s="55"/>
      <c r="BF223" s="16">
        <f t="shared" si="111"/>
        <v>0</v>
      </c>
      <c r="BG223" s="16">
        <f t="shared" si="112"/>
        <v>0</v>
      </c>
      <c r="BH223" s="16">
        <f t="shared" si="113"/>
        <v>0</v>
      </c>
      <c r="BI223" s="16">
        <f t="shared" si="114"/>
        <v>0</v>
      </c>
    </row>
    <row r="224" spans="1:61" ht="30" x14ac:dyDescent="0.25">
      <c r="A224" s="4" t="s">
        <v>676</v>
      </c>
      <c r="B224" s="7" t="s">
        <v>684</v>
      </c>
      <c r="C224" s="7">
        <v>6094</v>
      </c>
      <c r="D224" s="8">
        <v>40.634399999999999</v>
      </c>
      <c r="E224" s="8">
        <v>-80.42</v>
      </c>
      <c r="F224" s="4" t="s">
        <v>687</v>
      </c>
      <c r="G224" s="4" t="s">
        <v>25</v>
      </c>
      <c r="H224" s="4" t="s">
        <v>80</v>
      </c>
      <c r="I224" s="4" t="s">
        <v>48</v>
      </c>
      <c r="J224" s="4" t="s">
        <v>242</v>
      </c>
      <c r="K224" s="14">
        <f t="shared" si="98"/>
        <v>1.2426143790849673</v>
      </c>
      <c r="L224" s="15">
        <v>190.12</v>
      </c>
      <c r="M224" s="15">
        <v>3900590.7059999998</v>
      </c>
      <c r="N224" s="15">
        <v>367668.59</v>
      </c>
      <c r="O224" s="15"/>
      <c r="P224" s="15"/>
      <c r="Q224" s="16">
        <f t="shared" si="103"/>
        <v>0</v>
      </c>
      <c r="R224" s="34"/>
      <c r="S224" s="34"/>
      <c r="T224" s="35">
        <f t="shared" si="104"/>
        <v>0</v>
      </c>
      <c r="U224" s="34"/>
      <c r="V224" s="34"/>
      <c r="W224" s="35">
        <f t="shared" si="105"/>
        <v>0</v>
      </c>
      <c r="X224" s="15"/>
      <c r="Y224" s="15"/>
      <c r="Z224" s="16">
        <f t="shared" si="106"/>
        <v>0</v>
      </c>
      <c r="AA224" s="15"/>
      <c r="AB224" s="16">
        <f t="shared" si="99"/>
        <v>-1.2426143790849673</v>
      </c>
      <c r="AC224" s="16">
        <f t="shared" si="100"/>
        <v>-1.2426143790849673</v>
      </c>
      <c r="AD224" s="16">
        <f t="shared" si="101"/>
        <v>-1.2426143790849673</v>
      </c>
      <c r="AE224" s="16">
        <f t="shared" si="102"/>
        <v>-1.2426143790849673</v>
      </c>
      <c r="AG224" s="45">
        <f t="shared" si="119"/>
        <v>0</v>
      </c>
      <c r="AH224" s="45">
        <f t="shared" si="120"/>
        <v>0</v>
      </c>
      <c r="AI224" s="45">
        <f t="shared" si="121"/>
        <v>0</v>
      </c>
      <c r="AJ224" s="45">
        <f t="shared" si="122"/>
        <v>0</v>
      </c>
      <c r="AL224" s="4" t="s">
        <v>676</v>
      </c>
      <c r="AM224" s="7" t="s">
        <v>684</v>
      </c>
      <c r="AO224" s="16">
        <f t="shared" si="115"/>
        <v>-0.24445400000000639</v>
      </c>
      <c r="AP224" s="16">
        <f t="shared" si="116"/>
        <v>-1.1591585599999994</v>
      </c>
      <c r="AQ224" s="16">
        <f t="shared" si="117"/>
        <v>-8.5859490199999975</v>
      </c>
      <c r="AR224" s="16">
        <f t="shared" si="118"/>
        <v>-8.6978063600000013</v>
      </c>
      <c r="AU224" s="16">
        <f t="shared" si="107"/>
        <v>0</v>
      </c>
      <c r="AV224" s="16">
        <f t="shared" si="108"/>
        <v>0</v>
      </c>
      <c r="AW224" s="16">
        <f t="shared" si="109"/>
        <v>0</v>
      </c>
      <c r="AX224" s="16">
        <f t="shared" si="110"/>
        <v>0</v>
      </c>
      <c r="AY224" s="62"/>
      <c r="AZ224" s="65">
        <f t="shared" si="123"/>
        <v>4.5990919999999935</v>
      </c>
      <c r="BA224" s="66">
        <f t="shared" si="124"/>
        <v>3.7675699999999992</v>
      </c>
      <c r="BB224" s="66">
        <f t="shared" si="125"/>
        <v>0</v>
      </c>
      <c r="BC224" s="66">
        <f t="shared" si="126"/>
        <v>0</v>
      </c>
      <c r="BD224" s="74"/>
      <c r="BE224" s="55"/>
      <c r="BF224" s="16">
        <f t="shared" si="111"/>
        <v>0</v>
      </c>
      <c r="BG224" s="16">
        <f t="shared" si="112"/>
        <v>0</v>
      </c>
      <c r="BH224" s="16">
        <f t="shared" si="113"/>
        <v>0</v>
      </c>
      <c r="BI224" s="16">
        <f t="shared" si="114"/>
        <v>0</v>
      </c>
    </row>
    <row r="225" spans="1:61" ht="30" x14ac:dyDescent="0.25">
      <c r="A225" s="4" t="s">
        <v>676</v>
      </c>
      <c r="B225" s="7" t="s">
        <v>701</v>
      </c>
      <c r="C225" s="7">
        <v>8226</v>
      </c>
      <c r="D225" s="8">
        <v>40.5383</v>
      </c>
      <c r="E225" s="8">
        <v>-79.790599999999998</v>
      </c>
      <c r="F225" s="4" t="s">
        <v>695</v>
      </c>
      <c r="G225" s="4" t="s">
        <v>25</v>
      </c>
      <c r="H225" s="4" t="s">
        <v>47</v>
      </c>
      <c r="I225" s="4" t="s">
        <v>48</v>
      </c>
      <c r="J225" s="4" t="s">
        <v>702</v>
      </c>
      <c r="K225" s="14">
        <f t="shared" si="98"/>
        <v>2.1628039215686274</v>
      </c>
      <c r="L225" s="15">
        <v>330.90899999999999</v>
      </c>
      <c r="M225" s="15">
        <v>3449530.486</v>
      </c>
      <c r="N225" s="15">
        <v>295225.57</v>
      </c>
      <c r="O225" s="17">
        <v>4.9480000000000004</v>
      </c>
      <c r="P225" s="15">
        <v>37630.699999999997</v>
      </c>
      <c r="Q225" s="16">
        <f t="shared" si="103"/>
        <v>0.26297677162529531</v>
      </c>
      <c r="R225" s="36">
        <v>7.7140000000000004</v>
      </c>
      <c r="S225" s="34">
        <v>73849.399999999994</v>
      </c>
      <c r="T225" s="35">
        <f t="shared" si="104"/>
        <v>0.20891164992538871</v>
      </c>
      <c r="U225" s="36">
        <v>6.9119999999999999</v>
      </c>
      <c r="V225" s="34">
        <v>69224.800000000003</v>
      </c>
      <c r="W225" s="35">
        <f t="shared" si="105"/>
        <v>0.19969721833793669</v>
      </c>
      <c r="X225" s="17">
        <v>5.859</v>
      </c>
      <c r="Y225" s="15">
        <v>43651.934999999998</v>
      </c>
      <c r="Z225" s="16">
        <f t="shared" si="106"/>
        <v>0.26844170825417019</v>
      </c>
      <c r="AA225" s="15"/>
      <c r="AB225" s="18">
        <f t="shared" si="99"/>
        <v>2.785196078431373</v>
      </c>
      <c r="AC225" s="18">
        <f t="shared" si="100"/>
        <v>5.5511960784313725</v>
      </c>
      <c r="AD225" s="18">
        <f t="shared" si="101"/>
        <v>4.7491960784313729</v>
      </c>
      <c r="AE225" s="18">
        <f t="shared" si="102"/>
        <v>3.6961960784313725</v>
      </c>
      <c r="AG225" s="46">
        <f t="shared" si="119"/>
        <v>2.6901579999999998</v>
      </c>
      <c r="AH225" s="46">
        <f t="shared" si="120"/>
        <v>3.2830360000000005</v>
      </c>
      <c r="AI225" s="46">
        <f t="shared" si="121"/>
        <v>2.7585120000000001</v>
      </c>
      <c r="AJ225" s="46">
        <f t="shared" si="122"/>
        <v>3.2398839000000001</v>
      </c>
      <c r="AL225" s="4" t="s">
        <v>676</v>
      </c>
      <c r="AM225" s="7" t="s">
        <v>701</v>
      </c>
      <c r="AO225" s="16">
        <f t="shared" si="115"/>
        <v>2.4457039999999934</v>
      </c>
      <c r="AP225" s="16">
        <f t="shared" si="116"/>
        <v>2.1238774400000011</v>
      </c>
      <c r="AQ225" s="16">
        <f t="shared" si="117"/>
        <v>-5.8274370199999979</v>
      </c>
      <c r="AR225" s="16">
        <f t="shared" si="118"/>
        <v>-5.4579224600000007</v>
      </c>
      <c r="AU225" s="16">
        <f t="shared" si="107"/>
        <v>2.6901579999999998</v>
      </c>
      <c r="AV225" s="16">
        <f t="shared" si="108"/>
        <v>3.2830360000000005</v>
      </c>
      <c r="AW225" s="16">
        <f t="shared" si="109"/>
        <v>2.7585120000000001</v>
      </c>
      <c r="AX225" s="16">
        <f t="shared" si="110"/>
        <v>3.2398839000000001</v>
      </c>
      <c r="AY225" s="62"/>
      <c r="AZ225" s="65">
        <f t="shared" si="123"/>
        <v>7.2892499999999938</v>
      </c>
      <c r="BA225" s="66">
        <f t="shared" si="124"/>
        <v>7.0506060000000002</v>
      </c>
      <c r="BB225" s="66">
        <f t="shared" si="125"/>
        <v>2.7585120000000001</v>
      </c>
      <c r="BC225" s="66">
        <f t="shared" si="126"/>
        <v>3.2398839000000001</v>
      </c>
      <c r="BD225" s="74"/>
      <c r="BE225" s="55"/>
      <c r="BF225" s="16">
        <f t="shared" si="111"/>
        <v>0.14297677162529532</v>
      </c>
      <c r="BG225" s="16">
        <f t="shared" si="112"/>
        <v>8.8911649925388719E-2</v>
      </c>
      <c r="BH225" s="16">
        <f t="shared" si="113"/>
        <v>7.9697218337936693E-2</v>
      </c>
      <c r="BI225" s="16">
        <f t="shared" si="114"/>
        <v>0.14844170825417019</v>
      </c>
    </row>
    <row r="226" spans="1:61" ht="45" x14ac:dyDescent="0.25">
      <c r="A226" s="4" t="s">
        <v>676</v>
      </c>
      <c r="B226" s="7" t="s">
        <v>716</v>
      </c>
      <c r="C226" s="7">
        <v>10113</v>
      </c>
      <c r="D226" s="8">
        <v>40.79</v>
      </c>
      <c r="E226" s="8">
        <v>-76.198400000000007</v>
      </c>
      <c r="F226" s="4" t="s">
        <v>717</v>
      </c>
      <c r="G226" s="4" t="s">
        <v>25</v>
      </c>
      <c r="H226" s="4" t="s">
        <v>233</v>
      </c>
      <c r="I226" s="4" t="s">
        <v>699</v>
      </c>
      <c r="J226" s="4" t="s">
        <v>258</v>
      </c>
      <c r="K226" s="14">
        <f t="shared" si="98"/>
        <v>0.8108823529411765</v>
      </c>
      <c r="L226" s="15">
        <v>124.065</v>
      </c>
      <c r="M226" s="15">
        <v>3457093.0669999998</v>
      </c>
      <c r="N226" s="15"/>
      <c r="O226" s="15">
        <v>0.63800000000000001</v>
      </c>
      <c r="P226" s="15">
        <v>21852.3</v>
      </c>
      <c r="Q226" s="16">
        <f t="shared" si="103"/>
        <v>5.8392022807667844E-2</v>
      </c>
      <c r="R226" s="34">
        <v>0.84599999999999997</v>
      </c>
      <c r="S226" s="34">
        <v>22806.799999999999</v>
      </c>
      <c r="T226" s="35">
        <f t="shared" si="104"/>
        <v>7.418839995089184E-2</v>
      </c>
      <c r="U226" s="34">
        <v>0.755</v>
      </c>
      <c r="V226" s="34">
        <v>21811.1</v>
      </c>
      <c r="W226" s="35">
        <f t="shared" si="105"/>
        <v>6.9230804498626855E-2</v>
      </c>
      <c r="X226" s="15">
        <v>0.71899999999999997</v>
      </c>
      <c r="Y226" s="15">
        <v>22516.7</v>
      </c>
      <c r="Z226" s="16">
        <f t="shared" si="106"/>
        <v>6.3863710046321173E-2</v>
      </c>
      <c r="AA226" s="15"/>
      <c r="AB226" s="16">
        <f t="shared" si="99"/>
        <v>-0.17288235294117649</v>
      </c>
      <c r="AC226" s="16">
        <f t="shared" si="100"/>
        <v>3.5117647058823476E-2</v>
      </c>
      <c r="AD226" s="16">
        <f t="shared" si="101"/>
        <v>-5.5882352941176494E-2</v>
      </c>
      <c r="AE226" s="16">
        <f t="shared" si="102"/>
        <v>-9.1882352941176526E-2</v>
      </c>
      <c r="AG226" s="45">
        <f t="shared" si="119"/>
        <v>-0.6731379999999999</v>
      </c>
      <c r="AH226" s="45">
        <f t="shared" si="120"/>
        <v>-0.52240799999999987</v>
      </c>
      <c r="AI226" s="45">
        <f t="shared" si="121"/>
        <v>-0.55366599999999988</v>
      </c>
      <c r="AJ226" s="45">
        <f t="shared" si="122"/>
        <v>-0.63200199999999995</v>
      </c>
      <c r="AL226" s="4" t="s">
        <v>676</v>
      </c>
      <c r="AM226" s="7" t="s">
        <v>716</v>
      </c>
      <c r="AO226" s="16">
        <f t="shared" si="115"/>
        <v>1.7725659999999936</v>
      </c>
      <c r="AP226" s="16">
        <f t="shared" si="116"/>
        <v>1.6014694400000011</v>
      </c>
      <c r="AQ226" s="16">
        <f t="shared" si="117"/>
        <v>-6.3811030199999976</v>
      </c>
      <c r="AR226" s="16">
        <f t="shared" si="118"/>
        <v>-6.0899244600000006</v>
      </c>
      <c r="AU226" s="16">
        <f t="shared" si="107"/>
        <v>0</v>
      </c>
      <c r="AV226" s="16">
        <f t="shared" si="108"/>
        <v>0</v>
      </c>
      <c r="AW226" s="16">
        <f t="shared" si="109"/>
        <v>0</v>
      </c>
      <c r="AX226" s="16">
        <f t="shared" si="110"/>
        <v>0</v>
      </c>
      <c r="AY226" s="62"/>
      <c r="AZ226" s="65">
        <f t="shared" si="123"/>
        <v>7.2892499999999938</v>
      </c>
      <c r="BA226" s="66">
        <f t="shared" si="124"/>
        <v>7.0506060000000002</v>
      </c>
      <c r="BB226" s="66">
        <f t="shared" si="125"/>
        <v>2.7585120000000001</v>
      </c>
      <c r="BC226" s="66">
        <f t="shared" si="126"/>
        <v>3.2398839000000001</v>
      </c>
      <c r="BD226" s="74"/>
      <c r="BE226" s="55"/>
      <c r="BF226" s="16">
        <f t="shared" si="111"/>
        <v>0</v>
      </c>
      <c r="BG226" s="16">
        <f t="shared" si="112"/>
        <v>0</v>
      </c>
      <c r="BH226" s="16">
        <f t="shared" si="113"/>
        <v>0</v>
      </c>
      <c r="BI226" s="16">
        <f t="shared" si="114"/>
        <v>0</v>
      </c>
    </row>
    <row r="227" spans="1:61" ht="30" x14ac:dyDescent="0.25">
      <c r="A227" s="4" t="s">
        <v>676</v>
      </c>
      <c r="B227" s="7" t="s">
        <v>703</v>
      </c>
      <c r="C227" s="7">
        <v>10143</v>
      </c>
      <c r="D227" s="8">
        <v>40.549999999999997</v>
      </c>
      <c r="E227" s="8">
        <v>-78.8</v>
      </c>
      <c r="F227" s="4" t="s">
        <v>697</v>
      </c>
      <c r="G227" s="4" t="s">
        <v>25</v>
      </c>
      <c r="H227" s="4" t="s">
        <v>233</v>
      </c>
      <c r="I227" s="4" t="s">
        <v>699</v>
      </c>
      <c r="J227" s="4" t="s">
        <v>705</v>
      </c>
      <c r="K227" s="14">
        <f t="shared" si="98"/>
        <v>2.0197581699346405</v>
      </c>
      <c r="L227" s="15">
        <v>309.02300000000002</v>
      </c>
      <c r="M227" s="15">
        <v>3925315.048</v>
      </c>
      <c r="N227" s="15">
        <v>357565.69</v>
      </c>
      <c r="O227" s="15">
        <v>0.77</v>
      </c>
      <c r="P227" s="15">
        <v>10625.244000000001</v>
      </c>
      <c r="Q227" s="16">
        <f t="shared" si="103"/>
        <v>0.14493784801553733</v>
      </c>
      <c r="R227" s="36">
        <v>2.5219999999999998</v>
      </c>
      <c r="S227" s="34">
        <v>31437.5</v>
      </c>
      <c r="T227" s="35">
        <f t="shared" si="104"/>
        <v>0.16044532803180914</v>
      </c>
      <c r="U227" s="43">
        <v>2.06</v>
      </c>
      <c r="V227" s="34">
        <v>26803.385999999999</v>
      </c>
      <c r="W227" s="35">
        <f t="shared" si="105"/>
        <v>0.153711922814528</v>
      </c>
      <c r="X227" s="17">
        <v>2.37</v>
      </c>
      <c r="Y227" s="15">
        <v>31109.4</v>
      </c>
      <c r="Z227" s="16">
        <f t="shared" si="106"/>
        <v>0.15236552296090569</v>
      </c>
      <c r="AA227" s="15"/>
      <c r="AB227" s="16">
        <f t="shared" si="99"/>
        <v>-1.2497581699346405</v>
      </c>
      <c r="AC227" s="18">
        <f t="shared" si="100"/>
        <v>0.50224183006535927</v>
      </c>
      <c r="AD227" s="16">
        <f t="shared" si="101"/>
        <v>4.024183006535953E-2</v>
      </c>
      <c r="AE227" s="18">
        <f t="shared" si="102"/>
        <v>0.35024183006535958</v>
      </c>
      <c r="AG227" s="45">
        <f t="shared" si="119"/>
        <v>0.13248536</v>
      </c>
      <c r="AH227" s="46">
        <f t="shared" si="120"/>
        <v>0.63574999999999993</v>
      </c>
      <c r="AI227" s="46">
        <f t="shared" si="121"/>
        <v>0.45179684000000025</v>
      </c>
      <c r="AJ227" s="46">
        <f t="shared" si="122"/>
        <v>0.50343599999999988</v>
      </c>
      <c r="AL227" s="4" t="s">
        <v>676</v>
      </c>
      <c r="AM227" s="7" t="s">
        <v>703</v>
      </c>
      <c r="AO227" s="16">
        <f t="shared" si="115"/>
        <v>1.9050513599999936</v>
      </c>
      <c r="AP227" s="16">
        <f t="shared" si="116"/>
        <v>2.2372194400000009</v>
      </c>
      <c r="AQ227" s="16">
        <f t="shared" si="117"/>
        <v>-5.9293061799999975</v>
      </c>
      <c r="AR227" s="16">
        <f t="shared" si="118"/>
        <v>-5.5864884600000009</v>
      </c>
      <c r="AU227" s="16">
        <f t="shared" si="107"/>
        <v>0.13248536</v>
      </c>
      <c r="AV227" s="16">
        <f t="shared" si="108"/>
        <v>0.63574999999999993</v>
      </c>
      <c r="AW227" s="16">
        <f t="shared" si="109"/>
        <v>0.45179684000000025</v>
      </c>
      <c r="AX227" s="16">
        <f t="shared" si="110"/>
        <v>0.50343599999999988</v>
      </c>
      <c r="AY227" s="62"/>
      <c r="AZ227" s="65">
        <f t="shared" si="123"/>
        <v>7.4217353599999942</v>
      </c>
      <c r="BA227" s="66">
        <f t="shared" si="124"/>
        <v>7.686356</v>
      </c>
      <c r="BB227" s="66">
        <f t="shared" si="125"/>
        <v>3.2103088400000002</v>
      </c>
      <c r="BC227" s="66">
        <f t="shared" si="126"/>
        <v>3.7433198999999999</v>
      </c>
      <c r="BD227" s="74"/>
      <c r="BE227" s="55"/>
      <c r="BF227" s="16">
        <f t="shared" si="111"/>
        <v>2.4937848015537334E-2</v>
      </c>
      <c r="BG227" s="16">
        <f t="shared" si="112"/>
        <v>4.0445328031809141E-2</v>
      </c>
      <c r="BH227" s="16">
        <f t="shared" si="113"/>
        <v>3.3711922814528006E-2</v>
      </c>
      <c r="BI227" s="16">
        <f t="shared" si="114"/>
        <v>3.2365522960905696E-2</v>
      </c>
    </row>
    <row r="228" spans="1:61" ht="30" x14ac:dyDescent="0.25">
      <c r="A228" s="4" t="s">
        <v>676</v>
      </c>
      <c r="B228" s="7" t="s">
        <v>740</v>
      </c>
      <c r="C228" s="7">
        <v>10343</v>
      </c>
      <c r="D228" s="8">
        <v>40.809199999999997</v>
      </c>
      <c r="E228" s="8">
        <v>-76.453900000000004</v>
      </c>
      <c r="F228" s="4" t="s">
        <v>742</v>
      </c>
      <c r="G228" s="4" t="s">
        <v>25</v>
      </c>
      <c r="H228" s="4" t="s">
        <v>233</v>
      </c>
      <c r="I228" s="4" t="s">
        <v>699</v>
      </c>
      <c r="J228" s="4"/>
      <c r="K228" s="14">
        <f t="shared" si="98"/>
        <v>0.15016993464052286</v>
      </c>
      <c r="L228" s="15">
        <v>22.975999999999999</v>
      </c>
      <c r="M228" s="15">
        <v>667302.82499999995</v>
      </c>
      <c r="N228" s="15">
        <v>35887.360000000001</v>
      </c>
      <c r="O228" s="15"/>
      <c r="P228" s="15"/>
      <c r="Q228" s="16">
        <f t="shared" si="103"/>
        <v>0</v>
      </c>
      <c r="R228" s="34"/>
      <c r="S228" s="34"/>
      <c r="T228" s="35">
        <f t="shared" si="104"/>
        <v>0</v>
      </c>
      <c r="U228" s="34"/>
      <c r="V228" s="34"/>
      <c r="W228" s="35">
        <f t="shared" si="105"/>
        <v>0</v>
      </c>
      <c r="X228" s="15"/>
      <c r="Y228" s="15"/>
      <c r="Z228" s="16">
        <f t="shared" si="106"/>
        <v>0</v>
      </c>
      <c r="AA228" s="15"/>
      <c r="AB228" s="16">
        <f t="shared" si="99"/>
        <v>-0.15016993464052286</v>
      </c>
      <c r="AC228" s="16">
        <f t="shared" si="100"/>
        <v>-0.15016993464052286</v>
      </c>
      <c r="AD228" s="16">
        <f t="shared" si="101"/>
        <v>-0.15016993464052286</v>
      </c>
      <c r="AE228" s="16">
        <f t="shared" si="102"/>
        <v>-0.15016993464052286</v>
      </c>
      <c r="AG228" s="45">
        <f t="shared" si="119"/>
        <v>0</v>
      </c>
      <c r="AH228" s="45">
        <f t="shared" si="120"/>
        <v>0</v>
      </c>
      <c r="AI228" s="45">
        <f t="shared" si="121"/>
        <v>0</v>
      </c>
      <c r="AJ228" s="45">
        <f t="shared" si="122"/>
        <v>0</v>
      </c>
      <c r="AL228" s="4" t="s">
        <v>676</v>
      </c>
      <c r="AM228" s="7" t="s">
        <v>740</v>
      </c>
      <c r="AO228" s="16">
        <f t="shared" si="115"/>
        <v>1.9050513599999936</v>
      </c>
      <c r="AP228" s="16">
        <f t="shared" si="116"/>
        <v>2.2372194400000009</v>
      </c>
      <c r="AQ228" s="16">
        <f t="shared" si="117"/>
        <v>-5.9293061799999975</v>
      </c>
      <c r="AR228" s="16">
        <f t="shared" si="118"/>
        <v>-5.5864884600000009</v>
      </c>
      <c r="AU228" s="16">
        <f t="shared" si="107"/>
        <v>0</v>
      </c>
      <c r="AV228" s="16">
        <f t="shared" si="108"/>
        <v>0</v>
      </c>
      <c r="AW228" s="16">
        <f t="shared" si="109"/>
        <v>0</v>
      </c>
      <c r="AX228" s="16">
        <f t="shared" si="110"/>
        <v>0</v>
      </c>
      <c r="AY228" s="62"/>
      <c r="AZ228" s="65">
        <f t="shared" si="123"/>
        <v>7.4217353599999942</v>
      </c>
      <c r="BA228" s="66">
        <f t="shared" si="124"/>
        <v>7.686356</v>
      </c>
      <c r="BB228" s="66">
        <f t="shared" si="125"/>
        <v>3.2103088400000002</v>
      </c>
      <c r="BC228" s="66">
        <f t="shared" si="126"/>
        <v>3.7433198999999999</v>
      </c>
      <c r="BD228" s="74"/>
      <c r="BE228" s="55"/>
      <c r="BF228" s="16">
        <f t="shared" si="111"/>
        <v>0</v>
      </c>
      <c r="BG228" s="16">
        <f t="shared" si="112"/>
        <v>0</v>
      </c>
      <c r="BH228" s="16">
        <f t="shared" si="113"/>
        <v>0</v>
      </c>
      <c r="BI228" s="16">
        <f t="shared" si="114"/>
        <v>0</v>
      </c>
    </row>
    <row r="229" spans="1:61" ht="45" x14ac:dyDescent="0.25">
      <c r="A229" s="4" t="s">
        <v>676</v>
      </c>
      <c r="B229" s="7" t="s">
        <v>709</v>
      </c>
      <c r="C229" s="7">
        <v>10603</v>
      </c>
      <c r="D229" s="8">
        <v>40.454999999999998</v>
      </c>
      <c r="E229" s="8">
        <v>-78.747200000000007</v>
      </c>
      <c r="F229" s="4" t="s">
        <v>697</v>
      </c>
      <c r="G229" s="4" t="s">
        <v>25</v>
      </c>
      <c r="H229" s="4" t="s">
        <v>233</v>
      </c>
      <c r="I229" s="4" t="s">
        <v>48</v>
      </c>
      <c r="J229" s="4"/>
      <c r="K229" s="14">
        <f t="shared" si="98"/>
        <v>0.54273856209150328</v>
      </c>
      <c r="L229" s="15">
        <v>83.039000000000001</v>
      </c>
      <c r="M229" s="15">
        <v>2111503.7850000001</v>
      </c>
      <c r="N229" s="15">
        <v>146647.32</v>
      </c>
      <c r="O229" s="15">
        <v>0.64300000000000002</v>
      </c>
      <c r="P229" s="15">
        <v>13903</v>
      </c>
      <c r="Q229" s="16">
        <f t="shared" si="103"/>
        <v>9.2498022009638206E-2</v>
      </c>
      <c r="R229" s="34">
        <v>0.624</v>
      </c>
      <c r="S229" s="34">
        <v>14290.9</v>
      </c>
      <c r="T229" s="35">
        <f t="shared" si="104"/>
        <v>8.7328299827162739E-2</v>
      </c>
      <c r="U229" s="34">
        <v>0.64100000000000001</v>
      </c>
      <c r="V229" s="34">
        <v>14924.9</v>
      </c>
      <c r="W229" s="35">
        <f t="shared" si="105"/>
        <v>8.5896722926116761E-2</v>
      </c>
      <c r="X229" s="15">
        <v>0.68100000000000005</v>
      </c>
      <c r="Y229" s="15">
        <v>15095.6</v>
      </c>
      <c r="Z229" s="16">
        <f t="shared" si="106"/>
        <v>9.0224966215321015E-2</v>
      </c>
      <c r="AA229" s="15"/>
      <c r="AB229" s="16">
        <f t="shared" si="99"/>
        <v>0.10026143790849673</v>
      </c>
      <c r="AC229" s="16">
        <f t="shared" si="100"/>
        <v>8.1261437908496714E-2</v>
      </c>
      <c r="AD229" s="16">
        <f t="shared" si="101"/>
        <v>9.8261437908496729E-2</v>
      </c>
      <c r="AE229" s="16">
        <f t="shared" si="102"/>
        <v>0.13826143790849676</v>
      </c>
      <c r="AG229" s="45">
        <f t="shared" si="119"/>
        <v>-0.19117999999999999</v>
      </c>
      <c r="AH229" s="45">
        <f t="shared" si="120"/>
        <v>-0.23345399999999997</v>
      </c>
      <c r="AI229" s="45">
        <f t="shared" si="121"/>
        <v>-0.25449399999999994</v>
      </c>
      <c r="AJ229" s="45">
        <f t="shared" si="122"/>
        <v>-0.22473600000000002</v>
      </c>
      <c r="AL229" s="4" t="s">
        <v>676</v>
      </c>
      <c r="AM229" s="7" t="s">
        <v>709</v>
      </c>
      <c r="AO229" s="16">
        <f t="shared" si="115"/>
        <v>1.7138713599999937</v>
      </c>
      <c r="AP229" s="16">
        <f t="shared" si="116"/>
        <v>2.0037654400000009</v>
      </c>
      <c r="AQ229" s="16">
        <f t="shared" si="117"/>
        <v>-6.1838001799999978</v>
      </c>
      <c r="AR229" s="16">
        <f t="shared" si="118"/>
        <v>-5.8112244600000009</v>
      </c>
      <c r="AU229" s="16">
        <f t="shared" si="107"/>
        <v>0</v>
      </c>
      <c r="AV229" s="16">
        <f t="shared" si="108"/>
        <v>0</v>
      </c>
      <c r="AW229" s="16">
        <f t="shared" si="109"/>
        <v>0</v>
      </c>
      <c r="AX229" s="16">
        <f t="shared" si="110"/>
        <v>0</v>
      </c>
      <c r="AY229" s="62"/>
      <c r="AZ229" s="65">
        <f t="shared" si="123"/>
        <v>7.4217353599999942</v>
      </c>
      <c r="BA229" s="66">
        <f t="shared" si="124"/>
        <v>7.686356</v>
      </c>
      <c r="BB229" s="66">
        <f t="shared" si="125"/>
        <v>3.2103088400000002</v>
      </c>
      <c r="BC229" s="66">
        <f t="shared" si="126"/>
        <v>3.7433198999999999</v>
      </c>
      <c r="BD229" s="74"/>
      <c r="BE229" s="55"/>
      <c r="BF229" s="16">
        <f t="shared" si="111"/>
        <v>0</v>
      </c>
      <c r="BG229" s="16">
        <f t="shared" si="112"/>
        <v>0</v>
      </c>
      <c r="BH229" s="16">
        <f t="shared" si="113"/>
        <v>0</v>
      </c>
      <c r="BI229" s="16">
        <f t="shared" si="114"/>
        <v>0</v>
      </c>
    </row>
    <row r="230" spans="1:61" ht="45" x14ac:dyDescent="0.25">
      <c r="A230" s="4" t="s">
        <v>676</v>
      </c>
      <c r="B230" s="7" t="s">
        <v>696</v>
      </c>
      <c r="C230" s="7">
        <v>10641</v>
      </c>
      <c r="D230" s="8">
        <v>40.474800000000002</v>
      </c>
      <c r="E230" s="8">
        <v>-78.702100000000002</v>
      </c>
      <c r="F230" s="4" t="s">
        <v>697</v>
      </c>
      <c r="G230" s="4" t="s">
        <v>698</v>
      </c>
      <c r="H230" s="4" t="s">
        <v>233</v>
      </c>
      <c r="I230" s="4" t="s">
        <v>699</v>
      </c>
      <c r="J230" s="4" t="s">
        <v>126</v>
      </c>
      <c r="K230" s="14">
        <f t="shared" si="98"/>
        <v>5.2777777777777771E-2</v>
      </c>
      <c r="L230" s="15">
        <v>8.0749999999999993</v>
      </c>
      <c r="M230" s="15">
        <v>114871.465</v>
      </c>
      <c r="N230" s="15"/>
      <c r="O230" s="15"/>
      <c r="P230" s="15"/>
      <c r="Q230" s="16">
        <f t="shared" si="103"/>
        <v>0</v>
      </c>
      <c r="R230" s="34"/>
      <c r="S230" s="34"/>
      <c r="T230" s="35">
        <f t="shared" si="104"/>
        <v>0</v>
      </c>
      <c r="U230" s="34"/>
      <c r="V230" s="34"/>
      <c r="W230" s="35">
        <f t="shared" si="105"/>
        <v>0</v>
      </c>
      <c r="X230" s="15"/>
      <c r="Y230" s="15"/>
      <c r="Z230" s="16">
        <f t="shared" si="106"/>
        <v>0</v>
      </c>
      <c r="AA230" s="15"/>
      <c r="AB230" s="16">
        <f t="shared" si="99"/>
        <v>-5.2777777777777771E-2</v>
      </c>
      <c r="AC230" s="16">
        <f t="shared" si="100"/>
        <v>-5.2777777777777771E-2</v>
      </c>
      <c r="AD230" s="16">
        <f t="shared" si="101"/>
        <v>-5.2777777777777771E-2</v>
      </c>
      <c r="AE230" s="16">
        <f t="shared" si="102"/>
        <v>-5.2777777777777771E-2</v>
      </c>
      <c r="AG230" s="45">
        <f t="shared" si="119"/>
        <v>0</v>
      </c>
      <c r="AH230" s="45">
        <f t="shared" si="120"/>
        <v>0</v>
      </c>
      <c r="AI230" s="45">
        <f t="shared" si="121"/>
        <v>0</v>
      </c>
      <c r="AJ230" s="45">
        <f t="shared" si="122"/>
        <v>0</v>
      </c>
      <c r="AL230" s="4" t="s">
        <v>676</v>
      </c>
      <c r="AM230" s="7" t="s">
        <v>696</v>
      </c>
      <c r="AO230" s="16">
        <f t="shared" si="115"/>
        <v>1.7138713599999937</v>
      </c>
      <c r="AP230" s="16">
        <f t="shared" si="116"/>
        <v>2.0037654400000009</v>
      </c>
      <c r="AQ230" s="16">
        <f t="shared" si="117"/>
        <v>-6.1838001799999978</v>
      </c>
      <c r="AR230" s="16">
        <f t="shared" si="118"/>
        <v>-5.8112244600000009</v>
      </c>
      <c r="AU230" s="16">
        <f t="shared" si="107"/>
        <v>0</v>
      </c>
      <c r="AV230" s="16">
        <f t="shared" si="108"/>
        <v>0</v>
      </c>
      <c r="AW230" s="16">
        <f t="shared" si="109"/>
        <v>0</v>
      </c>
      <c r="AX230" s="16">
        <f t="shared" si="110"/>
        <v>0</v>
      </c>
      <c r="AY230" s="62"/>
      <c r="AZ230" s="65">
        <f t="shared" si="123"/>
        <v>7.4217353599999942</v>
      </c>
      <c r="BA230" s="66">
        <f t="shared" si="124"/>
        <v>7.686356</v>
      </c>
      <c r="BB230" s="66">
        <f t="shared" si="125"/>
        <v>3.2103088400000002</v>
      </c>
      <c r="BC230" s="66">
        <f t="shared" si="126"/>
        <v>3.7433198999999999</v>
      </c>
      <c r="BD230" s="74"/>
      <c r="BE230" s="55"/>
      <c r="BF230" s="16">
        <f t="shared" si="111"/>
        <v>0</v>
      </c>
      <c r="BG230" s="16">
        <f t="shared" si="112"/>
        <v>0</v>
      </c>
      <c r="BH230" s="16">
        <f t="shared" si="113"/>
        <v>0</v>
      </c>
      <c r="BI230" s="16">
        <f t="shared" si="114"/>
        <v>0</v>
      </c>
    </row>
    <row r="231" spans="1:61" ht="60" x14ac:dyDescent="0.25">
      <c r="A231" s="4" t="s">
        <v>676</v>
      </c>
      <c r="B231" s="7" t="s">
        <v>764</v>
      </c>
      <c r="C231" s="7">
        <v>50611</v>
      </c>
      <c r="D231" s="8">
        <v>40.619100000000003</v>
      </c>
      <c r="E231" s="8">
        <v>-76.45</v>
      </c>
      <c r="F231" s="4" t="s">
        <v>717</v>
      </c>
      <c r="G231" s="4" t="s">
        <v>25</v>
      </c>
      <c r="H231" s="4" t="s">
        <v>233</v>
      </c>
      <c r="I231" s="4" t="s">
        <v>48</v>
      </c>
      <c r="J231" s="4"/>
      <c r="K231" s="14">
        <f t="shared" si="98"/>
        <v>0.39959477124183007</v>
      </c>
      <c r="L231" s="15">
        <v>61.137999999999998</v>
      </c>
      <c r="M231" s="15">
        <v>923291.15899999999</v>
      </c>
      <c r="N231" s="15">
        <v>51412.43</v>
      </c>
      <c r="O231" s="15"/>
      <c r="P231" s="15"/>
      <c r="Q231" s="16">
        <f t="shared" si="103"/>
        <v>0</v>
      </c>
      <c r="R231" s="34"/>
      <c r="S231" s="34"/>
      <c r="T231" s="35">
        <f t="shared" si="104"/>
        <v>0</v>
      </c>
      <c r="U231" s="34"/>
      <c r="V231" s="34"/>
      <c r="W231" s="35">
        <f t="shared" si="105"/>
        <v>0</v>
      </c>
      <c r="X231" s="15"/>
      <c r="Y231" s="15"/>
      <c r="Z231" s="16">
        <f t="shared" si="106"/>
        <v>0</v>
      </c>
      <c r="AA231" s="15"/>
      <c r="AB231" s="16">
        <f t="shared" si="99"/>
        <v>-0.39959477124183007</v>
      </c>
      <c r="AC231" s="16">
        <f t="shared" si="100"/>
        <v>-0.39959477124183007</v>
      </c>
      <c r="AD231" s="16">
        <f t="shared" si="101"/>
        <v>-0.39959477124183007</v>
      </c>
      <c r="AE231" s="16">
        <f t="shared" si="102"/>
        <v>-0.39959477124183007</v>
      </c>
      <c r="AG231" s="45">
        <f t="shared" si="119"/>
        <v>0</v>
      </c>
      <c r="AH231" s="45">
        <f t="shared" si="120"/>
        <v>0</v>
      </c>
      <c r="AI231" s="45">
        <f t="shared" si="121"/>
        <v>0</v>
      </c>
      <c r="AJ231" s="45">
        <f t="shared" si="122"/>
        <v>0</v>
      </c>
      <c r="AL231" s="4" t="s">
        <v>676</v>
      </c>
      <c r="AM231" s="7" t="s">
        <v>764</v>
      </c>
      <c r="AO231" s="16">
        <f t="shared" si="115"/>
        <v>1.7138713599999937</v>
      </c>
      <c r="AP231" s="16">
        <f t="shared" si="116"/>
        <v>2.0037654400000009</v>
      </c>
      <c r="AQ231" s="16">
        <f t="shared" si="117"/>
        <v>-6.1838001799999978</v>
      </c>
      <c r="AR231" s="16">
        <f t="shared" si="118"/>
        <v>-5.8112244600000009</v>
      </c>
      <c r="AU231" s="16">
        <f t="shared" si="107"/>
        <v>0</v>
      </c>
      <c r="AV231" s="16">
        <f t="shared" si="108"/>
        <v>0</v>
      </c>
      <c r="AW231" s="16">
        <f t="shared" si="109"/>
        <v>0</v>
      </c>
      <c r="AX231" s="16">
        <f t="shared" si="110"/>
        <v>0</v>
      </c>
      <c r="AY231" s="62"/>
      <c r="AZ231" s="65">
        <f t="shared" si="123"/>
        <v>7.4217353599999942</v>
      </c>
      <c r="BA231" s="66">
        <f t="shared" si="124"/>
        <v>7.686356</v>
      </c>
      <c r="BB231" s="66">
        <f t="shared" si="125"/>
        <v>3.2103088400000002</v>
      </c>
      <c r="BC231" s="66">
        <f t="shared" si="126"/>
        <v>3.7433198999999999</v>
      </c>
      <c r="BD231" s="74"/>
      <c r="BE231" s="55"/>
      <c r="BF231" s="16">
        <f t="shared" si="111"/>
        <v>0</v>
      </c>
      <c r="BG231" s="16">
        <f t="shared" si="112"/>
        <v>0</v>
      </c>
      <c r="BH231" s="16">
        <f t="shared" si="113"/>
        <v>0</v>
      </c>
      <c r="BI231" s="16">
        <f t="shared" si="114"/>
        <v>0</v>
      </c>
    </row>
    <row r="232" spans="1:61" ht="45" x14ac:dyDescent="0.25">
      <c r="A232" s="4" t="s">
        <v>676</v>
      </c>
      <c r="B232" s="7" t="s">
        <v>750</v>
      </c>
      <c r="C232" s="7">
        <v>50776</v>
      </c>
      <c r="D232" s="8">
        <v>40.855600000000003</v>
      </c>
      <c r="E232" s="8">
        <v>-75.878100000000003</v>
      </c>
      <c r="F232" s="4" t="s">
        <v>751</v>
      </c>
      <c r="G232" s="4" t="s">
        <v>25</v>
      </c>
      <c r="H232" s="4" t="s">
        <v>233</v>
      </c>
      <c r="I232" s="4" t="s">
        <v>48</v>
      </c>
      <c r="J232" s="4" t="s">
        <v>705</v>
      </c>
      <c r="K232" s="14">
        <f t="shared" si="98"/>
        <v>5.4666666666666669E-2</v>
      </c>
      <c r="L232" s="15">
        <v>8.3640000000000008</v>
      </c>
      <c r="M232" s="15">
        <v>140565.80100000001</v>
      </c>
      <c r="N232" s="15"/>
      <c r="O232" s="15"/>
      <c r="P232" s="15"/>
      <c r="Q232" s="16">
        <f t="shared" si="103"/>
        <v>0</v>
      </c>
      <c r="R232" s="34"/>
      <c r="S232" s="34"/>
      <c r="T232" s="35">
        <f t="shared" si="104"/>
        <v>0</v>
      </c>
      <c r="U232" s="34"/>
      <c r="V232" s="34"/>
      <c r="W232" s="35">
        <f t="shared" si="105"/>
        <v>0</v>
      </c>
      <c r="X232" s="15"/>
      <c r="Y232" s="15"/>
      <c r="Z232" s="16">
        <f t="shared" si="106"/>
        <v>0</v>
      </c>
      <c r="AA232" s="15"/>
      <c r="AB232" s="16">
        <f t="shared" si="99"/>
        <v>-5.4666666666666669E-2</v>
      </c>
      <c r="AC232" s="16">
        <f t="shared" si="100"/>
        <v>-5.4666666666666669E-2</v>
      </c>
      <c r="AD232" s="16">
        <f t="shared" si="101"/>
        <v>-5.4666666666666669E-2</v>
      </c>
      <c r="AE232" s="16">
        <f t="shared" si="102"/>
        <v>-5.4666666666666669E-2</v>
      </c>
      <c r="AG232" s="45">
        <f t="shared" si="119"/>
        <v>0</v>
      </c>
      <c r="AH232" s="45">
        <f t="shared" si="120"/>
        <v>0</v>
      </c>
      <c r="AI232" s="45">
        <f t="shared" si="121"/>
        <v>0</v>
      </c>
      <c r="AJ232" s="45">
        <f t="shared" si="122"/>
        <v>0</v>
      </c>
      <c r="AL232" s="4" t="s">
        <v>676</v>
      </c>
      <c r="AM232" s="7" t="s">
        <v>750</v>
      </c>
      <c r="AO232" s="16">
        <f t="shared" si="115"/>
        <v>1.7138713599999937</v>
      </c>
      <c r="AP232" s="16">
        <f t="shared" si="116"/>
        <v>2.0037654400000009</v>
      </c>
      <c r="AQ232" s="16">
        <f t="shared" si="117"/>
        <v>-6.1838001799999978</v>
      </c>
      <c r="AR232" s="16">
        <f t="shared" si="118"/>
        <v>-5.8112244600000009</v>
      </c>
      <c r="AU232" s="16">
        <f t="shared" si="107"/>
        <v>0</v>
      </c>
      <c r="AV232" s="16">
        <f t="shared" si="108"/>
        <v>0</v>
      </c>
      <c r="AW232" s="16">
        <f t="shared" si="109"/>
        <v>0</v>
      </c>
      <c r="AX232" s="16">
        <f t="shared" si="110"/>
        <v>0</v>
      </c>
      <c r="AY232" s="62"/>
      <c r="AZ232" s="65">
        <f t="shared" si="123"/>
        <v>7.4217353599999942</v>
      </c>
      <c r="BA232" s="66">
        <f t="shared" si="124"/>
        <v>7.686356</v>
      </c>
      <c r="BB232" s="66">
        <f t="shared" si="125"/>
        <v>3.2103088400000002</v>
      </c>
      <c r="BC232" s="66">
        <f t="shared" si="126"/>
        <v>3.7433198999999999</v>
      </c>
      <c r="BD232" s="74"/>
      <c r="BE232" s="55"/>
      <c r="BF232" s="16">
        <f t="shared" si="111"/>
        <v>0</v>
      </c>
      <c r="BG232" s="16">
        <f t="shared" si="112"/>
        <v>0</v>
      </c>
      <c r="BH232" s="16">
        <f t="shared" si="113"/>
        <v>0</v>
      </c>
      <c r="BI232" s="16">
        <f t="shared" si="114"/>
        <v>0</v>
      </c>
    </row>
    <row r="233" spans="1:61" ht="45" x14ac:dyDescent="0.25">
      <c r="A233" s="4" t="s">
        <v>676</v>
      </c>
      <c r="B233" s="7" t="s">
        <v>767</v>
      </c>
      <c r="C233" s="7">
        <v>50879</v>
      </c>
      <c r="D233" s="8">
        <v>40.781700000000001</v>
      </c>
      <c r="E233" s="8">
        <v>-76.178100000000001</v>
      </c>
      <c r="F233" s="4" t="s">
        <v>717</v>
      </c>
      <c r="G233" s="4" t="s">
        <v>25</v>
      </c>
      <c r="H233" s="4" t="s">
        <v>233</v>
      </c>
      <c r="I233" s="4" t="s">
        <v>48</v>
      </c>
      <c r="J233" s="4" t="s">
        <v>649</v>
      </c>
      <c r="K233" s="14">
        <f t="shared" si="98"/>
        <v>1.0345751633986928</v>
      </c>
      <c r="L233" s="15">
        <v>158.29</v>
      </c>
      <c r="M233" s="15">
        <v>2192482.3530000001</v>
      </c>
      <c r="N233" s="15"/>
      <c r="O233" s="15">
        <v>1.111</v>
      </c>
      <c r="P233" s="15">
        <v>15545.9</v>
      </c>
      <c r="Q233" s="16">
        <f t="shared" si="103"/>
        <v>0.14293157681446556</v>
      </c>
      <c r="R233" s="34">
        <v>1.016</v>
      </c>
      <c r="S233" s="34">
        <v>15256.9</v>
      </c>
      <c r="T233" s="35">
        <f t="shared" si="104"/>
        <v>0.13318564059540275</v>
      </c>
      <c r="U233" s="34">
        <v>1.008</v>
      </c>
      <c r="V233" s="34">
        <v>15047.7</v>
      </c>
      <c r="W233" s="35">
        <f t="shared" si="105"/>
        <v>0.1339739627983014</v>
      </c>
      <c r="X233" s="15">
        <v>1.016</v>
      </c>
      <c r="Y233" s="15">
        <v>15109.5</v>
      </c>
      <c r="Z233" s="16">
        <f t="shared" si="106"/>
        <v>0.13448492670174395</v>
      </c>
      <c r="AA233" s="15"/>
      <c r="AB233" s="16">
        <f t="shared" si="99"/>
        <v>7.6424836601307167E-2</v>
      </c>
      <c r="AC233" s="16">
        <f t="shared" si="100"/>
        <v>-1.8575163398692807E-2</v>
      </c>
      <c r="AD233" s="16">
        <f t="shared" si="101"/>
        <v>-2.6575163398692814E-2</v>
      </c>
      <c r="AE233" s="16">
        <f t="shared" si="102"/>
        <v>-1.8575163398692807E-2</v>
      </c>
      <c r="AG233" s="45">
        <f t="shared" si="119"/>
        <v>0.17824600000000007</v>
      </c>
      <c r="AH233" s="45">
        <f t="shared" si="120"/>
        <v>0.10058600000000012</v>
      </c>
      <c r="AI233" s="45">
        <f t="shared" si="121"/>
        <v>0.10513800000000002</v>
      </c>
      <c r="AJ233" s="45">
        <f t="shared" si="122"/>
        <v>0.10943000000000011</v>
      </c>
      <c r="AL233" s="4" t="s">
        <v>676</v>
      </c>
      <c r="AM233" s="7" t="s">
        <v>767</v>
      </c>
      <c r="AO233" s="16">
        <f t="shared" si="115"/>
        <v>1.8921173599999939</v>
      </c>
      <c r="AP233" s="16">
        <f t="shared" si="116"/>
        <v>2.1043514400000012</v>
      </c>
      <c r="AQ233" s="16">
        <f t="shared" si="117"/>
        <v>-6.0786621799999976</v>
      </c>
      <c r="AR233" s="16">
        <f t="shared" si="118"/>
        <v>-5.7017944600000012</v>
      </c>
      <c r="AU233" s="16">
        <f t="shared" si="107"/>
        <v>0.17824600000000007</v>
      </c>
      <c r="AV233" s="16">
        <f t="shared" si="108"/>
        <v>0.10058600000000012</v>
      </c>
      <c r="AW233" s="16">
        <f t="shared" si="109"/>
        <v>0.10513800000000002</v>
      </c>
      <c r="AX233" s="16">
        <f t="shared" si="110"/>
        <v>0.10943000000000011</v>
      </c>
      <c r="AY233" s="62"/>
      <c r="AZ233" s="65">
        <f t="shared" si="123"/>
        <v>7.5999813599999939</v>
      </c>
      <c r="BA233" s="66">
        <f t="shared" si="124"/>
        <v>7.7869419999999998</v>
      </c>
      <c r="BB233" s="66">
        <f t="shared" si="125"/>
        <v>3.3154468400000003</v>
      </c>
      <c r="BC233" s="66">
        <f t="shared" si="126"/>
        <v>3.8527499000000001</v>
      </c>
      <c r="BD233" s="74"/>
      <c r="BE233" s="55"/>
      <c r="BF233" s="16">
        <f t="shared" si="111"/>
        <v>2.293157681446556E-2</v>
      </c>
      <c r="BG233" s="16">
        <f t="shared" si="112"/>
        <v>1.3185640595402753E-2</v>
      </c>
      <c r="BH233" s="16">
        <f t="shared" si="113"/>
        <v>1.3973962798301404E-2</v>
      </c>
      <c r="BI233" s="16">
        <f t="shared" si="114"/>
        <v>1.448492670174395E-2</v>
      </c>
    </row>
    <row r="234" spans="1:61" ht="45" x14ac:dyDescent="0.25">
      <c r="A234" s="4" t="s">
        <v>676</v>
      </c>
      <c r="B234" s="7" t="s">
        <v>745</v>
      </c>
      <c r="C234" s="7">
        <v>50888</v>
      </c>
      <c r="D234" s="8">
        <v>40.691699999999997</v>
      </c>
      <c r="E234" s="8">
        <v>-75.479200000000006</v>
      </c>
      <c r="F234" s="4" t="s">
        <v>681</v>
      </c>
      <c r="G234" s="4" t="s">
        <v>25</v>
      </c>
      <c r="H234" s="4" t="s">
        <v>233</v>
      </c>
      <c r="I234" s="4" t="s">
        <v>699</v>
      </c>
      <c r="J234" s="4" t="s">
        <v>705</v>
      </c>
      <c r="K234" s="14">
        <f t="shared" si="98"/>
        <v>7.5183006535947713E-2</v>
      </c>
      <c r="L234" s="15">
        <v>11.503</v>
      </c>
      <c r="M234" s="15">
        <v>307103.42499999999</v>
      </c>
      <c r="N234" s="15">
        <v>28261</v>
      </c>
      <c r="O234" s="15"/>
      <c r="P234" s="15"/>
      <c r="Q234" s="16">
        <f t="shared" si="103"/>
        <v>0</v>
      </c>
      <c r="R234" s="34"/>
      <c r="S234" s="34"/>
      <c r="T234" s="35">
        <f t="shared" si="104"/>
        <v>0</v>
      </c>
      <c r="U234" s="34"/>
      <c r="V234" s="34"/>
      <c r="W234" s="35">
        <f t="shared" si="105"/>
        <v>0</v>
      </c>
      <c r="X234" s="15"/>
      <c r="Y234" s="15"/>
      <c r="Z234" s="16">
        <f t="shared" si="106"/>
        <v>0</v>
      </c>
      <c r="AA234" s="15"/>
      <c r="AB234" s="16">
        <f t="shared" si="99"/>
        <v>-7.5183006535947713E-2</v>
      </c>
      <c r="AC234" s="16">
        <f t="shared" si="100"/>
        <v>-7.5183006535947713E-2</v>
      </c>
      <c r="AD234" s="16">
        <f t="shared" si="101"/>
        <v>-7.5183006535947713E-2</v>
      </c>
      <c r="AE234" s="16">
        <f t="shared" si="102"/>
        <v>-7.5183006535947713E-2</v>
      </c>
      <c r="AG234" s="45">
        <f t="shared" si="119"/>
        <v>0</v>
      </c>
      <c r="AH234" s="45">
        <f t="shared" si="120"/>
        <v>0</v>
      </c>
      <c r="AI234" s="45">
        <f t="shared" si="121"/>
        <v>0</v>
      </c>
      <c r="AJ234" s="45">
        <f t="shared" si="122"/>
        <v>0</v>
      </c>
      <c r="AL234" s="4" t="s">
        <v>676</v>
      </c>
      <c r="AM234" s="7" t="s">
        <v>745</v>
      </c>
      <c r="AO234" s="16">
        <f t="shared" si="115"/>
        <v>1.8921173599999939</v>
      </c>
      <c r="AP234" s="16">
        <f t="shared" si="116"/>
        <v>2.1043514400000012</v>
      </c>
      <c r="AQ234" s="16">
        <f t="shared" si="117"/>
        <v>-6.0786621799999976</v>
      </c>
      <c r="AR234" s="16">
        <f t="shared" si="118"/>
        <v>-5.7017944600000012</v>
      </c>
      <c r="AU234" s="16">
        <f t="shared" si="107"/>
        <v>0</v>
      </c>
      <c r="AV234" s="16">
        <f t="shared" si="108"/>
        <v>0</v>
      </c>
      <c r="AW234" s="16">
        <f t="shared" si="109"/>
        <v>0</v>
      </c>
      <c r="AX234" s="16">
        <f t="shared" si="110"/>
        <v>0</v>
      </c>
      <c r="AY234" s="62"/>
      <c r="AZ234" s="65">
        <f t="shared" si="123"/>
        <v>7.5999813599999939</v>
      </c>
      <c r="BA234" s="66">
        <f t="shared" si="124"/>
        <v>7.7869419999999998</v>
      </c>
      <c r="BB234" s="66">
        <f t="shared" si="125"/>
        <v>3.3154468400000003</v>
      </c>
      <c r="BC234" s="66">
        <f t="shared" si="126"/>
        <v>3.8527499000000001</v>
      </c>
      <c r="BD234" s="74"/>
      <c r="BE234" s="55"/>
      <c r="BF234" s="16">
        <f t="shared" si="111"/>
        <v>0</v>
      </c>
      <c r="BG234" s="16">
        <f t="shared" si="112"/>
        <v>0</v>
      </c>
      <c r="BH234" s="16">
        <f t="shared" si="113"/>
        <v>0</v>
      </c>
      <c r="BI234" s="16">
        <f t="shared" si="114"/>
        <v>0</v>
      </c>
    </row>
    <row r="235" spans="1:61" ht="45" x14ac:dyDescent="0.25">
      <c r="A235" s="4" t="s">
        <v>676</v>
      </c>
      <c r="B235" s="7" t="s">
        <v>755</v>
      </c>
      <c r="C235" s="7">
        <v>50974</v>
      </c>
      <c r="D235" s="8">
        <v>41.267800000000001</v>
      </c>
      <c r="E235" s="8">
        <v>-79.811400000000006</v>
      </c>
      <c r="F235" s="4" t="s">
        <v>723</v>
      </c>
      <c r="G235" s="4" t="s">
        <v>25</v>
      </c>
      <c r="H235" s="4" t="s">
        <v>233</v>
      </c>
      <c r="I235" s="4" t="s">
        <v>48</v>
      </c>
      <c r="J235" s="4" t="s">
        <v>126</v>
      </c>
      <c r="K235" s="14">
        <f t="shared" si="98"/>
        <v>0.69187581699346401</v>
      </c>
      <c r="L235" s="15">
        <v>105.857</v>
      </c>
      <c r="M235" s="15">
        <v>1705953.6029999999</v>
      </c>
      <c r="N235" s="15"/>
      <c r="O235" s="15">
        <v>0.56100000000000005</v>
      </c>
      <c r="P235" s="15">
        <v>8108.03</v>
      </c>
      <c r="Q235" s="16">
        <f t="shared" si="103"/>
        <v>0.13838133307350861</v>
      </c>
      <c r="R235" s="40">
        <v>1.2669999999999999</v>
      </c>
      <c r="S235" s="34">
        <v>22089</v>
      </c>
      <c r="T235" s="35">
        <f t="shared" si="104"/>
        <v>0.11471773280818506</v>
      </c>
      <c r="U235" s="40">
        <v>1.1879999999999999</v>
      </c>
      <c r="V235" s="34">
        <v>20584.099999999999</v>
      </c>
      <c r="W235" s="35">
        <f t="shared" si="105"/>
        <v>0.1154288990045715</v>
      </c>
      <c r="X235" s="27">
        <v>1.071</v>
      </c>
      <c r="Y235" s="15">
        <v>19570.8</v>
      </c>
      <c r="Z235" s="16">
        <f t="shared" si="106"/>
        <v>0.10944877061745049</v>
      </c>
      <c r="AA235" s="15"/>
      <c r="AB235" s="16">
        <f t="shared" si="99"/>
        <v>-0.13087581699346396</v>
      </c>
      <c r="AC235" s="26">
        <f t="shared" si="100"/>
        <v>0.57512418300653589</v>
      </c>
      <c r="AD235" s="26">
        <f t="shared" si="101"/>
        <v>0.49612418300653593</v>
      </c>
      <c r="AE235" s="26">
        <f t="shared" si="102"/>
        <v>0.37912418300653594</v>
      </c>
      <c r="AG235" s="45">
        <f t="shared" si="119"/>
        <v>7.4518200000000021E-2</v>
      </c>
      <c r="AH235" s="45">
        <f t="shared" si="120"/>
        <v>-5.8340000000000017E-2</v>
      </c>
      <c r="AI235" s="45">
        <f t="shared" si="121"/>
        <v>-4.7045999999999873E-2</v>
      </c>
      <c r="AJ235" s="45">
        <f t="shared" si="122"/>
        <v>-0.1032479999999999</v>
      </c>
      <c r="AL235" s="4" t="s">
        <v>676</v>
      </c>
      <c r="AM235" s="7" t="s">
        <v>755</v>
      </c>
      <c r="AO235" s="16">
        <f t="shared" si="115"/>
        <v>1.9666355599999938</v>
      </c>
      <c r="AP235" s="16">
        <f t="shared" si="116"/>
        <v>2.0460114400000013</v>
      </c>
      <c r="AQ235" s="16">
        <f t="shared" si="117"/>
        <v>-6.1257081799999975</v>
      </c>
      <c r="AR235" s="16">
        <f t="shared" si="118"/>
        <v>-5.805042460000001</v>
      </c>
      <c r="AU235" s="16">
        <f t="shared" si="107"/>
        <v>7.4518200000000021E-2</v>
      </c>
      <c r="AV235" s="16">
        <f t="shared" si="108"/>
        <v>0</v>
      </c>
      <c r="AW235" s="16">
        <f t="shared" si="109"/>
        <v>0</v>
      </c>
      <c r="AX235" s="16">
        <f t="shared" si="110"/>
        <v>0</v>
      </c>
      <c r="AY235" s="62"/>
      <c r="AZ235" s="65">
        <f t="shared" si="123"/>
        <v>7.6744995599999939</v>
      </c>
      <c r="BA235" s="66">
        <f t="shared" si="124"/>
        <v>7.7869419999999998</v>
      </c>
      <c r="BB235" s="66">
        <f t="shared" si="125"/>
        <v>3.3154468400000003</v>
      </c>
      <c r="BC235" s="66">
        <f t="shared" si="126"/>
        <v>3.8527499000000001</v>
      </c>
      <c r="BD235" s="74"/>
      <c r="BE235" s="55"/>
      <c r="BF235" s="16">
        <f t="shared" si="111"/>
        <v>1.8381333073508616E-2</v>
      </c>
      <c r="BG235" s="16">
        <f t="shared" si="112"/>
        <v>0</v>
      </c>
      <c r="BH235" s="16">
        <f t="shared" si="113"/>
        <v>0</v>
      </c>
      <c r="BI235" s="16">
        <f t="shared" si="114"/>
        <v>0</v>
      </c>
    </row>
    <row r="236" spans="1:61" ht="45" x14ac:dyDescent="0.25">
      <c r="A236" s="4" t="s">
        <v>676</v>
      </c>
      <c r="B236" s="7" t="s">
        <v>760</v>
      </c>
      <c r="C236" s="7">
        <v>54634</v>
      </c>
      <c r="D236" s="8">
        <v>40.822200000000002</v>
      </c>
      <c r="E236" s="8">
        <v>-76.173599999999993</v>
      </c>
      <c r="F236" s="4" t="s">
        <v>717</v>
      </c>
      <c r="G236" s="4" t="s">
        <v>25</v>
      </c>
      <c r="H236" s="4" t="s">
        <v>233</v>
      </c>
      <c r="I236" s="4" t="s">
        <v>699</v>
      </c>
      <c r="J236" s="4"/>
      <c r="K236" s="14"/>
      <c r="L236" s="15"/>
      <c r="M236" s="15"/>
      <c r="N236" s="15"/>
      <c r="O236" s="15">
        <v>0.76100000000000001</v>
      </c>
      <c r="P236" s="15">
        <v>30725.8</v>
      </c>
      <c r="Q236" s="16">
        <f t="shared" si="103"/>
        <v>4.9534918537515703E-2</v>
      </c>
      <c r="R236" s="40">
        <v>0.76700000000000002</v>
      </c>
      <c r="S236" s="34">
        <v>31248.6</v>
      </c>
      <c r="T236" s="35">
        <f t="shared" si="104"/>
        <v>4.9090199240925995E-2</v>
      </c>
      <c r="U236" s="40">
        <v>0.77600000000000002</v>
      </c>
      <c r="V236" s="34">
        <v>30034.3</v>
      </c>
      <c r="W236" s="35">
        <f t="shared" si="105"/>
        <v>5.1674252438045833E-2</v>
      </c>
      <c r="X236" s="27">
        <v>0.83299999999999996</v>
      </c>
      <c r="Y236" s="15">
        <v>31347</v>
      </c>
      <c r="Z236" s="16">
        <f t="shared" si="106"/>
        <v>5.3147031613870549E-2</v>
      </c>
      <c r="AA236" s="15"/>
      <c r="AB236" s="16">
        <f t="shared" si="99"/>
        <v>0.76100000000000001</v>
      </c>
      <c r="AC236" s="26">
        <f t="shared" si="100"/>
        <v>0.76700000000000002</v>
      </c>
      <c r="AD236" s="26">
        <f t="shared" si="101"/>
        <v>0.77600000000000002</v>
      </c>
      <c r="AE236" s="26">
        <f t="shared" si="102"/>
        <v>0.83299999999999996</v>
      </c>
      <c r="AG236" s="45">
        <f t="shared" si="119"/>
        <v>-1.0825479999999998</v>
      </c>
      <c r="AH236" s="45">
        <f t="shared" si="120"/>
        <v>-1.1079159999999997</v>
      </c>
      <c r="AI236" s="45">
        <f t="shared" si="121"/>
        <v>-1.0260579999999999</v>
      </c>
      <c r="AJ236" s="45">
        <f t="shared" si="122"/>
        <v>-1.04782</v>
      </c>
      <c r="AL236" s="4" t="s">
        <v>676</v>
      </c>
      <c r="AM236" s="7" t="s">
        <v>760</v>
      </c>
      <c r="AO236" s="16">
        <f t="shared" si="115"/>
        <v>0.884087559999994</v>
      </c>
      <c r="AP236" s="16">
        <f t="shared" si="116"/>
        <v>0.93809544000000167</v>
      </c>
      <c r="AQ236" s="16">
        <f t="shared" si="117"/>
        <v>-7.1517661799999974</v>
      </c>
      <c r="AR236" s="16">
        <f t="shared" si="118"/>
        <v>-6.8528624600000008</v>
      </c>
      <c r="AU236" s="16">
        <f t="shared" si="107"/>
        <v>0</v>
      </c>
      <c r="AV236" s="16">
        <f t="shared" si="108"/>
        <v>0</v>
      </c>
      <c r="AW236" s="16">
        <f t="shared" si="109"/>
        <v>0</v>
      </c>
      <c r="AX236" s="16">
        <f t="shared" si="110"/>
        <v>0</v>
      </c>
      <c r="AY236" s="62"/>
      <c r="AZ236" s="69">
        <f t="shared" si="123"/>
        <v>7.6744995599999939</v>
      </c>
      <c r="BA236" s="28">
        <f t="shared" si="124"/>
        <v>7.7869419999999998</v>
      </c>
      <c r="BB236" s="28">
        <f t="shared" si="125"/>
        <v>3.3154468400000003</v>
      </c>
      <c r="BC236" s="28">
        <f t="shared" si="126"/>
        <v>3.8527499000000001</v>
      </c>
      <c r="BD236" s="71" t="s">
        <v>676</v>
      </c>
      <c r="BE236" s="55"/>
      <c r="BF236" s="16">
        <f t="shared" si="111"/>
        <v>0</v>
      </c>
      <c r="BG236" s="16">
        <f t="shared" si="112"/>
        <v>0</v>
      </c>
      <c r="BH236" s="16">
        <f t="shared" si="113"/>
        <v>0</v>
      </c>
      <c r="BI236" s="16">
        <f t="shared" si="114"/>
        <v>0</v>
      </c>
    </row>
    <row r="237" spans="1:61" ht="45" x14ac:dyDescent="0.25">
      <c r="A237" s="4" t="s">
        <v>770</v>
      </c>
      <c r="B237" s="7" t="s">
        <v>808</v>
      </c>
      <c r="C237" s="7">
        <v>3775</v>
      </c>
      <c r="D237" s="8">
        <v>36.933300000000003</v>
      </c>
      <c r="E237" s="8">
        <v>-82.199700000000007</v>
      </c>
      <c r="F237" s="4" t="s">
        <v>810</v>
      </c>
      <c r="G237" s="4" t="s">
        <v>25</v>
      </c>
      <c r="H237" s="4" t="s">
        <v>763</v>
      </c>
      <c r="I237" s="4" t="s">
        <v>238</v>
      </c>
      <c r="J237" s="4" t="s">
        <v>277</v>
      </c>
      <c r="K237" s="14">
        <f t="shared" ref="K237:K268" si="127">L237/153</f>
        <v>1.1517254901960785</v>
      </c>
      <c r="L237" s="15">
        <v>176.214</v>
      </c>
      <c r="M237" s="15">
        <v>2730275.8289999999</v>
      </c>
      <c r="N237" s="15">
        <v>242231.57</v>
      </c>
      <c r="O237" s="15">
        <v>1.7669999999999999</v>
      </c>
      <c r="P237" s="15">
        <v>28893</v>
      </c>
      <c r="Q237" s="16">
        <f t="shared" si="103"/>
        <v>0.12231336309832831</v>
      </c>
      <c r="R237" s="40">
        <v>2.3769999999999998</v>
      </c>
      <c r="S237" s="34">
        <v>33594.800000000003</v>
      </c>
      <c r="T237" s="35">
        <f t="shared" si="104"/>
        <v>0.14150999559455629</v>
      </c>
      <c r="U237" s="40">
        <v>2.0720000000000001</v>
      </c>
      <c r="V237" s="34">
        <v>32457.207999999999</v>
      </c>
      <c r="W237" s="35">
        <f t="shared" si="105"/>
        <v>0.12767580008730264</v>
      </c>
      <c r="X237" s="27">
        <v>3.4489999999999998</v>
      </c>
      <c r="Y237" s="15">
        <v>56620.9</v>
      </c>
      <c r="Z237" s="16">
        <f t="shared" si="106"/>
        <v>0.12182780563360879</v>
      </c>
      <c r="AA237" s="15"/>
      <c r="AB237" s="16">
        <f t="shared" si="99"/>
        <v>0.6152745098039214</v>
      </c>
      <c r="AC237" s="26">
        <f t="shared" si="100"/>
        <v>1.2252745098039213</v>
      </c>
      <c r="AD237" s="26">
        <f t="shared" si="101"/>
        <v>0.92027450980392156</v>
      </c>
      <c r="AE237" s="26">
        <f t="shared" si="102"/>
        <v>2.2972745098039216</v>
      </c>
      <c r="AG237" s="45">
        <f t="shared" si="119"/>
        <v>3.3420000000000026E-2</v>
      </c>
      <c r="AH237" s="46">
        <f t="shared" si="120"/>
        <v>0.36131199999999997</v>
      </c>
      <c r="AI237" s="45">
        <f t="shared" si="121"/>
        <v>0.12456752000000008</v>
      </c>
      <c r="AJ237" s="45">
        <f t="shared" si="122"/>
        <v>5.1746000000000028E-2</v>
      </c>
      <c r="AL237" s="4" t="s">
        <v>770</v>
      </c>
      <c r="AM237" s="7" t="s">
        <v>808</v>
      </c>
      <c r="AO237" s="16">
        <f t="shared" si="115"/>
        <v>3.3420000000000026E-2</v>
      </c>
      <c r="AP237" s="16">
        <f t="shared" si="116"/>
        <v>0.36131199999999997</v>
      </c>
      <c r="AQ237" s="16">
        <f t="shared" si="117"/>
        <v>0.12456752000000008</v>
      </c>
      <c r="AR237" s="16">
        <f t="shared" si="118"/>
        <v>5.1746000000000028E-2</v>
      </c>
      <c r="AU237" s="16">
        <f t="shared" si="107"/>
        <v>3.3420000000000026E-2</v>
      </c>
      <c r="AV237" s="16">
        <f t="shared" si="108"/>
        <v>0.36131199999999997</v>
      </c>
      <c r="AW237" s="16">
        <f t="shared" si="109"/>
        <v>0.12456752000000008</v>
      </c>
      <c r="AX237" s="16">
        <f t="shared" si="110"/>
        <v>5.1746000000000028E-2</v>
      </c>
      <c r="AY237" s="62"/>
      <c r="AZ237" s="65">
        <f t="shared" si="123"/>
        <v>3.3420000000000026E-2</v>
      </c>
      <c r="BA237" s="66">
        <f t="shared" si="124"/>
        <v>0.36131199999999997</v>
      </c>
      <c r="BB237" s="66">
        <f t="shared" si="125"/>
        <v>0.12456752000000008</v>
      </c>
      <c r="BC237" s="66">
        <f t="shared" si="126"/>
        <v>5.1746000000000028E-2</v>
      </c>
      <c r="BD237" s="74"/>
      <c r="BE237" s="55"/>
      <c r="BF237" s="16">
        <f t="shared" si="111"/>
        <v>2.3133630983283165E-3</v>
      </c>
      <c r="BG237" s="16">
        <f t="shared" si="112"/>
        <v>2.1509995594556297E-2</v>
      </c>
      <c r="BH237" s="16">
        <f t="shared" si="113"/>
        <v>7.6758000873026477E-3</v>
      </c>
      <c r="BI237" s="16">
        <f t="shared" si="114"/>
        <v>1.8278056336087922E-3</v>
      </c>
    </row>
    <row r="238" spans="1:61" ht="30" x14ac:dyDescent="0.25">
      <c r="A238" s="4" t="s">
        <v>770</v>
      </c>
      <c r="B238" s="7" t="s">
        <v>870</v>
      </c>
      <c r="C238" s="7">
        <v>3785</v>
      </c>
      <c r="D238" s="8">
        <v>37.706099999999999</v>
      </c>
      <c r="E238" s="8">
        <v>-75.703100000000006</v>
      </c>
      <c r="F238" s="4" t="s">
        <v>816</v>
      </c>
      <c r="G238" s="4" t="s">
        <v>25</v>
      </c>
      <c r="H238" s="4" t="s">
        <v>26</v>
      </c>
      <c r="I238" s="4" t="s">
        <v>58</v>
      </c>
      <c r="J238" s="4"/>
      <c r="K238" s="14">
        <f t="shared" si="127"/>
        <v>7.4444444444444445E-3</v>
      </c>
      <c r="L238" s="15">
        <v>1.139</v>
      </c>
      <c r="M238" s="15">
        <v>1898.4</v>
      </c>
      <c r="N238" s="15">
        <v>74</v>
      </c>
      <c r="O238" s="15"/>
      <c r="P238" s="15"/>
      <c r="Q238" s="16">
        <f t="shared" si="103"/>
        <v>0</v>
      </c>
      <c r="R238" s="34"/>
      <c r="S238" s="34"/>
      <c r="T238" s="35">
        <f t="shared" si="104"/>
        <v>0</v>
      </c>
      <c r="U238" s="34"/>
      <c r="V238" s="34"/>
      <c r="W238" s="35">
        <f t="shared" si="105"/>
        <v>0</v>
      </c>
      <c r="X238" s="15"/>
      <c r="Y238" s="15"/>
      <c r="Z238" s="16">
        <f t="shared" si="106"/>
        <v>0</v>
      </c>
      <c r="AA238" s="15"/>
      <c r="AB238" s="16">
        <f t="shared" si="99"/>
        <v>-7.4444444444444445E-3</v>
      </c>
      <c r="AC238" s="16">
        <f t="shared" si="100"/>
        <v>-7.4444444444444445E-3</v>
      </c>
      <c r="AD238" s="16">
        <f t="shared" si="101"/>
        <v>-7.4444444444444445E-3</v>
      </c>
      <c r="AE238" s="16">
        <f t="shared" si="102"/>
        <v>-7.4444444444444445E-3</v>
      </c>
      <c r="AG238" s="45">
        <f t="shared" si="119"/>
        <v>0</v>
      </c>
      <c r="AH238" s="45">
        <f t="shared" si="120"/>
        <v>0</v>
      </c>
      <c r="AI238" s="45">
        <f t="shared" si="121"/>
        <v>0</v>
      </c>
      <c r="AJ238" s="45">
        <f t="shared" si="122"/>
        <v>0</v>
      </c>
      <c r="AL238" s="4" t="s">
        <v>770</v>
      </c>
      <c r="AM238" s="7" t="s">
        <v>870</v>
      </c>
      <c r="AO238" s="16">
        <f t="shared" si="115"/>
        <v>3.3420000000000026E-2</v>
      </c>
      <c r="AP238" s="16">
        <f t="shared" si="116"/>
        <v>0.36131199999999997</v>
      </c>
      <c r="AQ238" s="16">
        <f t="shared" si="117"/>
        <v>0.12456752000000008</v>
      </c>
      <c r="AR238" s="16">
        <f t="shared" si="118"/>
        <v>5.1746000000000028E-2</v>
      </c>
      <c r="AU238" s="16">
        <f t="shared" si="107"/>
        <v>0</v>
      </c>
      <c r="AV238" s="16">
        <f t="shared" si="108"/>
        <v>0</v>
      </c>
      <c r="AW238" s="16">
        <f t="shared" si="109"/>
        <v>0</v>
      </c>
      <c r="AX238" s="16">
        <f t="shared" si="110"/>
        <v>0</v>
      </c>
      <c r="AY238" s="62"/>
      <c r="AZ238" s="65">
        <f t="shared" si="123"/>
        <v>3.3420000000000026E-2</v>
      </c>
      <c r="BA238" s="66">
        <f t="shared" si="124"/>
        <v>0.36131199999999997</v>
      </c>
      <c r="BB238" s="66">
        <f t="shared" si="125"/>
        <v>0.12456752000000008</v>
      </c>
      <c r="BC238" s="66">
        <f t="shared" si="126"/>
        <v>5.1746000000000028E-2</v>
      </c>
      <c r="BD238" s="74"/>
      <c r="BE238" s="55"/>
      <c r="BF238" s="16">
        <f t="shared" si="111"/>
        <v>0</v>
      </c>
      <c r="BG238" s="16">
        <f t="shared" si="112"/>
        <v>0</v>
      </c>
      <c r="BH238" s="16">
        <f t="shared" si="113"/>
        <v>0</v>
      </c>
      <c r="BI238" s="16">
        <f t="shared" si="114"/>
        <v>0</v>
      </c>
    </row>
    <row r="239" spans="1:61" ht="45" x14ac:dyDescent="0.25">
      <c r="A239" s="4" t="s">
        <v>770</v>
      </c>
      <c r="B239" s="7" t="s">
        <v>795</v>
      </c>
      <c r="C239" s="7">
        <v>3797</v>
      </c>
      <c r="D239" s="8">
        <v>37.382199999999997</v>
      </c>
      <c r="E239" s="8">
        <v>-77.383300000000006</v>
      </c>
      <c r="F239" s="4" t="s">
        <v>797</v>
      </c>
      <c r="G239" s="4" t="s">
        <v>25</v>
      </c>
      <c r="H239" s="4" t="s">
        <v>47</v>
      </c>
      <c r="I239" s="4" t="s">
        <v>48</v>
      </c>
      <c r="J239" s="4" t="s">
        <v>702</v>
      </c>
      <c r="K239" s="14">
        <f t="shared" si="127"/>
        <v>4.2386013071895423</v>
      </c>
      <c r="L239" s="15">
        <v>648.50599999999997</v>
      </c>
      <c r="M239" s="15">
        <v>14960282.024</v>
      </c>
      <c r="N239" s="15">
        <v>1768658.14</v>
      </c>
      <c r="O239" s="15">
        <v>8.1809999999999992</v>
      </c>
      <c r="P239" s="15">
        <v>269208.8</v>
      </c>
      <c r="Q239" s="16">
        <f t="shared" si="103"/>
        <v>6.0778102350294634E-2</v>
      </c>
      <c r="R239" s="40">
        <v>8.202</v>
      </c>
      <c r="S239" s="34">
        <v>264410.2</v>
      </c>
      <c r="T239" s="35">
        <f t="shared" si="104"/>
        <v>6.2039966688123227E-2</v>
      </c>
      <c r="U239" s="40">
        <v>6.6230000000000002</v>
      </c>
      <c r="V239" s="34">
        <v>178846.6</v>
      </c>
      <c r="W239" s="35">
        <f t="shared" si="105"/>
        <v>7.4063471153491309E-2</v>
      </c>
      <c r="X239" s="27">
        <v>6.2119999999999997</v>
      </c>
      <c r="Y239" s="15">
        <v>169666.1</v>
      </c>
      <c r="Z239" s="16">
        <f t="shared" si="106"/>
        <v>7.3226177769159545E-2</v>
      </c>
      <c r="AA239" s="15"/>
      <c r="AB239" s="26">
        <f t="shared" si="99"/>
        <v>3.9423986928104569</v>
      </c>
      <c r="AC239" s="26">
        <f t="shared" si="100"/>
        <v>3.9633986928104576</v>
      </c>
      <c r="AD239" s="26">
        <f t="shared" si="101"/>
        <v>2.3843986928104579</v>
      </c>
      <c r="AE239" s="26">
        <f t="shared" si="102"/>
        <v>1.9733986928104574</v>
      </c>
      <c r="AG239" s="45">
        <f t="shared" si="119"/>
        <v>-7.9715280000000002</v>
      </c>
      <c r="AH239" s="45">
        <f t="shared" si="120"/>
        <v>-7.6626120000000002</v>
      </c>
      <c r="AI239" s="45">
        <f t="shared" si="121"/>
        <v>-4.1077960000000004</v>
      </c>
      <c r="AJ239" s="45">
        <f t="shared" si="122"/>
        <v>-3.9679659999999997</v>
      </c>
      <c r="AL239" s="4" t="s">
        <v>770</v>
      </c>
      <c r="AM239" s="7" t="s">
        <v>795</v>
      </c>
      <c r="AO239" s="16">
        <f t="shared" si="115"/>
        <v>-7.9381079999999997</v>
      </c>
      <c r="AP239" s="16">
        <f t="shared" si="116"/>
        <v>-7.3013000000000003</v>
      </c>
      <c r="AQ239" s="16">
        <f t="shared" si="117"/>
        <v>-3.9832284800000002</v>
      </c>
      <c r="AR239" s="16">
        <f t="shared" si="118"/>
        <v>-3.9162199999999996</v>
      </c>
      <c r="AU239" s="16">
        <f t="shared" si="107"/>
        <v>0</v>
      </c>
      <c r="AV239" s="16">
        <f t="shared" si="108"/>
        <v>0</v>
      </c>
      <c r="AW239" s="16">
        <f t="shared" si="109"/>
        <v>0</v>
      </c>
      <c r="AX239" s="16">
        <f t="shared" si="110"/>
        <v>0</v>
      </c>
      <c r="AY239" s="62"/>
      <c r="AZ239" s="65">
        <f t="shared" si="123"/>
        <v>3.3420000000000026E-2</v>
      </c>
      <c r="BA239" s="66">
        <f t="shared" si="124"/>
        <v>0.36131199999999997</v>
      </c>
      <c r="BB239" s="66">
        <f t="shared" si="125"/>
        <v>0.12456752000000008</v>
      </c>
      <c r="BC239" s="66">
        <f t="shared" si="126"/>
        <v>5.1746000000000028E-2</v>
      </c>
      <c r="BD239" s="74"/>
      <c r="BE239" s="55"/>
      <c r="BF239" s="16">
        <f t="shared" si="111"/>
        <v>0</v>
      </c>
      <c r="BG239" s="16">
        <f t="shared" si="112"/>
        <v>0</v>
      </c>
      <c r="BH239" s="16">
        <f t="shared" si="113"/>
        <v>0</v>
      </c>
      <c r="BI239" s="16">
        <f t="shared" si="114"/>
        <v>0</v>
      </c>
    </row>
    <row r="240" spans="1:61" ht="45" x14ac:dyDescent="0.25">
      <c r="A240" s="4" t="s">
        <v>770</v>
      </c>
      <c r="B240" s="7" t="s">
        <v>854</v>
      </c>
      <c r="C240" s="7">
        <v>3804</v>
      </c>
      <c r="D240" s="8">
        <v>38.536700000000003</v>
      </c>
      <c r="E240" s="8">
        <v>-77.280600000000007</v>
      </c>
      <c r="F240" s="4" t="s">
        <v>855</v>
      </c>
      <c r="G240" s="4" t="s">
        <v>25</v>
      </c>
      <c r="H240" s="4" t="s">
        <v>33</v>
      </c>
      <c r="I240" s="4" t="s">
        <v>27</v>
      </c>
      <c r="J240" s="4" t="s">
        <v>53</v>
      </c>
      <c r="K240" s="14">
        <f t="shared" si="127"/>
        <v>0.64692810457516348</v>
      </c>
      <c r="L240" s="15">
        <v>98.98</v>
      </c>
      <c r="M240" s="15">
        <v>12815308.564999999</v>
      </c>
      <c r="N240" s="15">
        <v>1805117.22</v>
      </c>
      <c r="O240" s="15">
        <v>0.40300000000000002</v>
      </c>
      <c r="P240" s="15">
        <v>80495.3</v>
      </c>
      <c r="Q240" s="16">
        <f t="shared" si="103"/>
        <v>1.0013006970593314E-2</v>
      </c>
      <c r="R240" s="34">
        <v>0.41499999999999998</v>
      </c>
      <c r="S240" s="34">
        <v>83440.899999999994</v>
      </c>
      <c r="T240" s="35">
        <f t="shared" si="104"/>
        <v>9.947160205606603E-3</v>
      </c>
      <c r="U240" s="34">
        <v>0.46</v>
      </c>
      <c r="V240" s="34">
        <v>91940.2</v>
      </c>
      <c r="W240" s="35">
        <f t="shared" si="105"/>
        <v>1.0006504227748037E-2</v>
      </c>
      <c r="X240" s="15">
        <v>0.44700000000000001</v>
      </c>
      <c r="Y240" s="15">
        <v>89430</v>
      </c>
      <c r="Z240" s="16">
        <f t="shared" si="106"/>
        <v>9.9966454209996641E-3</v>
      </c>
      <c r="AA240" s="15"/>
      <c r="AB240" s="16">
        <f t="shared" si="99"/>
        <v>-0.24392810457516345</v>
      </c>
      <c r="AC240" s="16">
        <f t="shared" si="100"/>
        <v>-0.2319281045751635</v>
      </c>
      <c r="AD240" s="16">
        <f t="shared" si="101"/>
        <v>-0.18692810457516346</v>
      </c>
      <c r="AE240" s="16">
        <f t="shared" si="102"/>
        <v>-0.19992810457516347</v>
      </c>
      <c r="AG240" s="45">
        <f t="shared" si="119"/>
        <v>-4.4267180000000002</v>
      </c>
      <c r="AH240" s="45">
        <f t="shared" si="120"/>
        <v>-4.5914539999999997</v>
      </c>
      <c r="AI240" s="45">
        <f t="shared" si="121"/>
        <v>-5.056411999999999</v>
      </c>
      <c r="AJ240" s="45">
        <f t="shared" si="122"/>
        <v>-4.9188000000000001</v>
      </c>
      <c r="AL240" s="4" t="s">
        <v>770</v>
      </c>
      <c r="AM240" s="7" t="s">
        <v>854</v>
      </c>
      <c r="AO240" s="16">
        <f t="shared" si="115"/>
        <v>-12.364826000000001</v>
      </c>
      <c r="AP240" s="16">
        <f t="shared" si="116"/>
        <v>-11.892754</v>
      </c>
      <c r="AQ240" s="16">
        <f t="shared" si="117"/>
        <v>-9.0396404799999992</v>
      </c>
      <c r="AR240" s="16">
        <f t="shared" si="118"/>
        <v>-8.8350200000000001</v>
      </c>
      <c r="AU240" s="16">
        <f t="shared" si="107"/>
        <v>0</v>
      </c>
      <c r="AV240" s="16">
        <f t="shared" si="108"/>
        <v>0</v>
      </c>
      <c r="AW240" s="16">
        <f t="shared" si="109"/>
        <v>0</v>
      </c>
      <c r="AX240" s="16">
        <f t="shared" si="110"/>
        <v>0</v>
      </c>
      <c r="AY240" s="62"/>
      <c r="AZ240" s="65">
        <f t="shared" si="123"/>
        <v>3.3420000000000026E-2</v>
      </c>
      <c r="BA240" s="66">
        <f t="shared" si="124"/>
        <v>0.36131199999999997</v>
      </c>
      <c r="BB240" s="66">
        <f t="shared" si="125"/>
        <v>0.12456752000000008</v>
      </c>
      <c r="BC240" s="66">
        <f t="shared" si="126"/>
        <v>5.1746000000000028E-2</v>
      </c>
      <c r="BD240" s="74"/>
      <c r="BE240" s="55"/>
      <c r="BF240" s="16">
        <f t="shared" si="111"/>
        <v>0</v>
      </c>
      <c r="BG240" s="16">
        <f t="shared" si="112"/>
        <v>0</v>
      </c>
      <c r="BH240" s="16">
        <f t="shared" si="113"/>
        <v>0</v>
      </c>
      <c r="BI240" s="16">
        <f t="shared" si="114"/>
        <v>0</v>
      </c>
    </row>
    <row r="241" spans="1:61" ht="45" x14ac:dyDescent="0.25">
      <c r="A241" s="4" t="s">
        <v>770</v>
      </c>
      <c r="B241" s="7" t="s">
        <v>897</v>
      </c>
      <c r="C241" s="7">
        <v>3809</v>
      </c>
      <c r="D241" s="8">
        <v>37.214399999999998</v>
      </c>
      <c r="E241" s="8">
        <v>-76.461100000000002</v>
      </c>
      <c r="F241" s="4" t="s">
        <v>693</v>
      </c>
      <c r="G241" s="4" t="s">
        <v>25</v>
      </c>
      <c r="H241" s="4" t="s">
        <v>47</v>
      </c>
      <c r="I241" s="4" t="s">
        <v>84</v>
      </c>
      <c r="J241" s="4" t="s">
        <v>649</v>
      </c>
      <c r="K241" s="14">
        <f t="shared" si="127"/>
        <v>0.4714640522875817</v>
      </c>
      <c r="L241" s="15">
        <v>72.134</v>
      </c>
      <c r="M241" s="15">
        <v>739437.76300000004</v>
      </c>
      <c r="N241" s="15">
        <v>62508.46</v>
      </c>
      <c r="O241" s="15"/>
      <c r="P241" s="15"/>
      <c r="Q241" s="16">
        <f t="shared" si="103"/>
        <v>0</v>
      </c>
      <c r="R241" s="34"/>
      <c r="S241" s="34"/>
      <c r="T241" s="35">
        <f t="shared" si="104"/>
        <v>0</v>
      </c>
      <c r="U241" s="34"/>
      <c r="V241" s="34"/>
      <c r="W241" s="35">
        <f t="shared" si="105"/>
        <v>0</v>
      </c>
      <c r="X241" s="15"/>
      <c r="Y241" s="15"/>
      <c r="Z241" s="16">
        <f t="shared" si="106"/>
        <v>0</v>
      </c>
      <c r="AA241" s="15"/>
      <c r="AB241" s="16">
        <f t="shared" si="99"/>
        <v>-0.4714640522875817</v>
      </c>
      <c r="AC241" s="16">
        <f t="shared" si="100"/>
        <v>-0.4714640522875817</v>
      </c>
      <c r="AD241" s="16">
        <f t="shared" si="101"/>
        <v>-0.4714640522875817</v>
      </c>
      <c r="AE241" s="16">
        <f t="shared" si="102"/>
        <v>-0.4714640522875817</v>
      </c>
      <c r="AG241" s="45">
        <f t="shared" si="119"/>
        <v>0</v>
      </c>
      <c r="AH241" s="45">
        <f t="shared" si="120"/>
        <v>0</v>
      </c>
      <c r="AI241" s="45">
        <f t="shared" si="121"/>
        <v>0</v>
      </c>
      <c r="AJ241" s="45">
        <f t="shared" si="122"/>
        <v>0</v>
      </c>
      <c r="AL241" s="4" t="s">
        <v>770</v>
      </c>
      <c r="AM241" s="7" t="s">
        <v>897</v>
      </c>
      <c r="AO241" s="16">
        <f t="shared" si="115"/>
        <v>-12.364826000000001</v>
      </c>
      <c r="AP241" s="16">
        <f t="shared" si="116"/>
        <v>-11.892754</v>
      </c>
      <c r="AQ241" s="16">
        <f t="shared" si="117"/>
        <v>-9.0396404799999992</v>
      </c>
      <c r="AR241" s="16">
        <f t="shared" si="118"/>
        <v>-8.8350200000000001</v>
      </c>
      <c r="AU241" s="16">
        <f t="shared" si="107"/>
        <v>0</v>
      </c>
      <c r="AV241" s="16">
        <f t="shared" si="108"/>
        <v>0</v>
      </c>
      <c r="AW241" s="16">
        <f t="shared" si="109"/>
        <v>0</v>
      </c>
      <c r="AX241" s="16">
        <f t="shared" si="110"/>
        <v>0</v>
      </c>
      <c r="AY241" s="62"/>
      <c r="AZ241" s="65">
        <f t="shared" si="123"/>
        <v>3.3420000000000026E-2</v>
      </c>
      <c r="BA241" s="66">
        <f t="shared" si="124"/>
        <v>0.36131199999999997</v>
      </c>
      <c r="BB241" s="66">
        <f t="shared" si="125"/>
        <v>0.12456752000000008</v>
      </c>
      <c r="BC241" s="66">
        <f t="shared" si="126"/>
        <v>5.1746000000000028E-2</v>
      </c>
      <c r="BD241" s="74"/>
      <c r="BE241" s="55"/>
      <c r="BF241" s="16">
        <f t="shared" si="111"/>
        <v>0</v>
      </c>
      <c r="BG241" s="16">
        <f t="shared" si="112"/>
        <v>0</v>
      </c>
      <c r="BH241" s="16">
        <f t="shared" si="113"/>
        <v>0</v>
      </c>
      <c r="BI241" s="16">
        <f t="shared" si="114"/>
        <v>0</v>
      </c>
    </row>
    <row r="242" spans="1:61" ht="45" x14ac:dyDescent="0.25">
      <c r="A242" s="4" t="s">
        <v>770</v>
      </c>
      <c r="B242" s="7" t="s">
        <v>836</v>
      </c>
      <c r="C242" s="7">
        <v>7032</v>
      </c>
      <c r="D242" s="8">
        <v>37.157499999999999</v>
      </c>
      <c r="E242" s="8">
        <v>-76.691100000000006</v>
      </c>
      <c r="F242" s="4" t="s">
        <v>837</v>
      </c>
      <c r="G242" s="4" t="s">
        <v>25</v>
      </c>
      <c r="H242" s="4" t="s">
        <v>26</v>
      </c>
      <c r="I242" s="4" t="s">
        <v>27</v>
      </c>
      <c r="J242" s="4" t="s">
        <v>38</v>
      </c>
      <c r="K242" s="14">
        <f t="shared" si="127"/>
        <v>0.3130261437908497</v>
      </c>
      <c r="L242" s="15">
        <v>47.893000000000001</v>
      </c>
      <c r="M242" s="15">
        <v>632449.6</v>
      </c>
      <c r="N242" s="15">
        <v>47984.07</v>
      </c>
      <c r="O242" s="15">
        <v>0.443</v>
      </c>
      <c r="P242" s="15">
        <v>5945.4</v>
      </c>
      <c r="Q242" s="16">
        <f t="shared" si="103"/>
        <v>0.14902277390924076</v>
      </c>
      <c r="R242" s="40">
        <v>1.0620000000000001</v>
      </c>
      <c r="S242" s="34">
        <v>14200.2</v>
      </c>
      <c r="T242" s="35">
        <f t="shared" si="104"/>
        <v>0.14957535809354797</v>
      </c>
      <c r="U242" s="40">
        <v>0.74399999999999999</v>
      </c>
      <c r="V242" s="34">
        <v>9948.1</v>
      </c>
      <c r="W242" s="35">
        <f t="shared" si="105"/>
        <v>0.14957630100220143</v>
      </c>
      <c r="X242" s="15">
        <v>0.47099999999999997</v>
      </c>
      <c r="Y242" s="15">
        <v>6321.9</v>
      </c>
      <c r="Z242" s="16">
        <f t="shared" si="106"/>
        <v>0.14900583685284488</v>
      </c>
      <c r="AA242" s="15"/>
      <c r="AB242" s="16">
        <f t="shared" si="99"/>
        <v>0.12997385620915031</v>
      </c>
      <c r="AC242" s="26">
        <f t="shared" si="100"/>
        <v>0.74897385620915036</v>
      </c>
      <c r="AD242" s="26">
        <f t="shared" si="101"/>
        <v>0.4309738562091503</v>
      </c>
      <c r="AE242" s="16">
        <f t="shared" si="102"/>
        <v>0.15797385620915028</v>
      </c>
      <c r="AG242" s="45">
        <f t="shared" si="119"/>
        <v>8.6276000000000019E-2</v>
      </c>
      <c r="AH242" s="46">
        <f t="shared" si="120"/>
        <v>0.20998799999999998</v>
      </c>
      <c r="AI242" s="45">
        <f t="shared" si="121"/>
        <v>0.14711400000000002</v>
      </c>
      <c r="AJ242" s="45">
        <f t="shared" si="122"/>
        <v>9.1686000000000031E-2</v>
      </c>
      <c r="AL242" s="4" t="s">
        <v>770</v>
      </c>
      <c r="AM242" s="7" t="s">
        <v>836</v>
      </c>
      <c r="AO242" s="16">
        <f t="shared" si="115"/>
        <v>-12.278550000000001</v>
      </c>
      <c r="AP242" s="16">
        <f t="shared" si="116"/>
        <v>-11.682766000000001</v>
      </c>
      <c r="AQ242" s="16">
        <f t="shared" si="117"/>
        <v>-8.892526479999999</v>
      </c>
      <c r="AR242" s="16">
        <f t="shared" si="118"/>
        <v>-8.7433340000000008</v>
      </c>
      <c r="AU242" s="16">
        <f t="shared" si="107"/>
        <v>8.6276000000000019E-2</v>
      </c>
      <c r="AV242" s="16">
        <f t="shared" si="108"/>
        <v>0.20998799999999998</v>
      </c>
      <c r="AW242" s="16">
        <f t="shared" si="109"/>
        <v>0.14711400000000002</v>
      </c>
      <c r="AX242" s="16">
        <f t="shared" si="110"/>
        <v>9.1686000000000031E-2</v>
      </c>
      <c r="AY242" s="62"/>
      <c r="AZ242" s="65">
        <f t="shared" si="123"/>
        <v>0.11969600000000005</v>
      </c>
      <c r="BA242" s="66">
        <f t="shared" si="124"/>
        <v>0.57129999999999992</v>
      </c>
      <c r="BB242" s="66">
        <f t="shared" si="125"/>
        <v>0.27168152000000012</v>
      </c>
      <c r="BC242" s="66">
        <f t="shared" si="126"/>
        <v>0.14343200000000006</v>
      </c>
      <c r="BD242" s="74"/>
      <c r="BE242" s="55"/>
      <c r="BF242" s="16">
        <f t="shared" si="111"/>
        <v>2.9022773909240768E-2</v>
      </c>
      <c r="BG242" s="16">
        <f t="shared" si="112"/>
        <v>2.9575358093547971E-2</v>
      </c>
      <c r="BH242" s="16">
        <f t="shared" si="113"/>
        <v>2.9576301002201433E-2</v>
      </c>
      <c r="BI242" s="16">
        <f t="shared" si="114"/>
        <v>2.9005836852844885E-2</v>
      </c>
    </row>
    <row r="243" spans="1:61" ht="45" x14ac:dyDescent="0.25">
      <c r="A243" s="4" t="s">
        <v>770</v>
      </c>
      <c r="B243" s="7" t="s">
        <v>823</v>
      </c>
      <c r="C243" s="7">
        <v>7212</v>
      </c>
      <c r="D243" s="8">
        <v>37.497799999999998</v>
      </c>
      <c r="E243" s="8">
        <v>-77.367999999999995</v>
      </c>
      <c r="F243" s="4" t="s">
        <v>825</v>
      </c>
      <c r="G243" s="4" t="s">
        <v>25</v>
      </c>
      <c r="H243" s="4" t="s">
        <v>26</v>
      </c>
      <c r="I243" s="4" t="s">
        <v>27</v>
      </c>
      <c r="J243" s="4" t="s">
        <v>38</v>
      </c>
      <c r="K243" s="14">
        <f t="shared" si="127"/>
        <v>9.8986928104575156E-2</v>
      </c>
      <c r="L243" s="15">
        <v>15.145</v>
      </c>
      <c r="M243" s="15">
        <v>197323.7</v>
      </c>
      <c r="N243" s="15">
        <v>15169.55</v>
      </c>
      <c r="O243" s="15"/>
      <c r="P243" s="15"/>
      <c r="Q243" s="16">
        <f t="shared" si="103"/>
        <v>0</v>
      </c>
      <c r="R243" s="34">
        <v>0.55000000000000004</v>
      </c>
      <c r="S243" s="34">
        <v>7377.9</v>
      </c>
      <c r="T243" s="35">
        <f t="shared" si="104"/>
        <v>0.14909391561284377</v>
      </c>
      <c r="U243" s="34">
        <v>0.52900000000000003</v>
      </c>
      <c r="V243" s="34">
        <v>7093.1</v>
      </c>
      <c r="W243" s="35">
        <f t="shared" si="105"/>
        <v>0.14915904188577631</v>
      </c>
      <c r="X243" s="15">
        <v>0.49</v>
      </c>
      <c r="Y243" s="15">
        <v>6570.4</v>
      </c>
      <c r="Z243" s="16">
        <f t="shared" si="106"/>
        <v>0.14915378059174481</v>
      </c>
      <c r="AA243" s="15"/>
      <c r="AB243" s="16">
        <f t="shared" si="99"/>
        <v>-9.8986928104575156E-2</v>
      </c>
      <c r="AC243" s="26">
        <f t="shared" si="100"/>
        <v>0.45101307189542489</v>
      </c>
      <c r="AD243" s="26">
        <f t="shared" si="101"/>
        <v>0.43001307189542487</v>
      </c>
      <c r="AE243" s="26">
        <f t="shared" si="102"/>
        <v>0.39101307189542484</v>
      </c>
      <c r="AG243" s="45">
        <f t="shared" si="119"/>
        <v>0</v>
      </c>
      <c r="AH243" s="45">
        <f t="shared" si="120"/>
        <v>0.10732600000000003</v>
      </c>
      <c r="AI243" s="45">
        <f t="shared" si="121"/>
        <v>0.10341399999999998</v>
      </c>
      <c r="AJ243" s="45">
        <f t="shared" si="122"/>
        <v>9.5776000000000042E-2</v>
      </c>
      <c r="AL243" s="4" t="s">
        <v>770</v>
      </c>
      <c r="AM243" s="7" t="s">
        <v>823</v>
      </c>
      <c r="AO243" s="16">
        <f t="shared" si="115"/>
        <v>-12.278550000000001</v>
      </c>
      <c r="AP243" s="16">
        <f t="shared" si="116"/>
        <v>-11.57544</v>
      </c>
      <c r="AQ243" s="16">
        <f t="shared" si="117"/>
        <v>-8.7891124799999982</v>
      </c>
      <c r="AR243" s="16">
        <f t="shared" si="118"/>
        <v>-8.6475580000000001</v>
      </c>
      <c r="AU243" s="16">
        <f t="shared" si="107"/>
        <v>0</v>
      </c>
      <c r="AV243" s="16">
        <f t="shared" si="108"/>
        <v>0.10732600000000003</v>
      </c>
      <c r="AW243" s="16">
        <f t="shared" si="109"/>
        <v>0.10341399999999998</v>
      </c>
      <c r="AX243" s="16">
        <f t="shared" si="110"/>
        <v>9.5776000000000042E-2</v>
      </c>
      <c r="AY243" s="62"/>
      <c r="AZ243" s="65">
        <f t="shared" si="123"/>
        <v>0.11969600000000005</v>
      </c>
      <c r="BA243" s="66">
        <f t="shared" si="124"/>
        <v>0.67862599999999995</v>
      </c>
      <c r="BB243" s="66">
        <f t="shared" si="125"/>
        <v>0.37509552000000013</v>
      </c>
      <c r="BC243" s="66">
        <f t="shared" si="126"/>
        <v>0.23920800000000009</v>
      </c>
      <c r="BD243" s="74"/>
      <c r="BE243" s="55"/>
      <c r="BF243" s="16">
        <f t="shared" si="111"/>
        <v>0</v>
      </c>
      <c r="BG243" s="16">
        <f t="shared" si="112"/>
        <v>2.9093915612843774E-2</v>
      </c>
      <c r="BH243" s="16">
        <f t="shared" si="113"/>
        <v>2.915904188577631E-2</v>
      </c>
      <c r="BI243" s="16">
        <f t="shared" si="114"/>
        <v>2.915378059174481E-2</v>
      </c>
    </row>
    <row r="244" spans="1:61" ht="30" x14ac:dyDescent="0.25">
      <c r="A244" s="4" t="s">
        <v>770</v>
      </c>
      <c r="B244" s="7" t="s">
        <v>811</v>
      </c>
      <c r="C244" s="7">
        <v>7213</v>
      </c>
      <c r="D244" s="8">
        <v>36.869199999999999</v>
      </c>
      <c r="E244" s="8">
        <v>-78.704599999999999</v>
      </c>
      <c r="F244" s="4" t="s">
        <v>812</v>
      </c>
      <c r="G244" s="4" t="s">
        <v>25</v>
      </c>
      <c r="H244" s="4" t="s">
        <v>47</v>
      </c>
      <c r="I244" s="4" t="s">
        <v>48</v>
      </c>
      <c r="J244" s="4" t="s">
        <v>813</v>
      </c>
      <c r="K244" s="14">
        <f t="shared" si="127"/>
        <v>6.1353267973856216</v>
      </c>
      <c r="L244" s="15">
        <v>938.70500000000004</v>
      </c>
      <c r="M244" s="15">
        <v>6724538.2699999996</v>
      </c>
      <c r="N244" s="15">
        <v>653871.01</v>
      </c>
      <c r="O244" s="15">
        <v>8.4179999999999993</v>
      </c>
      <c r="P244" s="15">
        <v>76508.176999999996</v>
      </c>
      <c r="Q244" s="16">
        <f t="shared" si="103"/>
        <v>0.22005490994773017</v>
      </c>
      <c r="R244" s="40">
        <v>7.81</v>
      </c>
      <c r="S244" s="34">
        <v>58494.2</v>
      </c>
      <c r="T244" s="35">
        <f t="shared" si="104"/>
        <v>0.2670350222757128</v>
      </c>
      <c r="U244" s="40">
        <v>8.92</v>
      </c>
      <c r="V244" s="34">
        <v>62093.9</v>
      </c>
      <c r="W244" s="35">
        <f t="shared" si="105"/>
        <v>0.28730680469418091</v>
      </c>
      <c r="X244" s="27">
        <v>5.7969999999999997</v>
      </c>
      <c r="Y244" s="15">
        <v>45786</v>
      </c>
      <c r="Z244" s="16">
        <f t="shared" si="106"/>
        <v>0.25322150875813565</v>
      </c>
      <c r="AA244" s="15"/>
      <c r="AB244" s="26">
        <f t="shared" si="99"/>
        <v>2.2826732026143777</v>
      </c>
      <c r="AC244" s="26">
        <f t="shared" si="100"/>
        <v>1.674673202614378</v>
      </c>
      <c r="AD244" s="26">
        <f t="shared" si="101"/>
        <v>2.7846732026143783</v>
      </c>
      <c r="AE244" s="16">
        <f t="shared" si="102"/>
        <v>-0.33832679738562188</v>
      </c>
      <c r="AG244" s="46">
        <f t="shared" si="119"/>
        <v>3.82750938</v>
      </c>
      <c r="AH244" s="46">
        <f t="shared" si="120"/>
        <v>4.3003479999999996</v>
      </c>
      <c r="AI244" s="46">
        <f t="shared" si="121"/>
        <v>5.1943659999999996</v>
      </c>
      <c r="AJ244" s="46">
        <f t="shared" si="122"/>
        <v>3.0498399999999997</v>
      </c>
      <c r="AL244" s="4" t="s">
        <v>770</v>
      </c>
      <c r="AM244" s="7" t="s">
        <v>811</v>
      </c>
      <c r="AO244" s="16">
        <f t="shared" si="115"/>
        <v>-8.4510406200000006</v>
      </c>
      <c r="AP244" s="16">
        <f t="shared" si="116"/>
        <v>-7.2750920000000008</v>
      </c>
      <c r="AQ244" s="16">
        <f t="shared" si="117"/>
        <v>-3.5947464799999986</v>
      </c>
      <c r="AR244" s="16">
        <f t="shared" si="118"/>
        <v>-5.5977180000000004</v>
      </c>
      <c r="AU244" s="16">
        <f t="shared" si="107"/>
        <v>3.82750938</v>
      </c>
      <c r="AV244" s="16">
        <f t="shared" si="108"/>
        <v>4.3003479999999996</v>
      </c>
      <c r="AW244" s="16">
        <f t="shared" si="109"/>
        <v>5.1943659999999996</v>
      </c>
      <c r="AX244" s="16">
        <f t="shared" si="110"/>
        <v>3.0498399999999997</v>
      </c>
      <c r="AY244" s="62"/>
      <c r="AZ244" s="65">
        <f t="shared" si="123"/>
        <v>3.9472053800000002</v>
      </c>
      <c r="BA244" s="66">
        <f t="shared" si="124"/>
        <v>4.9789739999999991</v>
      </c>
      <c r="BB244" s="66">
        <f t="shared" si="125"/>
        <v>5.5694615199999999</v>
      </c>
      <c r="BC244" s="66">
        <f t="shared" si="126"/>
        <v>3.2890479999999997</v>
      </c>
      <c r="BD244" s="74"/>
      <c r="BE244" s="55"/>
      <c r="BF244" s="16">
        <f t="shared" si="111"/>
        <v>0.10005490994773017</v>
      </c>
      <c r="BG244" s="16">
        <f t="shared" si="112"/>
        <v>0.1470350222757128</v>
      </c>
      <c r="BH244" s="16">
        <f t="shared" si="113"/>
        <v>0.16730680469418091</v>
      </c>
      <c r="BI244" s="16">
        <f t="shared" si="114"/>
        <v>0.13322150875813565</v>
      </c>
    </row>
    <row r="245" spans="1:61" ht="45" x14ac:dyDescent="0.25">
      <c r="A245" s="4" t="s">
        <v>770</v>
      </c>
      <c r="B245" s="7" t="s">
        <v>850</v>
      </c>
      <c r="C245" s="7">
        <v>7836</v>
      </c>
      <c r="D245" s="8">
        <v>38.528300000000002</v>
      </c>
      <c r="E245" s="8">
        <v>-77.768100000000004</v>
      </c>
      <c r="F245" s="4" t="s">
        <v>851</v>
      </c>
      <c r="G245" s="4" t="s">
        <v>25</v>
      </c>
      <c r="H245" s="4" t="s">
        <v>26</v>
      </c>
      <c r="I245" s="4" t="s">
        <v>27</v>
      </c>
      <c r="J245" s="4" t="s">
        <v>28</v>
      </c>
      <c r="K245" s="14">
        <f t="shared" si="127"/>
        <v>0.47308496732026145</v>
      </c>
      <c r="L245" s="15">
        <v>72.382000000000005</v>
      </c>
      <c r="M245" s="15">
        <v>4538785.4280000003</v>
      </c>
      <c r="N245" s="15">
        <v>433584.92</v>
      </c>
      <c r="O245" s="29">
        <v>0.74399999999999999</v>
      </c>
      <c r="P245" s="15">
        <v>47189.538</v>
      </c>
      <c r="Q245" s="16">
        <f t="shared" si="103"/>
        <v>3.1532412968315139E-2</v>
      </c>
      <c r="R245" s="39">
        <v>0.9</v>
      </c>
      <c r="S245" s="34">
        <v>56661.514000000003</v>
      </c>
      <c r="T245" s="35">
        <f t="shared" si="104"/>
        <v>3.1767594491033189E-2</v>
      </c>
      <c r="U245" s="39">
        <v>0.85</v>
      </c>
      <c r="V245" s="34">
        <v>54383.574999999997</v>
      </c>
      <c r="W245" s="35">
        <f t="shared" si="105"/>
        <v>3.1259438166762667E-2</v>
      </c>
      <c r="X245" s="29">
        <v>0.71</v>
      </c>
      <c r="Y245" s="15">
        <v>46125.98</v>
      </c>
      <c r="Z245" s="16">
        <f t="shared" si="106"/>
        <v>3.0785253776721925E-2</v>
      </c>
      <c r="AA245" s="15"/>
      <c r="AB245" s="28">
        <f t="shared" si="99"/>
        <v>0.27091503267973854</v>
      </c>
      <c r="AC245" s="28">
        <f t="shared" si="100"/>
        <v>0.42691503267973857</v>
      </c>
      <c r="AD245" s="28">
        <f t="shared" si="101"/>
        <v>0.37691503267973853</v>
      </c>
      <c r="AE245" s="28">
        <f t="shared" si="102"/>
        <v>0.23691503267973851</v>
      </c>
      <c r="AG245" s="45">
        <f t="shared" si="119"/>
        <v>-2.0873722799999999</v>
      </c>
      <c r="AH245" s="45">
        <f t="shared" si="120"/>
        <v>-2.49969084</v>
      </c>
      <c r="AI245" s="45">
        <f t="shared" si="121"/>
        <v>-2.4130144999999996</v>
      </c>
      <c r="AJ245" s="45">
        <f t="shared" si="122"/>
        <v>-2.0575588000000002</v>
      </c>
      <c r="AL245" s="4" t="s">
        <v>770</v>
      </c>
      <c r="AM245" s="7" t="s">
        <v>850</v>
      </c>
      <c r="AO245" s="16">
        <f t="shared" si="115"/>
        <v>-10.538412900000001</v>
      </c>
      <c r="AP245" s="16">
        <f t="shared" si="116"/>
        <v>-9.7747828400000003</v>
      </c>
      <c r="AQ245" s="16">
        <f t="shared" si="117"/>
        <v>-6.0077609799999987</v>
      </c>
      <c r="AR245" s="16">
        <f t="shared" si="118"/>
        <v>-7.6552768000000011</v>
      </c>
      <c r="AU245" s="16">
        <f t="shared" si="107"/>
        <v>0</v>
      </c>
      <c r="AV245" s="16">
        <f t="shared" si="108"/>
        <v>0</v>
      </c>
      <c r="AW245" s="16">
        <f t="shared" si="109"/>
        <v>0</v>
      </c>
      <c r="AX245" s="16">
        <f t="shared" si="110"/>
        <v>0</v>
      </c>
      <c r="AY245" s="62"/>
      <c r="AZ245" s="65">
        <f t="shared" si="123"/>
        <v>3.9472053800000002</v>
      </c>
      <c r="BA245" s="66">
        <f t="shared" si="124"/>
        <v>4.9789739999999991</v>
      </c>
      <c r="BB245" s="66">
        <f t="shared" si="125"/>
        <v>5.5694615199999999</v>
      </c>
      <c r="BC245" s="66">
        <f t="shared" si="126"/>
        <v>3.2890479999999997</v>
      </c>
      <c r="BD245" s="74"/>
      <c r="BE245" s="55"/>
      <c r="BF245" s="16">
        <f t="shared" si="111"/>
        <v>0</v>
      </c>
      <c r="BG245" s="16">
        <f t="shared" si="112"/>
        <v>0</v>
      </c>
      <c r="BH245" s="16">
        <f t="shared" si="113"/>
        <v>0</v>
      </c>
      <c r="BI245" s="16">
        <f t="shared" si="114"/>
        <v>0</v>
      </c>
    </row>
    <row r="246" spans="1:61" ht="45" x14ac:dyDescent="0.25">
      <c r="A246" s="4" t="s">
        <v>770</v>
      </c>
      <c r="B246" s="7" t="s">
        <v>844</v>
      </c>
      <c r="C246" s="7">
        <v>7837</v>
      </c>
      <c r="D246" s="8">
        <v>38.118099999999998</v>
      </c>
      <c r="E246" s="8">
        <v>-78.213899999999995</v>
      </c>
      <c r="F246" s="4" t="s">
        <v>835</v>
      </c>
      <c r="G246" s="4" t="s">
        <v>25</v>
      </c>
      <c r="H246" s="4" t="s">
        <v>26</v>
      </c>
      <c r="I246" s="4" t="s">
        <v>27</v>
      </c>
      <c r="J246" s="4" t="s">
        <v>28</v>
      </c>
      <c r="K246" s="14">
        <f t="shared" si="127"/>
        <v>0.29664052287581699</v>
      </c>
      <c r="L246" s="15">
        <v>45.386000000000003</v>
      </c>
      <c r="M246" s="15">
        <v>3449900.9440000001</v>
      </c>
      <c r="N246" s="15">
        <v>301736.03000000003</v>
      </c>
      <c r="O246" s="15">
        <v>8.4000000000000005E-2</v>
      </c>
      <c r="P246" s="15">
        <v>7501.3109999999997</v>
      </c>
      <c r="Q246" s="16">
        <f t="shared" si="103"/>
        <v>2.2396085164313278E-2</v>
      </c>
      <c r="R246" s="39">
        <v>0.63700000000000001</v>
      </c>
      <c r="S246" s="34">
        <v>48672.559000000001</v>
      </c>
      <c r="T246" s="35">
        <f t="shared" si="104"/>
        <v>2.617491305521865E-2</v>
      </c>
      <c r="U246" s="39">
        <v>0.58299999999999996</v>
      </c>
      <c r="V246" s="34">
        <v>46439.116000000002</v>
      </c>
      <c r="W246" s="35">
        <f t="shared" si="105"/>
        <v>2.5108143746750043E-2</v>
      </c>
      <c r="X246" s="29">
        <v>0.55400000000000005</v>
      </c>
      <c r="Y246" s="15">
        <v>42874.98</v>
      </c>
      <c r="Z246" s="16">
        <f t="shared" si="106"/>
        <v>2.5842577652514354E-2</v>
      </c>
      <c r="AA246" s="15"/>
      <c r="AB246" s="16">
        <f t="shared" si="99"/>
        <v>-0.21264052287581697</v>
      </c>
      <c r="AC246" s="28">
        <f t="shared" si="100"/>
        <v>0.34035947712418302</v>
      </c>
      <c r="AD246" s="28">
        <f t="shared" si="101"/>
        <v>0.28635947712418297</v>
      </c>
      <c r="AE246" s="28">
        <f t="shared" si="102"/>
        <v>0.25735947712418306</v>
      </c>
      <c r="AG246" s="45">
        <f t="shared" si="119"/>
        <v>-0.36607865999999994</v>
      </c>
      <c r="AH246" s="45">
        <f t="shared" si="120"/>
        <v>-2.2833535399999998</v>
      </c>
      <c r="AI246" s="45">
        <f t="shared" si="121"/>
        <v>-2.2033469599999997</v>
      </c>
      <c r="AJ246" s="45">
        <f t="shared" si="122"/>
        <v>-2.0184988000000001</v>
      </c>
      <c r="AL246" s="4" t="s">
        <v>770</v>
      </c>
      <c r="AM246" s="7" t="s">
        <v>844</v>
      </c>
      <c r="AO246" s="16">
        <f t="shared" si="115"/>
        <v>-10.90449156</v>
      </c>
      <c r="AP246" s="16">
        <f t="shared" si="116"/>
        <v>-12.058136380000001</v>
      </c>
      <c r="AQ246" s="16">
        <f t="shared" si="117"/>
        <v>-8.211107939999998</v>
      </c>
      <c r="AR246" s="16">
        <f t="shared" si="118"/>
        <v>-9.6737756000000008</v>
      </c>
      <c r="AU246" s="16">
        <f t="shared" si="107"/>
        <v>0</v>
      </c>
      <c r="AV246" s="16">
        <f t="shared" si="108"/>
        <v>0</v>
      </c>
      <c r="AW246" s="16">
        <f t="shared" si="109"/>
        <v>0</v>
      </c>
      <c r="AX246" s="16">
        <f t="shared" si="110"/>
        <v>0</v>
      </c>
      <c r="AY246" s="62"/>
      <c r="AZ246" s="65">
        <f t="shared" si="123"/>
        <v>3.9472053800000002</v>
      </c>
      <c r="BA246" s="66">
        <f t="shared" si="124"/>
        <v>4.9789739999999991</v>
      </c>
      <c r="BB246" s="66">
        <f t="shared" si="125"/>
        <v>5.5694615199999999</v>
      </c>
      <c r="BC246" s="66">
        <f t="shared" si="126"/>
        <v>3.2890479999999997</v>
      </c>
      <c r="BD246" s="74"/>
      <c r="BE246" s="55"/>
      <c r="BF246" s="16">
        <f t="shared" si="111"/>
        <v>0</v>
      </c>
      <c r="BG246" s="16">
        <f t="shared" si="112"/>
        <v>0</v>
      </c>
      <c r="BH246" s="16">
        <f t="shared" si="113"/>
        <v>0</v>
      </c>
      <c r="BI246" s="16">
        <f t="shared" si="114"/>
        <v>0</v>
      </c>
    </row>
    <row r="247" spans="1:61" ht="60" x14ac:dyDescent="0.25">
      <c r="A247" s="4" t="s">
        <v>770</v>
      </c>
      <c r="B247" s="7" t="s">
        <v>859</v>
      </c>
      <c r="C247" s="7">
        <v>7838</v>
      </c>
      <c r="D247" s="8">
        <v>38.544699999999999</v>
      </c>
      <c r="E247" s="8">
        <v>-77.770700000000005</v>
      </c>
      <c r="F247" s="4" t="s">
        <v>851</v>
      </c>
      <c r="G247" s="4" t="s">
        <v>25</v>
      </c>
      <c r="H247" s="4" t="s">
        <v>26</v>
      </c>
      <c r="I247" s="4" t="s">
        <v>27</v>
      </c>
      <c r="J247" s="4" t="s">
        <v>28</v>
      </c>
      <c r="K247" s="14">
        <f t="shared" si="127"/>
        <v>0.2300392156862745</v>
      </c>
      <c r="L247" s="15">
        <v>35.195999999999998</v>
      </c>
      <c r="M247" s="15">
        <v>2343082.7149999999</v>
      </c>
      <c r="N247" s="15">
        <v>231504.12</v>
      </c>
      <c r="O247" s="15">
        <v>0.121</v>
      </c>
      <c r="P247" s="15">
        <v>8883.9789999999994</v>
      </c>
      <c r="Q247" s="16">
        <f t="shared" si="103"/>
        <v>2.7240046380118642E-2</v>
      </c>
      <c r="R247" s="34">
        <v>0.156</v>
      </c>
      <c r="S247" s="34">
        <v>9423.4390000000003</v>
      </c>
      <c r="T247" s="35">
        <f t="shared" si="104"/>
        <v>3.3108931887817175E-2</v>
      </c>
      <c r="U247" s="34">
        <v>0.16500000000000001</v>
      </c>
      <c r="V247" s="34">
        <v>9322.2900000000009</v>
      </c>
      <c r="W247" s="35">
        <f t="shared" si="105"/>
        <v>3.5399027492171983E-2</v>
      </c>
      <c r="X247" s="19">
        <v>0.39900000000000002</v>
      </c>
      <c r="Y247" s="15">
        <v>26897.506000000001</v>
      </c>
      <c r="Z247" s="16">
        <f t="shared" si="106"/>
        <v>2.9668178157484192E-2</v>
      </c>
      <c r="AA247" s="15"/>
      <c r="AB247" s="16">
        <f t="shared" si="99"/>
        <v>-0.1090392156862745</v>
      </c>
      <c r="AC247" s="16">
        <f t="shared" si="100"/>
        <v>-7.4039215686274501E-2</v>
      </c>
      <c r="AD247" s="16">
        <f t="shared" si="101"/>
        <v>-6.5039215686274493E-2</v>
      </c>
      <c r="AE247" s="16">
        <f t="shared" si="102"/>
        <v>0.16896078431372552</v>
      </c>
      <c r="AG247" s="45">
        <f t="shared" si="119"/>
        <v>-0.4120387399999999</v>
      </c>
      <c r="AH247" s="45">
        <f t="shared" si="120"/>
        <v>-0.40940633999999998</v>
      </c>
      <c r="AI247" s="45">
        <f t="shared" si="121"/>
        <v>-0.39433740000000006</v>
      </c>
      <c r="AJ247" s="45">
        <f t="shared" si="122"/>
        <v>-1.21485036</v>
      </c>
      <c r="AL247" s="4" t="s">
        <v>770</v>
      </c>
      <c r="AM247" s="7" t="s">
        <v>859</v>
      </c>
      <c r="AO247" s="16">
        <f t="shared" si="115"/>
        <v>-11.3165303</v>
      </c>
      <c r="AP247" s="16">
        <f t="shared" si="116"/>
        <v>-12.467542720000001</v>
      </c>
      <c r="AQ247" s="16">
        <f t="shared" si="117"/>
        <v>-8.6054453399999975</v>
      </c>
      <c r="AR247" s="16">
        <f t="shared" si="118"/>
        <v>-10.888625960000001</v>
      </c>
      <c r="AU247" s="16">
        <f t="shared" si="107"/>
        <v>0</v>
      </c>
      <c r="AV247" s="16">
        <f t="shared" si="108"/>
        <v>0</v>
      </c>
      <c r="AW247" s="16">
        <f t="shared" si="109"/>
        <v>0</v>
      </c>
      <c r="AX247" s="16">
        <f t="shared" si="110"/>
        <v>0</v>
      </c>
      <c r="AY247" s="62"/>
      <c r="AZ247" s="65">
        <f t="shared" si="123"/>
        <v>3.9472053800000002</v>
      </c>
      <c r="BA247" s="66">
        <f t="shared" si="124"/>
        <v>4.9789739999999991</v>
      </c>
      <c r="BB247" s="66">
        <f t="shared" si="125"/>
        <v>5.5694615199999999</v>
      </c>
      <c r="BC247" s="66">
        <f t="shared" si="126"/>
        <v>3.2890479999999997</v>
      </c>
      <c r="BD247" s="74"/>
      <c r="BE247" s="55"/>
      <c r="BF247" s="16">
        <f t="shared" si="111"/>
        <v>0</v>
      </c>
      <c r="BG247" s="16">
        <f t="shared" si="112"/>
        <v>0</v>
      </c>
      <c r="BH247" s="16">
        <f t="shared" si="113"/>
        <v>0</v>
      </c>
      <c r="BI247" s="16">
        <f t="shared" si="114"/>
        <v>0</v>
      </c>
    </row>
    <row r="248" spans="1:61" ht="45" x14ac:dyDescent="0.25">
      <c r="A248" s="4" t="s">
        <v>770</v>
      </c>
      <c r="B248" s="7" t="s">
        <v>842</v>
      </c>
      <c r="C248" s="7">
        <v>7839</v>
      </c>
      <c r="D248" s="8">
        <v>38.072499999999998</v>
      </c>
      <c r="E248" s="8">
        <v>-77.514099999999999</v>
      </c>
      <c r="F248" s="4" t="s">
        <v>843</v>
      </c>
      <c r="G248" s="4" t="s">
        <v>25</v>
      </c>
      <c r="H248" s="4" t="s">
        <v>26</v>
      </c>
      <c r="I248" s="4" t="s">
        <v>27</v>
      </c>
      <c r="J248" s="4" t="s">
        <v>28</v>
      </c>
      <c r="K248" s="14">
        <f t="shared" si="127"/>
        <v>0.37028104575163395</v>
      </c>
      <c r="L248" s="15">
        <v>56.652999999999999</v>
      </c>
      <c r="M248" s="15">
        <v>3915857.5210000002</v>
      </c>
      <c r="N248" s="15">
        <v>392867.88</v>
      </c>
      <c r="O248" s="15"/>
      <c r="P248" s="15"/>
      <c r="Q248" s="16">
        <f t="shared" si="103"/>
        <v>0</v>
      </c>
      <c r="R248" s="34">
        <v>0.29199999999999998</v>
      </c>
      <c r="S248" s="34">
        <v>21032.6</v>
      </c>
      <c r="T248" s="35">
        <f t="shared" si="104"/>
        <v>2.7766419748390597E-2</v>
      </c>
      <c r="U248" s="34">
        <v>0.77</v>
      </c>
      <c r="V248" s="34">
        <v>53797.692000000003</v>
      </c>
      <c r="W248" s="35">
        <f t="shared" si="105"/>
        <v>2.8625763350591322E-2</v>
      </c>
      <c r="X248" s="15">
        <v>0.76400000000000001</v>
      </c>
      <c r="Y248" s="15">
        <v>53300.644</v>
      </c>
      <c r="Z248" s="16">
        <f t="shared" si="106"/>
        <v>2.8667571070998692E-2</v>
      </c>
      <c r="AA248" s="15"/>
      <c r="AB248" s="16">
        <f t="shared" si="99"/>
        <v>-0.37028104575163395</v>
      </c>
      <c r="AC248" s="16">
        <f t="shared" si="100"/>
        <v>-7.8281045751633971E-2</v>
      </c>
      <c r="AD248" s="28">
        <f t="shared" si="101"/>
        <v>0.39971895424836607</v>
      </c>
      <c r="AE248" s="28">
        <f t="shared" si="102"/>
        <v>0.39371895424836606</v>
      </c>
      <c r="AG248" s="45">
        <f t="shared" si="119"/>
        <v>0</v>
      </c>
      <c r="AH248" s="45">
        <f t="shared" si="120"/>
        <v>-0.96995599999999982</v>
      </c>
      <c r="AI248" s="45">
        <f t="shared" si="121"/>
        <v>-2.4578615199999998</v>
      </c>
      <c r="AJ248" s="45">
        <f t="shared" si="122"/>
        <v>-2.4340386399999998</v>
      </c>
      <c r="AL248" s="4" t="s">
        <v>770</v>
      </c>
      <c r="AM248" s="7" t="s">
        <v>842</v>
      </c>
      <c r="AO248" s="16">
        <f t="shared" si="115"/>
        <v>-11.3165303</v>
      </c>
      <c r="AP248" s="16">
        <f t="shared" si="116"/>
        <v>-13.437498720000001</v>
      </c>
      <c r="AQ248" s="16">
        <f t="shared" si="117"/>
        <v>-11.063306859999997</v>
      </c>
      <c r="AR248" s="16">
        <f t="shared" si="118"/>
        <v>-13.3226646</v>
      </c>
      <c r="AU248" s="16">
        <f t="shared" si="107"/>
        <v>0</v>
      </c>
      <c r="AV248" s="16">
        <f t="shared" si="108"/>
        <v>0</v>
      </c>
      <c r="AW248" s="16">
        <f t="shared" si="109"/>
        <v>0</v>
      </c>
      <c r="AX248" s="16">
        <f t="shared" si="110"/>
        <v>0</v>
      </c>
      <c r="AY248" s="62"/>
      <c r="AZ248" s="65">
        <f t="shared" si="123"/>
        <v>3.9472053800000002</v>
      </c>
      <c r="BA248" s="66">
        <f t="shared" si="124"/>
        <v>4.9789739999999991</v>
      </c>
      <c r="BB248" s="66">
        <f t="shared" si="125"/>
        <v>5.5694615199999999</v>
      </c>
      <c r="BC248" s="66">
        <f t="shared" si="126"/>
        <v>3.2890479999999997</v>
      </c>
      <c r="BD248" s="74"/>
      <c r="BE248" s="55"/>
      <c r="BF248" s="16">
        <f t="shared" si="111"/>
        <v>0</v>
      </c>
      <c r="BG248" s="16">
        <f t="shared" si="112"/>
        <v>0</v>
      </c>
      <c r="BH248" s="16">
        <f t="shared" si="113"/>
        <v>0</v>
      </c>
      <c r="BI248" s="16">
        <f t="shared" si="114"/>
        <v>0</v>
      </c>
    </row>
    <row r="249" spans="1:61" ht="45" x14ac:dyDescent="0.25">
      <c r="A249" s="4" t="s">
        <v>770</v>
      </c>
      <c r="B249" s="7" t="s">
        <v>860</v>
      </c>
      <c r="C249" s="7">
        <v>10017</v>
      </c>
      <c r="D249" s="8">
        <v>37.539200000000001</v>
      </c>
      <c r="E249" s="8">
        <v>-76.805300000000003</v>
      </c>
      <c r="F249" s="4" t="s">
        <v>861</v>
      </c>
      <c r="G249" s="4" t="s">
        <v>25</v>
      </c>
      <c r="H249" s="4" t="s">
        <v>47</v>
      </c>
      <c r="I249" s="4" t="s">
        <v>48</v>
      </c>
      <c r="J249" s="4" t="s">
        <v>258</v>
      </c>
      <c r="K249" s="14">
        <f t="shared" si="127"/>
        <v>1.1588496732026143</v>
      </c>
      <c r="L249" s="15">
        <v>177.304</v>
      </c>
      <c r="M249" s="15">
        <v>1852323.5120000001</v>
      </c>
      <c r="N249" s="15"/>
      <c r="O249" s="29">
        <v>1.496</v>
      </c>
      <c r="P249" s="15">
        <v>11803.6</v>
      </c>
      <c r="Q249" s="16">
        <f t="shared" si="103"/>
        <v>0.25348198854586734</v>
      </c>
      <c r="R249" s="39">
        <v>1.81</v>
      </c>
      <c r="S249" s="34">
        <v>10253.799999999999</v>
      </c>
      <c r="T249" s="35">
        <f t="shared" si="104"/>
        <v>0.3530398486414793</v>
      </c>
      <c r="U249" s="39">
        <v>1.5820000000000001</v>
      </c>
      <c r="V249" s="34">
        <v>11951.6</v>
      </c>
      <c r="W249" s="35">
        <f t="shared" si="105"/>
        <v>0.26473442886308107</v>
      </c>
      <c r="X249" s="15">
        <v>1.044</v>
      </c>
      <c r="Y249" s="15">
        <v>8379.1119999999992</v>
      </c>
      <c r="Z249" s="16">
        <f t="shared" si="106"/>
        <v>0.24919108373297794</v>
      </c>
      <c r="AA249" s="15"/>
      <c r="AB249" s="28">
        <f t="shared" si="99"/>
        <v>0.33715032679738566</v>
      </c>
      <c r="AC249" s="28">
        <f t="shared" si="100"/>
        <v>0.65115032679738571</v>
      </c>
      <c r="AD249" s="28">
        <f t="shared" si="101"/>
        <v>0.42315032679738573</v>
      </c>
      <c r="AE249" s="16">
        <f t="shared" si="102"/>
        <v>-0.1148496732026143</v>
      </c>
      <c r="AG249" s="46">
        <f t="shared" si="119"/>
        <v>0.78778399999999993</v>
      </c>
      <c r="AH249" s="46">
        <f t="shared" si="120"/>
        <v>1.1947720000000002</v>
      </c>
      <c r="AI249" s="46">
        <f t="shared" si="121"/>
        <v>0.8649039999999999</v>
      </c>
      <c r="AJ249" s="46">
        <f t="shared" si="122"/>
        <v>0.54125328000000006</v>
      </c>
      <c r="AL249" s="4" t="s">
        <v>770</v>
      </c>
      <c r="AM249" s="7" t="s">
        <v>860</v>
      </c>
      <c r="AO249" s="16">
        <f t="shared" si="115"/>
        <v>-10.5287463</v>
      </c>
      <c r="AP249" s="16">
        <f t="shared" si="116"/>
        <v>-12.24272672</v>
      </c>
      <c r="AQ249" s="16">
        <f t="shared" si="117"/>
        <v>-10.198402859999998</v>
      </c>
      <c r="AR249" s="16">
        <f t="shared" si="118"/>
        <v>-12.78141132</v>
      </c>
      <c r="AU249" s="16">
        <f t="shared" si="107"/>
        <v>0.78778399999999993</v>
      </c>
      <c r="AV249" s="16">
        <f t="shared" si="108"/>
        <v>1.1947720000000002</v>
      </c>
      <c r="AW249" s="16">
        <f t="shared" si="109"/>
        <v>0.8649039999999999</v>
      </c>
      <c r="AX249" s="16">
        <f t="shared" si="110"/>
        <v>0.54125328000000006</v>
      </c>
      <c r="AY249" s="62"/>
      <c r="AZ249" s="65">
        <f t="shared" si="123"/>
        <v>4.73498938</v>
      </c>
      <c r="BA249" s="66">
        <f t="shared" si="124"/>
        <v>6.1737459999999995</v>
      </c>
      <c r="BB249" s="66">
        <f t="shared" si="125"/>
        <v>6.4343655200000001</v>
      </c>
      <c r="BC249" s="66">
        <f t="shared" si="126"/>
        <v>3.8303012799999996</v>
      </c>
      <c r="BD249" s="74"/>
      <c r="BE249" s="55"/>
      <c r="BF249" s="16">
        <f t="shared" si="111"/>
        <v>0.13348198854586735</v>
      </c>
      <c r="BG249" s="16">
        <f t="shared" si="112"/>
        <v>0.23303984864147931</v>
      </c>
      <c r="BH249" s="16">
        <f t="shared" si="113"/>
        <v>0.14473442886308108</v>
      </c>
      <c r="BI249" s="16">
        <f t="shared" si="114"/>
        <v>0.12919108373297794</v>
      </c>
    </row>
    <row r="250" spans="1:61" ht="75" x14ac:dyDescent="0.25">
      <c r="A250" s="4" t="s">
        <v>770</v>
      </c>
      <c r="B250" s="7" t="s">
        <v>879</v>
      </c>
      <c r="C250" s="7">
        <v>10071</v>
      </c>
      <c r="D250" s="8">
        <v>36.8703</v>
      </c>
      <c r="E250" s="8">
        <v>-76.351900000000001</v>
      </c>
      <c r="F250" s="4" t="s">
        <v>880</v>
      </c>
      <c r="G250" s="4" t="s">
        <v>881</v>
      </c>
      <c r="H250" s="4" t="s">
        <v>65</v>
      </c>
      <c r="I250" s="4" t="s">
        <v>48</v>
      </c>
      <c r="J250" s="4" t="s">
        <v>258</v>
      </c>
      <c r="K250" s="14">
        <f t="shared" si="127"/>
        <v>0</v>
      </c>
      <c r="L250" s="15"/>
      <c r="M250" s="15"/>
      <c r="N250" s="15"/>
      <c r="O250" s="15"/>
      <c r="P250" s="15"/>
      <c r="Q250" s="16">
        <f t="shared" si="103"/>
        <v>0</v>
      </c>
      <c r="R250" s="34"/>
      <c r="S250" s="34"/>
      <c r="T250" s="35">
        <f t="shared" si="104"/>
        <v>0</v>
      </c>
      <c r="U250" s="34"/>
      <c r="V250" s="34"/>
      <c r="W250" s="35">
        <f t="shared" si="105"/>
        <v>0</v>
      </c>
      <c r="X250" s="15"/>
      <c r="Y250" s="15"/>
      <c r="Z250" s="16">
        <f t="shared" si="106"/>
        <v>0</v>
      </c>
      <c r="AA250" s="15"/>
      <c r="AB250" s="16">
        <f t="shared" si="99"/>
        <v>0</v>
      </c>
      <c r="AC250" s="16">
        <f t="shared" si="100"/>
        <v>0</v>
      </c>
      <c r="AD250" s="16">
        <f t="shared" si="101"/>
        <v>0</v>
      </c>
      <c r="AE250" s="16">
        <f t="shared" si="102"/>
        <v>0</v>
      </c>
      <c r="AG250" s="45">
        <f t="shared" si="119"/>
        <v>0</v>
      </c>
      <c r="AH250" s="45">
        <f t="shared" si="120"/>
        <v>0</v>
      </c>
      <c r="AI250" s="45">
        <f t="shared" si="121"/>
        <v>0</v>
      </c>
      <c r="AJ250" s="45">
        <f t="shared" si="122"/>
        <v>0</v>
      </c>
      <c r="AL250" s="4" t="s">
        <v>770</v>
      </c>
      <c r="AM250" s="7" t="s">
        <v>879</v>
      </c>
      <c r="AO250" s="16">
        <f t="shared" si="115"/>
        <v>-10.5287463</v>
      </c>
      <c r="AP250" s="16">
        <f t="shared" si="116"/>
        <v>-12.24272672</v>
      </c>
      <c r="AQ250" s="16">
        <f t="shared" si="117"/>
        <v>-10.198402859999998</v>
      </c>
      <c r="AR250" s="16">
        <f t="shared" si="118"/>
        <v>-12.78141132</v>
      </c>
      <c r="AU250" s="16">
        <f t="shared" si="107"/>
        <v>0</v>
      </c>
      <c r="AV250" s="16">
        <f t="shared" si="108"/>
        <v>0</v>
      </c>
      <c r="AW250" s="16">
        <f t="shared" si="109"/>
        <v>0</v>
      </c>
      <c r="AX250" s="16">
        <f t="shared" si="110"/>
        <v>0</v>
      </c>
      <c r="AY250" s="62"/>
      <c r="AZ250" s="65">
        <f t="shared" si="123"/>
        <v>4.73498938</v>
      </c>
      <c r="BA250" s="66">
        <f t="shared" si="124"/>
        <v>6.1737459999999995</v>
      </c>
      <c r="BB250" s="66">
        <f t="shared" si="125"/>
        <v>6.4343655200000001</v>
      </c>
      <c r="BC250" s="66">
        <f t="shared" si="126"/>
        <v>3.8303012799999996</v>
      </c>
      <c r="BD250" s="74"/>
      <c r="BE250" s="55"/>
      <c r="BF250" s="16">
        <f t="shared" si="111"/>
        <v>0</v>
      </c>
      <c r="BG250" s="16">
        <f t="shared" si="112"/>
        <v>0</v>
      </c>
      <c r="BH250" s="16">
        <f t="shared" si="113"/>
        <v>0</v>
      </c>
      <c r="BI250" s="16">
        <f t="shared" si="114"/>
        <v>0</v>
      </c>
    </row>
    <row r="251" spans="1:61" ht="45" x14ac:dyDescent="0.25">
      <c r="A251" s="4" t="s">
        <v>770</v>
      </c>
      <c r="B251" s="7" t="s">
        <v>798</v>
      </c>
      <c r="C251" s="7">
        <v>10377</v>
      </c>
      <c r="D251" s="8">
        <v>37.293900000000001</v>
      </c>
      <c r="E251" s="8">
        <v>-77.2697</v>
      </c>
      <c r="F251" s="4" t="s">
        <v>800</v>
      </c>
      <c r="G251" s="4" t="s">
        <v>801</v>
      </c>
      <c r="H251" s="4" t="s">
        <v>65</v>
      </c>
      <c r="I251" s="4" t="s">
        <v>48</v>
      </c>
      <c r="J251" s="4" t="s">
        <v>649</v>
      </c>
      <c r="K251" s="14">
        <f t="shared" si="127"/>
        <v>0.5009542483660131</v>
      </c>
      <c r="L251" s="15">
        <v>76.646000000000001</v>
      </c>
      <c r="M251" s="15">
        <v>381994.85600000003</v>
      </c>
      <c r="N251" s="15"/>
      <c r="O251" s="29">
        <v>1.111</v>
      </c>
      <c r="P251" s="15">
        <v>4555.0600000000004</v>
      </c>
      <c r="Q251" s="16">
        <f t="shared" si="103"/>
        <v>0.48780916167953875</v>
      </c>
      <c r="R251" s="39">
        <v>1.0189999999999999</v>
      </c>
      <c r="S251" s="34">
        <v>4177.9440000000004</v>
      </c>
      <c r="T251" s="35">
        <f t="shared" si="104"/>
        <v>0.48779974073371962</v>
      </c>
      <c r="U251" s="43">
        <v>7.8E-2</v>
      </c>
      <c r="V251" s="34">
        <v>536</v>
      </c>
      <c r="W251" s="35">
        <f t="shared" si="105"/>
        <v>0.29104477611940299</v>
      </c>
      <c r="X251" s="15"/>
      <c r="Y251" s="15"/>
      <c r="Z251" s="16">
        <f t="shared" si="106"/>
        <v>0</v>
      </c>
      <c r="AA251" s="15"/>
      <c r="AB251" s="28">
        <f t="shared" si="99"/>
        <v>0.61004575163398689</v>
      </c>
      <c r="AC251" s="28">
        <f t="shared" si="100"/>
        <v>0.51804575163398681</v>
      </c>
      <c r="AD251" s="16">
        <f t="shared" si="101"/>
        <v>-0.42295424836601309</v>
      </c>
      <c r="AE251" s="16">
        <f t="shared" si="102"/>
        <v>-0.5009542483660131</v>
      </c>
      <c r="AG251" s="46">
        <f t="shared" si="119"/>
        <v>0.8376963999999999</v>
      </c>
      <c r="AH251" s="46">
        <f t="shared" si="120"/>
        <v>0.7683233599999999</v>
      </c>
      <c r="AI251" s="45">
        <f t="shared" si="121"/>
        <v>4.5840000000000006E-2</v>
      </c>
      <c r="AJ251" s="45">
        <f t="shared" si="122"/>
        <v>0</v>
      </c>
      <c r="AL251" s="4" t="s">
        <v>770</v>
      </c>
      <c r="AM251" s="7" t="s">
        <v>798</v>
      </c>
      <c r="AO251" s="16">
        <f t="shared" si="115"/>
        <v>-9.6910498999999994</v>
      </c>
      <c r="AP251" s="16">
        <f t="shared" si="116"/>
        <v>-11.47440336</v>
      </c>
      <c r="AQ251" s="16">
        <f t="shared" si="117"/>
        <v>-10.152562859999998</v>
      </c>
      <c r="AR251" s="16">
        <f t="shared" si="118"/>
        <v>-12.78141132</v>
      </c>
      <c r="AU251" s="16">
        <f t="shared" si="107"/>
        <v>0.8376963999999999</v>
      </c>
      <c r="AV251" s="16">
        <f t="shared" si="108"/>
        <v>0.7683233599999999</v>
      </c>
      <c r="AW251" s="16">
        <f t="shared" si="109"/>
        <v>4.5840000000000006E-2</v>
      </c>
      <c r="AX251" s="16">
        <f t="shared" si="110"/>
        <v>0</v>
      </c>
      <c r="AY251" s="62"/>
      <c r="AZ251" s="65">
        <f t="shared" si="123"/>
        <v>5.5726857799999996</v>
      </c>
      <c r="BA251" s="66">
        <f t="shared" si="124"/>
        <v>6.9420693599999996</v>
      </c>
      <c r="BB251" s="66">
        <f t="shared" si="125"/>
        <v>6.4802055200000002</v>
      </c>
      <c r="BC251" s="66">
        <f t="shared" si="126"/>
        <v>3.8303012799999996</v>
      </c>
      <c r="BD251" s="74"/>
      <c r="BE251" s="55"/>
      <c r="BF251" s="16">
        <f t="shared" si="111"/>
        <v>0.36780916167953875</v>
      </c>
      <c r="BG251" s="16">
        <f t="shared" si="112"/>
        <v>0.36779974073371963</v>
      </c>
      <c r="BH251" s="16">
        <f t="shared" si="113"/>
        <v>0.171044776119403</v>
      </c>
      <c r="BI251" s="16">
        <f t="shared" si="114"/>
        <v>0</v>
      </c>
    </row>
    <row r="252" spans="1:61" ht="45" x14ac:dyDescent="0.25">
      <c r="A252" s="4" t="s">
        <v>770</v>
      </c>
      <c r="B252" s="7" t="s">
        <v>840</v>
      </c>
      <c r="C252" s="7">
        <v>10633</v>
      </c>
      <c r="D252" s="8">
        <v>37.291400000000003</v>
      </c>
      <c r="E252" s="8">
        <v>-77.2821</v>
      </c>
      <c r="F252" s="4" t="s">
        <v>800</v>
      </c>
      <c r="G252" s="4" t="s">
        <v>25</v>
      </c>
      <c r="H252" s="4" t="s">
        <v>33</v>
      </c>
      <c r="I252" s="4" t="s">
        <v>27</v>
      </c>
      <c r="J252" s="4" t="s">
        <v>34</v>
      </c>
      <c r="K252" s="14">
        <f t="shared" si="127"/>
        <v>2.3413202614379083</v>
      </c>
      <c r="L252" s="15">
        <v>358.22199999999998</v>
      </c>
      <c r="M252" s="15">
        <v>6771334.8320000004</v>
      </c>
      <c r="N252" s="15">
        <v>582793.26</v>
      </c>
      <c r="O252" s="15">
        <v>0.47199999999999998</v>
      </c>
      <c r="P252" s="15">
        <v>7818.0810000000001</v>
      </c>
      <c r="Q252" s="16">
        <f t="shared" si="103"/>
        <v>0.12074574310498958</v>
      </c>
      <c r="R252" s="34">
        <v>2.4580000000000002</v>
      </c>
      <c r="S252" s="34">
        <v>42709.553</v>
      </c>
      <c r="T252" s="35">
        <f t="shared" si="104"/>
        <v>0.11510305434477387</v>
      </c>
      <c r="U252" s="39">
        <v>3.673</v>
      </c>
      <c r="V252" s="34">
        <v>71247</v>
      </c>
      <c r="W252" s="35">
        <f t="shared" si="105"/>
        <v>0.10310609569525735</v>
      </c>
      <c r="X252" s="29">
        <v>3.5790000000000002</v>
      </c>
      <c r="Y252" s="15">
        <v>69172.2</v>
      </c>
      <c r="Z252" s="16">
        <f t="shared" si="106"/>
        <v>0.10348087815625352</v>
      </c>
      <c r="AA252" s="15"/>
      <c r="AB252" s="16">
        <f t="shared" si="99"/>
        <v>-1.8693202614379083</v>
      </c>
      <c r="AC252" s="16">
        <f t="shared" si="100"/>
        <v>0.11667973856209191</v>
      </c>
      <c r="AD252" s="28">
        <f t="shared" si="101"/>
        <v>1.3316797385620918</v>
      </c>
      <c r="AE252" s="28">
        <f t="shared" si="102"/>
        <v>1.2376797385620919</v>
      </c>
      <c r="AG252" s="45">
        <f t="shared" si="119"/>
        <v>2.9151400000000187E-3</v>
      </c>
      <c r="AH252" s="45">
        <f t="shared" si="120"/>
        <v>-0.10457317999999992</v>
      </c>
      <c r="AI252" s="45">
        <f t="shared" si="121"/>
        <v>-0.60181999999999969</v>
      </c>
      <c r="AJ252" s="45">
        <f t="shared" si="122"/>
        <v>-0.57133199999999984</v>
      </c>
      <c r="AL252" s="4" t="s">
        <v>770</v>
      </c>
      <c r="AM252" s="7" t="s">
        <v>840</v>
      </c>
      <c r="AO252" s="16">
        <f t="shared" si="115"/>
        <v>-9.6881347599999987</v>
      </c>
      <c r="AP252" s="16">
        <f t="shared" si="116"/>
        <v>-11.578976539999999</v>
      </c>
      <c r="AQ252" s="16">
        <f t="shared" si="117"/>
        <v>-10.754382859999998</v>
      </c>
      <c r="AR252" s="16">
        <f t="shared" si="118"/>
        <v>-13.35274332</v>
      </c>
      <c r="AU252" s="16">
        <f t="shared" si="107"/>
        <v>2.9151400000000187E-3</v>
      </c>
      <c r="AV252" s="16">
        <f t="shared" si="108"/>
        <v>0</v>
      </c>
      <c r="AW252" s="16">
        <f t="shared" si="109"/>
        <v>0</v>
      </c>
      <c r="AX252" s="16">
        <f t="shared" si="110"/>
        <v>0</v>
      </c>
      <c r="AY252" s="62"/>
      <c r="AZ252" s="65">
        <f t="shared" si="123"/>
        <v>5.5756009199999994</v>
      </c>
      <c r="BA252" s="66">
        <f t="shared" si="124"/>
        <v>6.9420693599999996</v>
      </c>
      <c r="BB252" s="66">
        <f t="shared" si="125"/>
        <v>6.4802055200000002</v>
      </c>
      <c r="BC252" s="66">
        <f t="shared" si="126"/>
        <v>3.8303012799999996</v>
      </c>
      <c r="BD252" s="74"/>
      <c r="BE252" s="55"/>
      <c r="BF252" s="16">
        <f t="shared" si="111"/>
        <v>7.4574310498957963E-4</v>
      </c>
      <c r="BG252" s="16">
        <f t="shared" si="112"/>
        <v>0</v>
      </c>
      <c r="BH252" s="16">
        <f t="shared" si="113"/>
        <v>0</v>
      </c>
      <c r="BI252" s="16">
        <f t="shared" si="114"/>
        <v>0</v>
      </c>
    </row>
    <row r="253" spans="1:61" ht="45" x14ac:dyDescent="0.25">
      <c r="A253" s="4" t="s">
        <v>770</v>
      </c>
      <c r="B253" s="7" t="s">
        <v>841</v>
      </c>
      <c r="C253" s="7">
        <v>10771</v>
      </c>
      <c r="D253" s="8">
        <v>37.296900000000001</v>
      </c>
      <c r="E253" s="8">
        <v>-77.283299999999997</v>
      </c>
      <c r="F253" s="4" t="s">
        <v>800</v>
      </c>
      <c r="G253" s="4" t="s">
        <v>25</v>
      </c>
      <c r="H253" s="4" t="s">
        <v>65</v>
      </c>
      <c r="I253" s="4" t="s">
        <v>312</v>
      </c>
      <c r="J253" s="4" t="s">
        <v>81</v>
      </c>
      <c r="K253" s="14">
        <f t="shared" si="127"/>
        <v>0.81597385620915031</v>
      </c>
      <c r="L253" s="15">
        <v>124.84399999999999</v>
      </c>
      <c r="M253" s="15">
        <v>2197964.2990000001</v>
      </c>
      <c r="N253" s="15"/>
      <c r="O253" s="15">
        <v>1.0109999999999999</v>
      </c>
      <c r="P253" s="15">
        <v>17717.3</v>
      </c>
      <c r="Q253" s="16">
        <f t="shared" si="103"/>
        <v>0.11412574150688874</v>
      </c>
      <c r="R253" s="39">
        <v>1.046</v>
      </c>
      <c r="S253" s="34">
        <v>17358</v>
      </c>
      <c r="T253" s="35">
        <f t="shared" si="104"/>
        <v>0.12052079732688098</v>
      </c>
      <c r="U253" s="39">
        <v>1.0629999999999999</v>
      </c>
      <c r="V253" s="34">
        <v>18239.2</v>
      </c>
      <c r="W253" s="35">
        <f t="shared" si="105"/>
        <v>0.11656212991797886</v>
      </c>
      <c r="X253" s="15">
        <v>0.91200000000000003</v>
      </c>
      <c r="Y253" s="15">
        <v>16199.4</v>
      </c>
      <c r="Z253" s="16">
        <f t="shared" si="106"/>
        <v>0.11259676284306827</v>
      </c>
      <c r="AA253" s="15"/>
      <c r="AB253" s="16">
        <f t="shared" si="99"/>
        <v>0.19502614379084959</v>
      </c>
      <c r="AC253" s="28">
        <f t="shared" si="100"/>
        <v>0.23002614379084974</v>
      </c>
      <c r="AD253" s="28">
        <f t="shared" si="101"/>
        <v>0.24702614379084964</v>
      </c>
      <c r="AE253" s="16">
        <f t="shared" si="102"/>
        <v>9.6026143790849727E-2</v>
      </c>
      <c r="AG253" s="45">
        <f t="shared" si="119"/>
        <v>-5.2038000000000001E-2</v>
      </c>
      <c r="AH253" s="45">
        <f t="shared" si="120"/>
        <v>4.5200000000000596E-3</v>
      </c>
      <c r="AI253" s="45">
        <f t="shared" si="121"/>
        <v>-3.1351999999999949E-2</v>
      </c>
      <c r="AJ253" s="45">
        <f t="shared" si="122"/>
        <v>-5.9963999999999885E-2</v>
      </c>
      <c r="AL253" s="4" t="s">
        <v>770</v>
      </c>
      <c r="AM253" s="7" t="s">
        <v>841</v>
      </c>
      <c r="AO253" s="16">
        <f t="shared" si="115"/>
        <v>-9.7401727599999983</v>
      </c>
      <c r="AP253" s="16">
        <f t="shared" si="116"/>
        <v>-11.57445654</v>
      </c>
      <c r="AQ253" s="16">
        <f t="shared" si="117"/>
        <v>-10.785734859999998</v>
      </c>
      <c r="AR253" s="16">
        <f t="shared" si="118"/>
        <v>-13.412707319999999</v>
      </c>
      <c r="AU253" s="16">
        <f t="shared" si="107"/>
        <v>0</v>
      </c>
      <c r="AV253" s="16">
        <f t="shared" si="108"/>
        <v>4.5200000000000596E-3</v>
      </c>
      <c r="AW253" s="16">
        <f t="shared" si="109"/>
        <v>0</v>
      </c>
      <c r="AX253" s="16">
        <f t="shared" si="110"/>
        <v>0</v>
      </c>
      <c r="AY253" s="62"/>
      <c r="AZ253" s="65">
        <f t="shared" si="123"/>
        <v>5.5756009199999994</v>
      </c>
      <c r="BA253" s="66">
        <f t="shared" si="124"/>
        <v>6.9465893599999999</v>
      </c>
      <c r="BB253" s="66">
        <f t="shared" si="125"/>
        <v>6.4802055200000002</v>
      </c>
      <c r="BC253" s="66">
        <f t="shared" si="126"/>
        <v>3.8303012799999996</v>
      </c>
      <c r="BD253" s="74"/>
      <c r="BE253" s="55"/>
      <c r="BF253" s="16">
        <f t="shared" si="111"/>
        <v>0</v>
      </c>
      <c r="BG253" s="16">
        <f t="shared" si="112"/>
        <v>5.2079732688098401E-4</v>
      </c>
      <c r="BH253" s="16">
        <f t="shared" si="113"/>
        <v>0</v>
      </c>
      <c r="BI253" s="16">
        <f t="shared" si="114"/>
        <v>0</v>
      </c>
    </row>
    <row r="254" spans="1:61" ht="45" x14ac:dyDescent="0.25">
      <c r="A254" s="4" t="s">
        <v>770</v>
      </c>
      <c r="B254" s="7" t="s">
        <v>775</v>
      </c>
      <c r="C254" s="7">
        <v>10773</v>
      </c>
      <c r="D254" s="8">
        <v>37.118299999999998</v>
      </c>
      <c r="E254" s="8">
        <v>-79.272599999999997</v>
      </c>
      <c r="F254" s="4" t="s">
        <v>777</v>
      </c>
      <c r="G254" s="4" t="s">
        <v>25</v>
      </c>
      <c r="H254" s="4" t="s">
        <v>65</v>
      </c>
      <c r="I254" s="4" t="s">
        <v>312</v>
      </c>
      <c r="J254" s="4" t="s">
        <v>81</v>
      </c>
      <c r="K254" s="14">
        <f t="shared" si="127"/>
        <v>0.73094117647058821</v>
      </c>
      <c r="L254" s="15">
        <v>111.834</v>
      </c>
      <c r="M254" s="15">
        <v>1936014.42</v>
      </c>
      <c r="N254" s="15"/>
      <c r="O254" s="15"/>
      <c r="P254" s="15"/>
      <c r="Q254" s="16">
        <f t="shared" si="103"/>
        <v>0</v>
      </c>
      <c r="R254" s="34"/>
      <c r="S254" s="34"/>
      <c r="T254" s="35">
        <f t="shared" si="104"/>
        <v>0</v>
      </c>
      <c r="U254" s="34"/>
      <c r="V254" s="34"/>
      <c r="W254" s="35">
        <f t="shared" si="105"/>
        <v>0</v>
      </c>
      <c r="X254" s="15"/>
      <c r="Y254" s="15"/>
      <c r="Z254" s="16">
        <f t="shared" si="106"/>
        <v>0</v>
      </c>
      <c r="AA254" s="15"/>
      <c r="AB254" s="16">
        <f t="shared" si="99"/>
        <v>-0.73094117647058821</v>
      </c>
      <c r="AC254" s="16">
        <f t="shared" si="100"/>
        <v>-0.73094117647058821</v>
      </c>
      <c r="AD254" s="16">
        <f t="shared" si="101"/>
        <v>-0.73094117647058821</v>
      </c>
      <c r="AE254" s="16">
        <f t="shared" si="102"/>
        <v>-0.73094117647058821</v>
      </c>
      <c r="AG254" s="45">
        <f t="shared" si="119"/>
        <v>0</v>
      </c>
      <c r="AH254" s="45">
        <f t="shared" si="120"/>
        <v>0</v>
      </c>
      <c r="AI254" s="45">
        <f t="shared" si="121"/>
        <v>0</v>
      </c>
      <c r="AJ254" s="45">
        <f t="shared" si="122"/>
        <v>0</v>
      </c>
      <c r="AL254" s="4" t="s">
        <v>770</v>
      </c>
      <c r="AM254" s="7" t="s">
        <v>775</v>
      </c>
      <c r="AO254" s="16">
        <f t="shared" si="115"/>
        <v>-9.7401727599999983</v>
      </c>
      <c r="AP254" s="16">
        <f t="shared" si="116"/>
        <v>-11.57445654</v>
      </c>
      <c r="AQ254" s="16">
        <f t="shared" si="117"/>
        <v>-10.785734859999998</v>
      </c>
      <c r="AR254" s="16">
        <f t="shared" si="118"/>
        <v>-13.412707319999999</v>
      </c>
      <c r="AU254" s="16">
        <f t="shared" si="107"/>
        <v>0</v>
      </c>
      <c r="AV254" s="16">
        <f t="shared" si="108"/>
        <v>0</v>
      </c>
      <c r="AW254" s="16">
        <f t="shared" si="109"/>
        <v>0</v>
      </c>
      <c r="AX254" s="16">
        <f t="shared" si="110"/>
        <v>0</v>
      </c>
      <c r="AY254" s="62"/>
      <c r="AZ254" s="65">
        <f t="shared" si="123"/>
        <v>5.5756009199999994</v>
      </c>
      <c r="BA254" s="66">
        <f t="shared" si="124"/>
        <v>6.9465893599999999</v>
      </c>
      <c r="BB254" s="66">
        <f t="shared" si="125"/>
        <v>6.4802055200000002</v>
      </c>
      <c r="BC254" s="66">
        <f t="shared" si="126"/>
        <v>3.8303012799999996</v>
      </c>
      <c r="BD254" s="74"/>
      <c r="BE254" s="55"/>
      <c r="BF254" s="16">
        <f t="shared" si="111"/>
        <v>0</v>
      </c>
      <c r="BG254" s="16">
        <f t="shared" si="112"/>
        <v>0</v>
      </c>
      <c r="BH254" s="16">
        <f t="shared" si="113"/>
        <v>0</v>
      </c>
      <c r="BI254" s="16">
        <f t="shared" si="114"/>
        <v>0</v>
      </c>
    </row>
    <row r="255" spans="1:61" ht="45" x14ac:dyDescent="0.25">
      <c r="A255" s="4" t="s">
        <v>770</v>
      </c>
      <c r="B255" s="7" t="s">
        <v>862</v>
      </c>
      <c r="C255" s="7">
        <v>10774</v>
      </c>
      <c r="D255" s="8">
        <v>36.652500000000003</v>
      </c>
      <c r="E255" s="8">
        <v>-76.9953</v>
      </c>
      <c r="F255" s="4" t="s">
        <v>863</v>
      </c>
      <c r="G255" s="4" t="s">
        <v>25</v>
      </c>
      <c r="H255" s="4" t="s">
        <v>65</v>
      </c>
      <c r="I255" s="4" t="s">
        <v>312</v>
      </c>
      <c r="J255" s="4" t="s">
        <v>332</v>
      </c>
      <c r="K255" s="14">
        <f t="shared" si="127"/>
        <v>0.7099869281045752</v>
      </c>
      <c r="L255" s="15">
        <v>108.628</v>
      </c>
      <c r="M255" s="15">
        <v>1813343.76</v>
      </c>
      <c r="N255" s="15"/>
      <c r="O255" s="29">
        <v>1.0429999999999999</v>
      </c>
      <c r="P255" s="15">
        <v>17024.400000000001</v>
      </c>
      <c r="Q255" s="16">
        <f t="shared" si="103"/>
        <v>0.12253001574211131</v>
      </c>
      <c r="R255" s="39">
        <v>1.018</v>
      </c>
      <c r="S255" s="34">
        <v>16649</v>
      </c>
      <c r="T255" s="35">
        <f t="shared" si="104"/>
        <v>0.1222896270046249</v>
      </c>
      <c r="U255" s="39">
        <v>1.0329999999999999</v>
      </c>
      <c r="V255" s="34">
        <v>16951</v>
      </c>
      <c r="W255" s="35">
        <f t="shared" si="105"/>
        <v>0.12188071500206478</v>
      </c>
      <c r="X255" s="29">
        <v>0.91800000000000004</v>
      </c>
      <c r="Y255" s="15">
        <v>14978.7</v>
      </c>
      <c r="Z255" s="16">
        <f t="shared" si="106"/>
        <v>0.12257405515832481</v>
      </c>
      <c r="AA255" s="15"/>
      <c r="AB255" s="28">
        <f t="shared" si="99"/>
        <v>0.33301307189542473</v>
      </c>
      <c r="AC255" s="28">
        <f t="shared" si="100"/>
        <v>0.30801307189542482</v>
      </c>
      <c r="AD255" s="28">
        <f t="shared" si="101"/>
        <v>0.32301307189542472</v>
      </c>
      <c r="AE255" s="28">
        <f t="shared" si="102"/>
        <v>0.20801307189542484</v>
      </c>
      <c r="AG255" s="45">
        <f t="shared" si="119"/>
        <v>2.1535999999999923E-2</v>
      </c>
      <c r="AH255" s="45">
        <f t="shared" si="120"/>
        <v>1.905999999999998E-2</v>
      </c>
      <c r="AI255" s="45">
        <f t="shared" si="121"/>
        <v>1.5940000000000076E-2</v>
      </c>
      <c r="AJ255" s="45">
        <f t="shared" si="122"/>
        <v>1.9277999999999969E-2</v>
      </c>
      <c r="AL255" s="4" t="s">
        <v>770</v>
      </c>
      <c r="AM255" s="7" t="s">
        <v>862</v>
      </c>
      <c r="AO255" s="16">
        <f t="shared" si="115"/>
        <v>-9.718636759999999</v>
      </c>
      <c r="AP255" s="16">
        <f t="shared" si="116"/>
        <v>-11.55539654</v>
      </c>
      <c r="AQ255" s="16">
        <f t="shared" si="117"/>
        <v>-10.769794859999998</v>
      </c>
      <c r="AR255" s="16">
        <f t="shared" si="118"/>
        <v>-13.393429319999999</v>
      </c>
      <c r="AU255" s="16">
        <f t="shared" si="107"/>
        <v>2.1535999999999923E-2</v>
      </c>
      <c r="AV255" s="16">
        <f t="shared" si="108"/>
        <v>1.905999999999998E-2</v>
      </c>
      <c r="AW255" s="16">
        <f t="shared" si="109"/>
        <v>1.5940000000000076E-2</v>
      </c>
      <c r="AX255" s="16">
        <f t="shared" si="110"/>
        <v>1.9277999999999969E-2</v>
      </c>
      <c r="AY255" s="62"/>
      <c r="AZ255" s="65">
        <f t="shared" si="123"/>
        <v>5.5971369199999996</v>
      </c>
      <c r="BA255" s="66">
        <f t="shared" si="124"/>
        <v>6.9656493599999996</v>
      </c>
      <c r="BB255" s="66">
        <f t="shared" si="125"/>
        <v>6.4961455200000007</v>
      </c>
      <c r="BC255" s="66">
        <f t="shared" si="126"/>
        <v>3.8495792799999995</v>
      </c>
      <c r="BD255" s="74"/>
      <c r="BE255" s="55"/>
      <c r="BF255" s="16">
        <f t="shared" si="111"/>
        <v>2.5300157421113134E-3</v>
      </c>
      <c r="BG255" s="16">
        <f t="shared" si="112"/>
        <v>2.2896270046249001E-3</v>
      </c>
      <c r="BH255" s="16">
        <f t="shared" si="113"/>
        <v>1.8807150020647839E-3</v>
      </c>
      <c r="BI255" s="16">
        <f t="shared" si="114"/>
        <v>2.5740551583248172E-3</v>
      </c>
    </row>
    <row r="256" spans="1:61" ht="30" x14ac:dyDescent="0.25">
      <c r="A256" s="4" t="s">
        <v>770</v>
      </c>
      <c r="B256" s="7" t="s">
        <v>832</v>
      </c>
      <c r="C256" s="7">
        <v>50479</v>
      </c>
      <c r="D256" s="8">
        <v>37.533999999999999</v>
      </c>
      <c r="E256" s="8">
        <v>-79.356999999999999</v>
      </c>
      <c r="F256" s="4" t="s">
        <v>833</v>
      </c>
      <c r="G256" s="4" t="s">
        <v>25</v>
      </c>
      <c r="H256" s="4" t="s">
        <v>166</v>
      </c>
      <c r="I256" s="4" t="s">
        <v>27</v>
      </c>
      <c r="J256" s="4"/>
      <c r="K256" s="14">
        <f t="shared" si="127"/>
        <v>4.3267973856209153E-2</v>
      </c>
      <c r="L256" s="15">
        <v>6.62</v>
      </c>
      <c r="M256" s="15">
        <v>524591.022</v>
      </c>
      <c r="N256" s="15"/>
      <c r="O256" s="15">
        <v>2.7E-2</v>
      </c>
      <c r="P256" s="15">
        <v>2043.4</v>
      </c>
      <c r="Q256" s="16">
        <f t="shared" si="103"/>
        <v>2.6426543995301945E-2</v>
      </c>
      <c r="R256" s="34">
        <v>4.9000000000000002E-2</v>
      </c>
      <c r="S256" s="34">
        <v>3876.7</v>
      </c>
      <c r="T256" s="35">
        <f t="shared" si="104"/>
        <v>2.5279232336781286E-2</v>
      </c>
      <c r="U256" s="34">
        <v>4.7E-2</v>
      </c>
      <c r="V256" s="34">
        <v>3726.5</v>
      </c>
      <c r="W256" s="35">
        <f t="shared" si="105"/>
        <v>2.522474171474574E-2</v>
      </c>
      <c r="X256" s="15">
        <v>4.5999999999999999E-2</v>
      </c>
      <c r="Y256" s="15">
        <v>3668.5</v>
      </c>
      <c r="Z256" s="16">
        <f t="shared" si="106"/>
        <v>2.5078369905956112E-2</v>
      </c>
      <c r="AA256" s="15"/>
      <c r="AB256" s="16">
        <f t="shared" si="99"/>
        <v>-1.6267973856209154E-2</v>
      </c>
      <c r="AC256" s="16">
        <f t="shared" si="100"/>
        <v>5.7320261437908485E-3</v>
      </c>
      <c r="AD256" s="16">
        <f t="shared" si="101"/>
        <v>3.7320261437908467E-3</v>
      </c>
      <c r="AE256" s="16">
        <f t="shared" si="102"/>
        <v>2.7320261437908458E-3</v>
      </c>
      <c r="AG256" s="45">
        <f t="shared" si="119"/>
        <v>-9.5603999999999995E-2</v>
      </c>
      <c r="AH256" s="45">
        <f t="shared" si="120"/>
        <v>-0.18360199999999999</v>
      </c>
      <c r="AI256" s="45">
        <f t="shared" si="121"/>
        <v>-0.17658999999999997</v>
      </c>
      <c r="AJ256" s="45">
        <f t="shared" si="122"/>
        <v>-0.17411000000000001</v>
      </c>
      <c r="AL256" s="4" t="s">
        <v>770</v>
      </c>
      <c r="AM256" s="7" t="s">
        <v>832</v>
      </c>
      <c r="AO256" s="16">
        <f t="shared" si="115"/>
        <v>-9.8142407599999988</v>
      </c>
      <c r="AP256" s="16">
        <f t="shared" si="116"/>
        <v>-11.738998540000001</v>
      </c>
      <c r="AQ256" s="16">
        <f t="shared" si="117"/>
        <v>-10.946384859999997</v>
      </c>
      <c r="AR256" s="16">
        <f t="shared" si="118"/>
        <v>-13.56753932</v>
      </c>
      <c r="AU256" s="16">
        <f t="shared" si="107"/>
        <v>0</v>
      </c>
      <c r="AV256" s="16">
        <f t="shared" si="108"/>
        <v>0</v>
      </c>
      <c r="AW256" s="16">
        <f t="shared" si="109"/>
        <v>0</v>
      </c>
      <c r="AX256" s="16">
        <f t="shared" si="110"/>
        <v>0</v>
      </c>
      <c r="AY256" s="62"/>
      <c r="AZ256" s="65">
        <f t="shared" si="123"/>
        <v>5.5971369199999996</v>
      </c>
      <c r="BA256" s="66">
        <f t="shared" si="124"/>
        <v>6.9656493599999996</v>
      </c>
      <c r="BB256" s="66">
        <f t="shared" si="125"/>
        <v>6.4961455200000007</v>
      </c>
      <c r="BC256" s="66">
        <f t="shared" si="126"/>
        <v>3.8495792799999995</v>
      </c>
      <c r="BD256" s="74"/>
      <c r="BE256" s="55"/>
      <c r="BF256" s="16">
        <f t="shared" si="111"/>
        <v>0</v>
      </c>
      <c r="BG256" s="16">
        <f t="shared" si="112"/>
        <v>0</v>
      </c>
      <c r="BH256" s="16">
        <f t="shared" si="113"/>
        <v>0</v>
      </c>
      <c r="BI256" s="16">
        <f t="shared" si="114"/>
        <v>0</v>
      </c>
    </row>
    <row r="257" spans="1:61" ht="60" x14ac:dyDescent="0.25">
      <c r="A257" s="4" t="s">
        <v>770</v>
      </c>
      <c r="B257" s="7" t="s">
        <v>883</v>
      </c>
      <c r="C257" s="7">
        <v>50900</v>
      </c>
      <c r="D257" s="8">
        <v>37.799700000000001</v>
      </c>
      <c r="E257" s="8">
        <v>-79.994600000000005</v>
      </c>
      <c r="F257" s="4" t="s">
        <v>884</v>
      </c>
      <c r="G257" s="4" t="s">
        <v>25</v>
      </c>
      <c r="H257" s="4" t="s">
        <v>80</v>
      </c>
      <c r="I257" s="4" t="s">
        <v>48</v>
      </c>
      <c r="J257" s="4" t="s">
        <v>165</v>
      </c>
      <c r="K257" s="14">
        <f t="shared" si="127"/>
        <v>3.3982549019607844</v>
      </c>
      <c r="L257" s="15">
        <v>519.93299999999999</v>
      </c>
      <c r="M257" s="15">
        <v>4256258.4519999996</v>
      </c>
      <c r="N257" s="15"/>
      <c r="O257" s="15">
        <v>3.052</v>
      </c>
      <c r="P257" s="15">
        <v>28301.8</v>
      </c>
      <c r="Q257" s="16">
        <f t="shared" si="103"/>
        <v>0.21567532807100609</v>
      </c>
      <c r="R257" s="34">
        <v>2.7690000000000001</v>
      </c>
      <c r="S257" s="34">
        <v>23798.6</v>
      </c>
      <c r="T257" s="35">
        <f t="shared" si="104"/>
        <v>0.23270276402813611</v>
      </c>
      <c r="U257" s="34">
        <v>2.8119999999999998</v>
      </c>
      <c r="V257" s="34">
        <v>26544.400000000001</v>
      </c>
      <c r="W257" s="35">
        <f t="shared" si="105"/>
        <v>0.21187143050888321</v>
      </c>
      <c r="X257" s="15">
        <v>2.8010000000000002</v>
      </c>
      <c r="Y257" s="15">
        <v>27243.8</v>
      </c>
      <c r="Z257" s="16">
        <f t="shared" si="106"/>
        <v>0.20562476600180593</v>
      </c>
      <c r="AA257" s="15"/>
      <c r="AB257" s="16">
        <f t="shared" si="99"/>
        <v>-0.34625490196078434</v>
      </c>
      <c r="AC257" s="16">
        <f t="shared" si="100"/>
        <v>-0.62925490196078426</v>
      </c>
      <c r="AD257" s="16">
        <f t="shared" si="101"/>
        <v>-0.58625490196078456</v>
      </c>
      <c r="AE257" s="16">
        <f t="shared" si="102"/>
        <v>-0.59725490196078423</v>
      </c>
      <c r="AG257" s="46">
        <f t="shared" si="119"/>
        <v>1.3538920000000001</v>
      </c>
      <c r="AH257" s="46">
        <f t="shared" si="120"/>
        <v>1.3410840000000002</v>
      </c>
      <c r="AI257" s="46">
        <f t="shared" si="121"/>
        <v>1.219336</v>
      </c>
      <c r="AJ257" s="46">
        <f t="shared" si="122"/>
        <v>1.1663720000000004</v>
      </c>
      <c r="AL257" s="4" t="s">
        <v>770</v>
      </c>
      <c r="AM257" s="7" t="s">
        <v>883</v>
      </c>
      <c r="AO257" s="16">
        <f t="shared" si="115"/>
        <v>-8.4603487599999987</v>
      </c>
      <c r="AP257" s="16">
        <f t="shared" si="116"/>
        <v>-10.39791454</v>
      </c>
      <c r="AQ257" s="16">
        <f t="shared" si="117"/>
        <v>-9.7270488599999965</v>
      </c>
      <c r="AR257" s="16">
        <f t="shared" si="118"/>
        <v>-12.401167319999999</v>
      </c>
      <c r="AU257" s="16">
        <f t="shared" si="107"/>
        <v>1.3538920000000001</v>
      </c>
      <c r="AV257" s="16">
        <f t="shared" si="108"/>
        <v>1.3410840000000002</v>
      </c>
      <c r="AW257" s="16">
        <f t="shared" si="109"/>
        <v>1.219336</v>
      </c>
      <c r="AX257" s="16">
        <f t="shared" si="110"/>
        <v>1.1663720000000004</v>
      </c>
      <c r="AY257" s="62"/>
      <c r="AZ257" s="65">
        <f t="shared" si="123"/>
        <v>6.9510289199999997</v>
      </c>
      <c r="BA257" s="66">
        <f t="shared" si="124"/>
        <v>8.3067333599999991</v>
      </c>
      <c r="BB257" s="66">
        <f t="shared" si="125"/>
        <v>7.7154815200000009</v>
      </c>
      <c r="BC257" s="66">
        <f t="shared" si="126"/>
        <v>5.0159512799999995</v>
      </c>
      <c r="BD257" s="74"/>
      <c r="BE257" s="55"/>
      <c r="BF257" s="16">
        <f t="shared" si="111"/>
        <v>9.5675328071006094E-2</v>
      </c>
      <c r="BG257" s="16">
        <f t="shared" si="112"/>
        <v>0.11270276402813612</v>
      </c>
      <c r="BH257" s="16">
        <f t="shared" si="113"/>
        <v>9.1871430508883217E-2</v>
      </c>
      <c r="BI257" s="16">
        <f t="shared" si="114"/>
        <v>8.5624766001805935E-2</v>
      </c>
    </row>
    <row r="258" spans="1:61" ht="45" x14ac:dyDescent="0.25">
      <c r="A258" s="4" t="s">
        <v>770</v>
      </c>
      <c r="B258" s="7" t="s">
        <v>826</v>
      </c>
      <c r="C258" s="7">
        <v>52019</v>
      </c>
      <c r="D258" s="8">
        <v>37.818100000000001</v>
      </c>
      <c r="E258" s="8">
        <v>-77.447800000000001</v>
      </c>
      <c r="F258" s="4" t="s">
        <v>827</v>
      </c>
      <c r="G258" s="4" t="s">
        <v>25</v>
      </c>
      <c r="H258" s="4" t="s">
        <v>33</v>
      </c>
      <c r="I258" s="4" t="s">
        <v>27</v>
      </c>
      <c r="J258" s="4" t="s">
        <v>828</v>
      </c>
      <c r="K258" s="14">
        <f t="shared" si="127"/>
        <v>2.2223333333333333</v>
      </c>
      <c r="L258" s="15">
        <v>340.017</v>
      </c>
      <c r="M258" s="15">
        <v>21920148.666000001</v>
      </c>
      <c r="N258" s="15">
        <v>2344881.7200000002</v>
      </c>
      <c r="O258" s="15">
        <v>2.488</v>
      </c>
      <c r="P258" s="15">
        <v>162684.80600000001</v>
      </c>
      <c r="Q258" s="16">
        <f t="shared" si="103"/>
        <v>3.0586753135384996E-2</v>
      </c>
      <c r="R258" s="34">
        <v>2.0350000000000001</v>
      </c>
      <c r="S258" s="34">
        <v>133908.75</v>
      </c>
      <c r="T258" s="35">
        <f t="shared" si="104"/>
        <v>3.0393831620413158E-2</v>
      </c>
      <c r="U258" s="34">
        <v>2.601</v>
      </c>
      <c r="V258" s="34">
        <v>172867.212</v>
      </c>
      <c r="W258" s="35">
        <f t="shared" si="105"/>
        <v>3.0092461952819602E-2</v>
      </c>
      <c r="X258" s="15">
        <v>2.7370000000000001</v>
      </c>
      <c r="Y258" s="15">
        <v>177284.05499999999</v>
      </c>
      <c r="Z258" s="16">
        <f t="shared" si="106"/>
        <v>3.0877001318590103E-2</v>
      </c>
      <c r="AA258" s="15"/>
      <c r="AB258" s="28">
        <f t="shared" si="99"/>
        <v>0.26566666666666672</v>
      </c>
      <c r="AC258" s="16">
        <f t="shared" si="100"/>
        <v>-0.18733333333333313</v>
      </c>
      <c r="AD258" s="28">
        <f t="shared" si="101"/>
        <v>0.37866666666666671</v>
      </c>
      <c r="AE258" s="28">
        <f t="shared" si="102"/>
        <v>0.51466666666666683</v>
      </c>
      <c r="AG258" s="45">
        <f t="shared" si="119"/>
        <v>-7.27308836</v>
      </c>
      <c r="AH258" s="45">
        <f t="shared" si="120"/>
        <v>-5.9995249999999993</v>
      </c>
      <c r="AI258" s="45">
        <f t="shared" si="121"/>
        <v>-7.7710327199999991</v>
      </c>
      <c r="AJ258" s="45">
        <f t="shared" si="122"/>
        <v>-7.9000432999999992</v>
      </c>
      <c r="AL258" s="4" t="s">
        <v>770</v>
      </c>
      <c r="AM258" s="7" t="s">
        <v>826</v>
      </c>
      <c r="AO258" s="16">
        <f t="shared" si="115"/>
        <v>-15.733437119999998</v>
      </c>
      <c r="AP258" s="16">
        <f t="shared" si="116"/>
        <v>-16.397439540000001</v>
      </c>
      <c r="AQ258" s="16">
        <f t="shared" si="117"/>
        <v>-17.498081579999997</v>
      </c>
      <c r="AR258" s="16">
        <f t="shared" si="118"/>
        <v>-20.301210619999999</v>
      </c>
      <c r="AU258" s="16">
        <f t="shared" si="107"/>
        <v>0</v>
      </c>
      <c r="AV258" s="16">
        <f t="shared" si="108"/>
        <v>0</v>
      </c>
      <c r="AW258" s="16">
        <f t="shared" si="109"/>
        <v>0</v>
      </c>
      <c r="AX258" s="16">
        <f t="shared" si="110"/>
        <v>0</v>
      </c>
      <c r="AY258" s="62"/>
      <c r="AZ258" s="65">
        <f t="shared" si="123"/>
        <v>6.9510289199999997</v>
      </c>
      <c r="BA258" s="66">
        <f t="shared" si="124"/>
        <v>8.3067333599999991</v>
      </c>
      <c r="BB258" s="66">
        <f t="shared" si="125"/>
        <v>7.7154815200000009</v>
      </c>
      <c r="BC258" s="66">
        <f t="shared" si="126"/>
        <v>5.0159512799999995</v>
      </c>
      <c r="BD258" s="74"/>
      <c r="BE258" s="55"/>
      <c r="BF258" s="16">
        <f t="shared" si="111"/>
        <v>0</v>
      </c>
      <c r="BG258" s="16">
        <f t="shared" si="112"/>
        <v>0</v>
      </c>
      <c r="BH258" s="16">
        <f t="shared" si="113"/>
        <v>0</v>
      </c>
      <c r="BI258" s="16">
        <f t="shared" si="114"/>
        <v>0</v>
      </c>
    </row>
    <row r="259" spans="1:61" ht="60" x14ac:dyDescent="0.25">
      <c r="A259" s="4" t="s">
        <v>770</v>
      </c>
      <c r="B259" s="7" t="s">
        <v>829</v>
      </c>
      <c r="C259" s="7">
        <v>52087</v>
      </c>
      <c r="D259" s="8">
        <v>36.774299999999997</v>
      </c>
      <c r="E259" s="8">
        <v>-76.311899999999994</v>
      </c>
      <c r="F259" s="4" t="s">
        <v>830</v>
      </c>
      <c r="G259" s="4" t="s">
        <v>25</v>
      </c>
      <c r="H259" s="4" t="s">
        <v>26</v>
      </c>
      <c r="I259" s="4" t="s">
        <v>27</v>
      </c>
      <c r="J259" s="4" t="s">
        <v>38</v>
      </c>
      <c r="K259" s="14">
        <f t="shared" si="127"/>
        <v>0.32903267973856209</v>
      </c>
      <c r="L259" s="15">
        <v>50.341999999999999</v>
      </c>
      <c r="M259" s="15">
        <v>752658.3</v>
      </c>
      <c r="N259" s="15">
        <v>61575.519999999997</v>
      </c>
      <c r="O259" s="15">
        <v>0.65600000000000003</v>
      </c>
      <c r="P259" s="15">
        <v>7596.6</v>
      </c>
      <c r="Q259" s="16">
        <f t="shared" si="103"/>
        <v>0.17270884342995549</v>
      </c>
      <c r="R259" s="34"/>
      <c r="S259" s="34"/>
      <c r="T259" s="35">
        <f t="shared" si="104"/>
        <v>0</v>
      </c>
      <c r="U259" s="34">
        <v>1.6639999999999999</v>
      </c>
      <c r="V259" s="34">
        <v>23598.9</v>
      </c>
      <c r="W259" s="35">
        <f t="shared" si="105"/>
        <v>0.14102352228281825</v>
      </c>
      <c r="X259" s="15">
        <v>1.321</v>
      </c>
      <c r="Y259" s="15">
        <v>16266.1</v>
      </c>
      <c r="Z259" s="16">
        <f t="shared" si="106"/>
        <v>0.16242369098923529</v>
      </c>
      <c r="AA259" s="15"/>
      <c r="AB259" s="28">
        <f t="shared" ref="AB259:AB293" si="128">O259-K259</f>
        <v>0.32696732026143793</v>
      </c>
      <c r="AC259" s="16">
        <f t="shared" ref="AC259:AC293" si="129">R259-K259</f>
        <v>-0.32903267973856209</v>
      </c>
      <c r="AD259" s="28">
        <f t="shared" ref="AD259:AD293" si="130">U259-K259</f>
        <v>1.3349673202614378</v>
      </c>
      <c r="AE259" s="28">
        <f t="shared" ref="AE259:AE293" si="131">X259-K259</f>
        <v>0.99196732026143786</v>
      </c>
      <c r="AG259" s="45">
        <f t="shared" si="119"/>
        <v>0.20020399999999994</v>
      </c>
      <c r="AH259" s="45">
        <f t="shared" si="120"/>
        <v>0</v>
      </c>
      <c r="AI259" s="46">
        <f t="shared" si="121"/>
        <v>0.24806599999999993</v>
      </c>
      <c r="AJ259" s="46">
        <f t="shared" si="122"/>
        <v>0.34503400000000012</v>
      </c>
      <c r="AL259" s="4" t="s">
        <v>770</v>
      </c>
      <c r="AM259" s="7" t="s">
        <v>829</v>
      </c>
      <c r="AO259" s="16">
        <f t="shared" si="115"/>
        <v>-15.533233119999998</v>
      </c>
      <c r="AP259" s="16">
        <f t="shared" si="116"/>
        <v>-16.397439540000001</v>
      </c>
      <c r="AQ259" s="16">
        <f t="shared" si="117"/>
        <v>-17.250015579999996</v>
      </c>
      <c r="AR259" s="16">
        <f t="shared" si="118"/>
        <v>-19.956176619999997</v>
      </c>
      <c r="AU259" s="16">
        <f t="shared" si="107"/>
        <v>0.20020399999999994</v>
      </c>
      <c r="AV259" s="16">
        <f t="shared" si="108"/>
        <v>0</v>
      </c>
      <c r="AW259" s="16">
        <f t="shared" si="109"/>
        <v>0.24806599999999993</v>
      </c>
      <c r="AX259" s="16">
        <f t="shared" si="110"/>
        <v>0.34503400000000012</v>
      </c>
      <c r="AY259" s="62"/>
      <c r="AZ259" s="65">
        <f t="shared" si="123"/>
        <v>7.15123292</v>
      </c>
      <c r="BA259" s="66">
        <f t="shared" si="124"/>
        <v>8.3067333599999991</v>
      </c>
      <c r="BB259" s="66">
        <f t="shared" si="125"/>
        <v>7.9635475200000005</v>
      </c>
      <c r="BC259" s="66">
        <f t="shared" si="126"/>
        <v>5.3609852799999995</v>
      </c>
      <c r="BD259" s="74"/>
      <c r="BE259" s="55"/>
      <c r="BF259" s="16">
        <f t="shared" si="111"/>
        <v>5.2708843429955493E-2</v>
      </c>
      <c r="BG259" s="16">
        <f t="shared" si="112"/>
        <v>0</v>
      </c>
      <c r="BH259" s="16">
        <f t="shared" si="113"/>
        <v>2.1023522282818258E-2</v>
      </c>
      <c r="BI259" s="16">
        <f t="shared" si="114"/>
        <v>4.2423690989235291E-2</v>
      </c>
    </row>
    <row r="260" spans="1:61" ht="30" x14ac:dyDescent="0.25">
      <c r="A260" s="4" t="s">
        <v>770</v>
      </c>
      <c r="B260" s="7" t="s">
        <v>787</v>
      </c>
      <c r="C260" s="7">
        <v>52089</v>
      </c>
      <c r="D260" s="8">
        <v>37.345100000000002</v>
      </c>
      <c r="E260" s="8">
        <v>-80.763999999999996</v>
      </c>
      <c r="F260" s="4" t="s">
        <v>790</v>
      </c>
      <c r="G260" s="4" t="s">
        <v>25</v>
      </c>
      <c r="H260" s="4" t="s">
        <v>166</v>
      </c>
      <c r="I260" s="4" t="s">
        <v>27</v>
      </c>
      <c r="J260" s="4"/>
      <c r="K260" s="14">
        <f t="shared" si="127"/>
        <v>0.38186928104575163</v>
      </c>
      <c r="L260" s="15">
        <v>58.426000000000002</v>
      </c>
      <c r="M260" s="15">
        <v>3839175.2</v>
      </c>
      <c r="N260" s="15"/>
      <c r="O260" s="15">
        <v>0.36499999999999999</v>
      </c>
      <c r="P260" s="15">
        <v>23752.6</v>
      </c>
      <c r="Q260" s="16">
        <f t="shared" ref="Q260:Q293" si="132" xml:space="preserve"> IF(P260&gt;0, (O260*2000)/P260, 0)</f>
        <v>3.0733477598241878E-2</v>
      </c>
      <c r="R260" s="34">
        <v>0.35799999999999998</v>
      </c>
      <c r="S260" s="34">
        <v>23288.6</v>
      </c>
      <c r="T260" s="35">
        <f t="shared" ref="T260:T293" si="133" xml:space="preserve"> IF(S260&gt;0, (R260*2000)/S260, 0)</f>
        <v>3.0744656183712204E-2</v>
      </c>
      <c r="U260" s="34">
        <v>0.37</v>
      </c>
      <c r="V260" s="34">
        <v>24011.8</v>
      </c>
      <c r="W260" s="35">
        <f t="shared" ref="W260:W293" si="134" xml:space="preserve"> IF(V260&gt;0, (U260*2000)/V260, 0)</f>
        <v>3.0818181060978354E-2</v>
      </c>
      <c r="X260" s="15">
        <v>0.38500000000000001</v>
      </c>
      <c r="Y260" s="15">
        <v>25008.799999999999</v>
      </c>
      <c r="Z260" s="16">
        <f t="shared" ref="Z260:Z293" si="135" xml:space="preserve"> IF(Y260&gt;0, (X260*2000)/Y260, 0)</f>
        <v>3.0789162214900356E-2</v>
      </c>
      <c r="AA260" s="15"/>
      <c r="AB260" s="16">
        <f t="shared" si="128"/>
        <v>-1.6869281045751638E-2</v>
      </c>
      <c r="AC260" s="16">
        <f t="shared" si="129"/>
        <v>-2.3869281045751645E-2</v>
      </c>
      <c r="AD260" s="16">
        <f t="shared" si="130"/>
        <v>-1.1869281045751634E-2</v>
      </c>
      <c r="AE260" s="16">
        <f t="shared" si="131"/>
        <v>3.1307189542483793E-3</v>
      </c>
      <c r="AG260" s="45">
        <f t="shared" si="119"/>
        <v>-1.0601559999999997</v>
      </c>
      <c r="AH260" s="45">
        <f t="shared" si="120"/>
        <v>-1.0393159999999999</v>
      </c>
      <c r="AI260" s="45">
        <f t="shared" si="121"/>
        <v>-1.0707079999999998</v>
      </c>
      <c r="AJ260" s="45">
        <f t="shared" si="122"/>
        <v>-1.1155279999999999</v>
      </c>
      <c r="AL260" s="4" t="s">
        <v>770</v>
      </c>
      <c r="AM260" s="7" t="s">
        <v>787</v>
      </c>
      <c r="AO260" s="16">
        <f t="shared" si="115"/>
        <v>-16.593389119999998</v>
      </c>
      <c r="AP260" s="16">
        <f t="shared" si="116"/>
        <v>-17.43675554</v>
      </c>
      <c r="AQ260" s="16">
        <f t="shared" si="117"/>
        <v>-18.320723579999996</v>
      </c>
      <c r="AR260" s="16">
        <f t="shared" si="118"/>
        <v>-21.071704619999998</v>
      </c>
      <c r="AU260" s="16">
        <f t="shared" ref="AU260:AU293" si="136">(BF260*P260)/2000</f>
        <v>0</v>
      </c>
      <c r="AV260" s="16">
        <f t="shared" ref="AV260:AV293" si="137">(BG260*S260)/2000</f>
        <v>0</v>
      </c>
      <c r="AW260" s="16">
        <f t="shared" ref="AW260:AW293" si="138">(BH260*V260)/2000</f>
        <v>0</v>
      </c>
      <c r="AX260" s="16">
        <f t="shared" ref="AX260:AX293" si="139">(BI260*Y260)/2000</f>
        <v>0</v>
      </c>
      <c r="AY260" s="62"/>
      <c r="AZ260" s="65">
        <f t="shared" si="123"/>
        <v>7.15123292</v>
      </c>
      <c r="BA260" s="66">
        <f t="shared" si="124"/>
        <v>8.3067333599999991</v>
      </c>
      <c r="BB260" s="66">
        <f t="shared" si="125"/>
        <v>7.9635475200000005</v>
      </c>
      <c r="BC260" s="66">
        <f t="shared" si="126"/>
        <v>5.3609852799999995</v>
      </c>
      <c r="BD260" s="74"/>
      <c r="BE260" s="55"/>
      <c r="BF260" s="16">
        <f t="shared" ref="BF260:BF293" si="140">IF(Q260&gt;0.11999,Q260-0.12,0)</f>
        <v>0</v>
      </c>
      <c r="BG260" s="16">
        <f t="shared" ref="BG260:BG293" si="141">IF(T260&gt;0.11999,T260-0.12,0)</f>
        <v>0</v>
      </c>
      <c r="BH260" s="16">
        <f t="shared" ref="BH260:BH293" si="142">IF(W260&gt;0.11999,W260-0.12,0)</f>
        <v>0</v>
      </c>
      <c r="BI260" s="16">
        <f t="shared" ref="BI260:BI293" si="143">IF(Z260&gt;0.11999,Z260-0.12,0)</f>
        <v>0</v>
      </c>
    </row>
    <row r="261" spans="1:61" ht="30" x14ac:dyDescent="0.25">
      <c r="A261" s="4" t="s">
        <v>770</v>
      </c>
      <c r="B261" s="7" t="s">
        <v>864</v>
      </c>
      <c r="C261" s="7">
        <v>54081</v>
      </c>
      <c r="D261" s="8">
        <v>37.455599999999997</v>
      </c>
      <c r="E261" s="8">
        <v>-77.430800000000005</v>
      </c>
      <c r="F261" s="4" t="s">
        <v>865</v>
      </c>
      <c r="G261" s="4" t="s">
        <v>25</v>
      </c>
      <c r="H261" s="4" t="s">
        <v>65</v>
      </c>
      <c r="I261" s="4" t="s">
        <v>48</v>
      </c>
      <c r="J261" s="4" t="s">
        <v>649</v>
      </c>
      <c r="K261" s="14">
        <f t="shared" si="127"/>
        <v>2.5319084967320262</v>
      </c>
      <c r="L261" s="15">
        <v>387.38200000000001</v>
      </c>
      <c r="M261" s="15">
        <v>3192952.4410000001</v>
      </c>
      <c r="N261" s="15"/>
      <c r="O261" s="15">
        <v>2.827</v>
      </c>
      <c r="P261" s="15">
        <v>20343.900000000001</v>
      </c>
      <c r="Q261" s="16">
        <f t="shared" si="132"/>
        <v>0.27792114589631289</v>
      </c>
      <c r="R261" s="34">
        <v>3.0710000000000002</v>
      </c>
      <c r="S261" s="34">
        <v>21114.6</v>
      </c>
      <c r="T261" s="35">
        <f t="shared" si="133"/>
        <v>0.29088876890871723</v>
      </c>
      <c r="U261" s="34">
        <v>3.0920000000000001</v>
      </c>
      <c r="V261" s="34">
        <v>22124</v>
      </c>
      <c r="W261" s="35">
        <f t="shared" si="134"/>
        <v>0.27951545832580005</v>
      </c>
      <c r="X261" s="15">
        <v>3.1640000000000001</v>
      </c>
      <c r="Y261" s="15">
        <v>24496.381000000001</v>
      </c>
      <c r="Z261" s="16">
        <f t="shared" si="135"/>
        <v>0.25832387241201055</v>
      </c>
      <c r="AA261" s="15"/>
      <c r="AB261" s="28">
        <f t="shared" si="128"/>
        <v>0.29509150326797373</v>
      </c>
      <c r="AC261" s="28">
        <f t="shared" si="129"/>
        <v>0.53909150326797395</v>
      </c>
      <c r="AD261" s="28">
        <f t="shared" si="130"/>
        <v>0.56009150326797386</v>
      </c>
      <c r="AE261" s="28">
        <f t="shared" si="131"/>
        <v>0.63209150326797392</v>
      </c>
      <c r="AG261" s="46">
        <f t="shared" si="119"/>
        <v>1.606366</v>
      </c>
      <c r="AH261" s="46">
        <f t="shared" si="120"/>
        <v>1.8041240000000003</v>
      </c>
      <c r="AI261" s="46">
        <f t="shared" si="121"/>
        <v>1.7645600000000001</v>
      </c>
      <c r="AJ261" s="46">
        <f t="shared" si="122"/>
        <v>1.6942171399999997</v>
      </c>
      <c r="AL261" s="4" t="s">
        <v>770</v>
      </c>
      <c r="AM261" s="7" t="s">
        <v>864</v>
      </c>
      <c r="AO261" s="16">
        <f t="shared" ref="AO261:AO293" si="144">IF(AL260=AL261,AO260+AG261,AG261)</f>
        <v>-14.987023119999998</v>
      </c>
      <c r="AP261" s="16">
        <f t="shared" ref="AP261:AP293" si="145">IF(AL260=AL261,AP260+AH261,AH261)</f>
        <v>-15.63263154</v>
      </c>
      <c r="AQ261" s="16">
        <f t="shared" ref="AQ261:AQ293" si="146">IF(AL260=AL261,AQ260+AI261,AI261)</f>
        <v>-16.556163579999996</v>
      </c>
      <c r="AR261" s="16">
        <f t="shared" ref="AR261:AR293" si="147">IF(AL260=AL261,AR260+AJ261,AJ261)</f>
        <v>-19.377487479999999</v>
      </c>
      <c r="AU261" s="16">
        <f t="shared" si="136"/>
        <v>1.606366</v>
      </c>
      <c r="AV261" s="16">
        <f t="shared" si="137"/>
        <v>1.8041240000000003</v>
      </c>
      <c r="AW261" s="16">
        <f t="shared" si="138"/>
        <v>1.7645600000000001</v>
      </c>
      <c r="AX261" s="16">
        <f t="shared" si="139"/>
        <v>1.6942171399999997</v>
      </c>
      <c r="AY261" s="62"/>
      <c r="AZ261" s="65">
        <f t="shared" si="123"/>
        <v>8.7575989199999995</v>
      </c>
      <c r="BA261" s="66">
        <f t="shared" si="124"/>
        <v>10.110857359999999</v>
      </c>
      <c r="BB261" s="66">
        <f t="shared" si="125"/>
        <v>9.72810752</v>
      </c>
      <c r="BC261" s="66">
        <f t="shared" si="126"/>
        <v>7.0552024199999988</v>
      </c>
      <c r="BD261" s="74"/>
      <c r="BE261" s="55"/>
      <c r="BF261" s="16">
        <f t="shared" si="140"/>
        <v>0.1579211458963129</v>
      </c>
      <c r="BG261" s="16">
        <f t="shared" si="141"/>
        <v>0.17088876890871724</v>
      </c>
      <c r="BH261" s="16">
        <f t="shared" si="142"/>
        <v>0.15951545832580005</v>
      </c>
      <c r="BI261" s="16">
        <f t="shared" si="143"/>
        <v>0.13832387241201055</v>
      </c>
    </row>
    <row r="262" spans="1:61" ht="45" x14ac:dyDescent="0.25">
      <c r="A262" s="4" t="s">
        <v>770</v>
      </c>
      <c r="B262" s="7" t="s">
        <v>780</v>
      </c>
      <c r="C262" s="7">
        <v>54304</v>
      </c>
      <c r="D262" s="8">
        <v>38.2667</v>
      </c>
      <c r="E262" s="8">
        <v>-77.314700000000002</v>
      </c>
      <c r="F262" s="4" t="s">
        <v>781</v>
      </c>
      <c r="G262" s="4" t="s">
        <v>25</v>
      </c>
      <c r="H262" s="4" t="s">
        <v>47</v>
      </c>
      <c r="I262" s="4" t="s">
        <v>48</v>
      </c>
      <c r="J262" s="4" t="s">
        <v>42</v>
      </c>
      <c r="K262" s="14">
        <f t="shared" si="127"/>
        <v>7.2065359477124183E-2</v>
      </c>
      <c r="L262" s="15">
        <v>11.026</v>
      </c>
      <c r="M262" s="15">
        <v>217056.14499999999</v>
      </c>
      <c r="N262" s="15">
        <v>19884.62</v>
      </c>
      <c r="O262" s="15"/>
      <c r="P262" s="15"/>
      <c r="Q262" s="16">
        <f t="shared" si="132"/>
        <v>0</v>
      </c>
      <c r="R262" s="34"/>
      <c r="S262" s="34"/>
      <c r="T262" s="35">
        <f t="shared" si="133"/>
        <v>0</v>
      </c>
      <c r="U262" s="34"/>
      <c r="V262" s="34"/>
      <c r="W262" s="35">
        <f t="shared" si="134"/>
        <v>0</v>
      </c>
      <c r="X262" s="15"/>
      <c r="Y262" s="15"/>
      <c r="Z262" s="16">
        <f t="shared" si="135"/>
        <v>0</v>
      </c>
      <c r="AA262" s="15"/>
      <c r="AB262" s="16">
        <f t="shared" si="128"/>
        <v>-7.2065359477124183E-2</v>
      </c>
      <c r="AC262" s="16">
        <f t="shared" si="129"/>
        <v>-7.2065359477124183E-2</v>
      </c>
      <c r="AD262" s="16">
        <f t="shared" si="130"/>
        <v>-7.2065359477124183E-2</v>
      </c>
      <c r="AE262" s="16">
        <f t="shared" si="131"/>
        <v>-7.2065359477124183E-2</v>
      </c>
      <c r="AG262" s="45">
        <f t="shared" si="119"/>
        <v>0</v>
      </c>
      <c r="AH262" s="45">
        <f t="shared" si="120"/>
        <v>0</v>
      </c>
      <c r="AI262" s="45">
        <f t="shared" si="121"/>
        <v>0</v>
      </c>
      <c r="AJ262" s="45">
        <f t="shared" si="122"/>
        <v>0</v>
      </c>
      <c r="AL262" s="4" t="s">
        <v>770</v>
      </c>
      <c r="AM262" s="7" t="s">
        <v>780</v>
      </c>
      <c r="AO262" s="16">
        <f t="shared" si="144"/>
        <v>-14.987023119999998</v>
      </c>
      <c r="AP262" s="16">
        <f t="shared" si="145"/>
        <v>-15.63263154</v>
      </c>
      <c r="AQ262" s="16">
        <f t="shared" si="146"/>
        <v>-16.556163579999996</v>
      </c>
      <c r="AR262" s="16">
        <f t="shared" si="147"/>
        <v>-19.377487479999999</v>
      </c>
      <c r="AU262" s="16">
        <f t="shared" si="136"/>
        <v>0</v>
      </c>
      <c r="AV262" s="16">
        <f t="shared" si="137"/>
        <v>0</v>
      </c>
      <c r="AW262" s="16">
        <f t="shared" si="138"/>
        <v>0</v>
      </c>
      <c r="AX262" s="16">
        <f t="shared" si="139"/>
        <v>0</v>
      </c>
      <c r="AY262" s="62"/>
      <c r="AZ262" s="65">
        <f t="shared" si="123"/>
        <v>8.7575989199999995</v>
      </c>
      <c r="BA262" s="66">
        <f t="shared" si="124"/>
        <v>10.110857359999999</v>
      </c>
      <c r="BB262" s="66">
        <f t="shared" si="125"/>
        <v>9.72810752</v>
      </c>
      <c r="BC262" s="66">
        <f t="shared" si="126"/>
        <v>7.0552024199999988</v>
      </c>
      <c r="BD262" s="74"/>
      <c r="BE262" s="55"/>
      <c r="BF262" s="16">
        <f t="shared" si="140"/>
        <v>0</v>
      </c>
      <c r="BG262" s="16">
        <f t="shared" si="141"/>
        <v>0</v>
      </c>
      <c r="BH262" s="16">
        <f t="shared" si="142"/>
        <v>0</v>
      </c>
      <c r="BI262" s="16">
        <f t="shared" si="143"/>
        <v>0</v>
      </c>
    </row>
    <row r="263" spans="1:61" ht="45" x14ac:dyDescent="0.25">
      <c r="A263" s="4" t="s">
        <v>770</v>
      </c>
      <c r="B263" s="7" t="s">
        <v>834</v>
      </c>
      <c r="C263" s="7">
        <v>54844</v>
      </c>
      <c r="D263" s="8">
        <v>38.124499999999998</v>
      </c>
      <c r="E263" s="8">
        <v>-78.203100000000006</v>
      </c>
      <c r="F263" s="4" t="s">
        <v>835</v>
      </c>
      <c r="G263" s="4" t="s">
        <v>25</v>
      </c>
      <c r="H263" s="4" t="s">
        <v>33</v>
      </c>
      <c r="I263" s="4" t="s">
        <v>27</v>
      </c>
      <c r="J263" s="4" t="s">
        <v>53</v>
      </c>
      <c r="K263" s="14">
        <f t="shared" si="127"/>
        <v>0.4727516339869281</v>
      </c>
      <c r="L263" s="15">
        <v>72.331000000000003</v>
      </c>
      <c r="M263" s="15">
        <v>5534295.0120000001</v>
      </c>
      <c r="N263" s="15">
        <v>661568.71</v>
      </c>
      <c r="O263" s="15">
        <v>0.53600000000000003</v>
      </c>
      <c r="P263" s="15">
        <v>41892.9</v>
      </c>
      <c r="Q263" s="16">
        <f t="shared" si="132"/>
        <v>2.5589061630968492E-2</v>
      </c>
      <c r="R263" s="34">
        <v>0.53600000000000003</v>
      </c>
      <c r="S263" s="34">
        <v>41579.199999999997</v>
      </c>
      <c r="T263" s="35">
        <f t="shared" si="133"/>
        <v>2.5782121830145843E-2</v>
      </c>
      <c r="U263" s="34">
        <v>0.53400000000000003</v>
      </c>
      <c r="V263" s="34">
        <v>41350.9</v>
      </c>
      <c r="W263" s="35">
        <f t="shared" si="134"/>
        <v>2.5827732890940706E-2</v>
      </c>
      <c r="X263" s="15">
        <v>0.52800000000000002</v>
      </c>
      <c r="Y263" s="15">
        <v>40242.498</v>
      </c>
      <c r="Z263" s="16">
        <f t="shared" si="135"/>
        <v>2.6240915760249277E-2</v>
      </c>
      <c r="AA263" s="15"/>
      <c r="AB263" s="16">
        <f t="shared" si="128"/>
        <v>6.3248366013071933E-2</v>
      </c>
      <c r="AC263" s="16">
        <f t="shared" si="129"/>
        <v>6.3248366013071933E-2</v>
      </c>
      <c r="AD263" s="16">
        <f t="shared" si="130"/>
        <v>6.1248366013071931E-2</v>
      </c>
      <c r="AE263" s="16">
        <f t="shared" si="131"/>
        <v>5.5248366013071926E-2</v>
      </c>
      <c r="AG263" s="45">
        <f t="shared" si="119"/>
        <v>-1.9775739999999999</v>
      </c>
      <c r="AH263" s="45">
        <f t="shared" si="120"/>
        <v>-1.9587519999999998</v>
      </c>
      <c r="AI263" s="45">
        <f t="shared" si="121"/>
        <v>-1.9470540000000001</v>
      </c>
      <c r="AJ263" s="45">
        <f t="shared" si="122"/>
        <v>-1.8865498799999998</v>
      </c>
      <c r="AL263" s="4" t="s">
        <v>770</v>
      </c>
      <c r="AM263" s="7" t="s">
        <v>834</v>
      </c>
      <c r="AO263" s="16">
        <f t="shared" si="144"/>
        <v>-16.964597119999997</v>
      </c>
      <c r="AP263" s="16">
        <f t="shared" si="145"/>
        <v>-17.591383539999999</v>
      </c>
      <c r="AQ263" s="16">
        <f t="shared" si="146"/>
        <v>-18.503217579999998</v>
      </c>
      <c r="AR263" s="16">
        <f t="shared" si="147"/>
        <v>-21.26403736</v>
      </c>
      <c r="AU263" s="16">
        <f t="shared" si="136"/>
        <v>0</v>
      </c>
      <c r="AV263" s="16">
        <f t="shared" si="137"/>
        <v>0</v>
      </c>
      <c r="AW263" s="16">
        <f t="shared" si="138"/>
        <v>0</v>
      </c>
      <c r="AX263" s="16">
        <f t="shared" si="139"/>
        <v>0</v>
      </c>
      <c r="AY263" s="62"/>
      <c r="AZ263" s="65">
        <f t="shared" si="123"/>
        <v>8.7575989199999995</v>
      </c>
      <c r="BA263" s="66">
        <f t="shared" si="124"/>
        <v>10.110857359999999</v>
      </c>
      <c r="BB263" s="66">
        <f t="shared" si="125"/>
        <v>9.72810752</v>
      </c>
      <c r="BC263" s="66">
        <f t="shared" si="126"/>
        <v>7.0552024199999988</v>
      </c>
      <c r="BD263" s="74"/>
      <c r="BE263" s="55"/>
      <c r="BF263" s="16">
        <f t="shared" si="140"/>
        <v>0</v>
      </c>
      <c r="BG263" s="16">
        <f t="shared" si="141"/>
        <v>0</v>
      </c>
      <c r="BH263" s="16">
        <f t="shared" si="142"/>
        <v>0</v>
      </c>
      <c r="BI263" s="16">
        <f t="shared" si="143"/>
        <v>0</v>
      </c>
    </row>
    <row r="264" spans="1:61" ht="30" x14ac:dyDescent="0.25">
      <c r="A264" s="4" t="s">
        <v>770</v>
      </c>
      <c r="B264" s="7" t="s">
        <v>885</v>
      </c>
      <c r="C264" s="7">
        <v>55285</v>
      </c>
      <c r="D264" s="8">
        <v>36.664400000000001</v>
      </c>
      <c r="E264" s="8">
        <v>-82.104399999999998</v>
      </c>
      <c r="F264" s="4" t="s">
        <v>887</v>
      </c>
      <c r="G264" s="4" t="s">
        <v>25</v>
      </c>
      <c r="H264" s="4" t="s">
        <v>26</v>
      </c>
      <c r="I264" s="4" t="s">
        <v>27</v>
      </c>
      <c r="J264" s="4" t="s">
        <v>38</v>
      </c>
      <c r="K264" s="14">
        <f t="shared" si="127"/>
        <v>0.62084313725490203</v>
      </c>
      <c r="L264" s="15">
        <v>94.989000000000004</v>
      </c>
      <c r="M264" s="15">
        <v>922191.6</v>
      </c>
      <c r="N264" s="15">
        <v>79944.210000000006</v>
      </c>
      <c r="O264" s="15">
        <v>0.754</v>
      </c>
      <c r="P264" s="15">
        <v>5513.3</v>
      </c>
      <c r="Q264" s="16">
        <f t="shared" si="132"/>
        <v>0.27352039613298751</v>
      </c>
      <c r="R264" s="34">
        <v>0.69399999999999995</v>
      </c>
      <c r="S264" s="34">
        <v>5540.8</v>
      </c>
      <c r="T264" s="35">
        <f t="shared" si="133"/>
        <v>0.25050534218885356</v>
      </c>
      <c r="U264" s="34">
        <v>1.1319999999999999</v>
      </c>
      <c r="V264" s="34">
        <v>6438.2</v>
      </c>
      <c r="W264" s="35">
        <f t="shared" si="134"/>
        <v>0.35165108260072692</v>
      </c>
      <c r="X264" s="15">
        <v>0.64600000000000002</v>
      </c>
      <c r="Y264" s="15">
        <v>5211.7</v>
      </c>
      <c r="Z264" s="16">
        <f t="shared" si="135"/>
        <v>0.24790375501275977</v>
      </c>
      <c r="AA264" s="15"/>
      <c r="AB264" s="16">
        <f t="shared" si="128"/>
        <v>0.13315686274509797</v>
      </c>
      <c r="AC264" s="16">
        <f t="shared" si="129"/>
        <v>7.3156862745097917E-2</v>
      </c>
      <c r="AD264" s="28">
        <f t="shared" si="130"/>
        <v>0.51115686274509786</v>
      </c>
      <c r="AE264" s="16">
        <f t="shared" si="131"/>
        <v>2.5156862745097985E-2</v>
      </c>
      <c r="AG264" s="46">
        <f t="shared" si="119"/>
        <v>0.42320200000000008</v>
      </c>
      <c r="AH264" s="46">
        <f t="shared" si="120"/>
        <v>0.36155199999999998</v>
      </c>
      <c r="AI264" s="46">
        <f t="shared" si="121"/>
        <v>0.74570799999999993</v>
      </c>
      <c r="AJ264" s="46">
        <f t="shared" si="122"/>
        <v>0.33329800000000004</v>
      </c>
      <c r="AL264" s="4" t="s">
        <v>770</v>
      </c>
      <c r="AM264" s="7" t="s">
        <v>885</v>
      </c>
      <c r="AO264" s="16">
        <f t="shared" si="144"/>
        <v>-16.541395119999997</v>
      </c>
      <c r="AP264" s="16">
        <f t="shared" si="145"/>
        <v>-17.229831539999999</v>
      </c>
      <c r="AQ264" s="16">
        <f t="shared" si="146"/>
        <v>-17.757509579999997</v>
      </c>
      <c r="AR264" s="16">
        <f t="shared" si="147"/>
        <v>-20.93073936</v>
      </c>
      <c r="AU264" s="16">
        <f t="shared" si="136"/>
        <v>0.42320200000000008</v>
      </c>
      <c r="AV264" s="16">
        <f t="shared" si="137"/>
        <v>0.36155199999999998</v>
      </c>
      <c r="AW264" s="16">
        <f t="shared" si="138"/>
        <v>0.74570799999999993</v>
      </c>
      <c r="AX264" s="16">
        <f t="shared" si="139"/>
        <v>0.33329800000000004</v>
      </c>
      <c r="AY264" s="62"/>
      <c r="AZ264" s="65">
        <f t="shared" si="123"/>
        <v>9.1808009199999994</v>
      </c>
      <c r="BA264" s="66">
        <f t="shared" si="124"/>
        <v>10.472409359999999</v>
      </c>
      <c r="BB264" s="66">
        <f t="shared" si="125"/>
        <v>10.47381552</v>
      </c>
      <c r="BC264" s="66">
        <f t="shared" si="126"/>
        <v>7.3885004199999988</v>
      </c>
      <c r="BD264" s="74"/>
      <c r="BE264" s="55"/>
      <c r="BF264" s="16">
        <f t="shared" si="140"/>
        <v>0.15352039613298751</v>
      </c>
      <c r="BG264" s="16">
        <f t="shared" si="141"/>
        <v>0.13050534218885357</v>
      </c>
      <c r="BH264" s="16">
        <f t="shared" si="142"/>
        <v>0.23165108260072692</v>
      </c>
      <c r="BI264" s="16">
        <f t="shared" si="143"/>
        <v>0.12790375501275977</v>
      </c>
    </row>
    <row r="265" spans="1:61" ht="45" x14ac:dyDescent="0.25">
      <c r="A265" s="4" t="s">
        <v>770</v>
      </c>
      <c r="B265" s="7" t="s">
        <v>814</v>
      </c>
      <c r="C265" s="7">
        <v>55381</v>
      </c>
      <c r="D265" s="8">
        <v>37.989199999999997</v>
      </c>
      <c r="E265" s="8">
        <v>-75.540000000000006</v>
      </c>
      <c r="F265" s="4" t="s">
        <v>816</v>
      </c>
      <c r="G265" s="4" t="s">
        <v>25</v>
      </c>
      <c r="H265" s="4" t="s">
        <v>26</v>
      </c>
      <c r="I265" s="4" t="s">
        <v>58</v>
      </c>
      <c r="J265" s="4" t="s">
        <v>38</v>
      </c>
      <c r="K265" s="14">
        <f t="shared" si="127"/>
        <v>3.8385620915032684E-2</v>
      </c>
      <c r="L265" s="15">
        <v>5.8730000000000002</v>
      </c>
      <c r="M265" s="15">
        <v>104858.05</v>
      </c>
      <c r="N265" s="15">
        <v>9082.75</v>
      </c>
      <c r="O265" s="15"/>
      <c r="P265" s="15"/>
      <c r="Q265" s="16">
        <f t="shared" si="132"/>
        <v>0</v>
      </c>
      <c r="R265" s="34">
        <v>6.0000000000000001E-3</v>
      </c>
      <c r="S265" s="34">
        <v>132.05000000000001</v>
      </c>
      <c r="T265" s="35">
        <f t="shared" si="133"/>
        <v>9.0874668686103735E-2</v>
      </c>
      <c r="U265" s="34">
        <v>8.0000000000000002E-3</v>
      </c>
      <c r="V265" s="34">
        <v>181.3</v>
      </c>
      <c r="W265" s="35">
        <f t="shared" si="134"/>
        <v>8.8251516822945394E-2</v>
      </c>
      <c r="X265" s="15">
        <v>4.4999999999999998E-2</v>
      </c>
      <c r="Y265" s="15">
        <v>814.7</v>
      </c>
      <c r="Z265" s="16">
        <f t="shared" si="135"/>
        <v>0.11047011169755738</v>
      </c>
      <c r="AA265" s="15"/>
      <c r="AB265" s="16">
        <f t="shared" si="128"/>
        <v>-3.8385620915032684E-2</v>
      </c>
      <c r="AC265" s="16">
        <f t="shared" si="129"/>
        <v>-3.2385620915032685E-2</v>
      </c>
      <c r="AD265" s="16">
        <f t="shared" si="130"/>
        <v>-3.0385620915032684E-2</v>
      </c>
      <c r="AE265" s="16">
        <f t="shared" si="131"/>
        <v>6.6143790849673145E-3</v>
      </c>
      <c r="AG265" s="45">
        <f t="shared" si="119"/>
        <v>0</v>
      </c>
      <c r="AH265" s="45">
        <f t="shared" si="120"/>
        <v>-1.9230000000000007E-3</v>
      </c>
      <c r="AI265" s="45">
        <f t="shared" si="121"/>
        <v>-2.8779999999999995E-3</v>
      </c>
      <c r="AJ265" s="45">
        <f t="shared" si="122"/>
        <v>-3.8819999999999987E-3</v>
      </c>
      <c r="AL265" s="4" t="s">
        <v>770</v>
      </c>
      <c r="AM265" s="7" t="s">
        <v>814</v>
      </c>
      <c r="AO265" s="16">
        <f t="shared" si="144"/>
        <v>-16.541395119999997</v>
      </c>
      <c r="AP265" s="16">
        <f t="shared" si="145"/>
        <v>-17.231754540000001</v>
      </c>
      <c r="AQ265" s="16">
        <f t="shared" si="146"/>
        <v>-17.760387579999996</v>
      </c>
      <c r="AR265" s="16">
        <f t="shared" si="147"/>
        <v>-20.934621360000001</v>
      </c>
      <c r="AU265" s="16">
        <f t="shared" si="136"/>
        <v>0</v>
      </c>
      <c r="AV265" s="16">
        <f t="shared" si="137"/>
        <v>0</v>
      </c>
      <c r="AW265" s="16">
        <f t="shared" si="138"/>
        <v>0</v>
      </c>
      <c r="AX265" s="16">
        <f t="shared" si="139"/>
        <v>0</v>
      </c>
      <c r="AY265" s="62"/>
      <c r="AZ265" s="65">
        <f t="shared" si="123"/>
        <v>9.1808009199999994</v>
      </c>
      <c r="BA265" s="66">
        <f t="shared" si="124"/>
        <v>10.472409359999999</v>
      </c>
      <c r="BB265" s="66">
        <f t="shared" si="125"/>
        <v>10.47381552</v>
      </c>
      <c r="BC265" s="66">
        <f t="shared" si="126"/>
        <v>7.3885004199999988</v>
      </c>
      <c r="BD265" s="74"/>
      <c r="BE265" s="55"/>
      <c r="BF265" s="16">
        <f t="shared" si="140"/>
        <v>0</v>
      </c>
      <c r="BG265" s="16">
        <f t="shared" si="141"/>
        <v>0</v>
      </c>
      <c r="BH265" s="16">
        <f t="shared" si="142"/>
        <v>0</v>
      </c>
      <c r="BI265" s="16">
        <f t="shared" si="143"/>
        <v>0</v>
      </c>
    </row>
    <row r="266" spans="1:61" ht="60" x14ac:dyDescent="0.25">
      <c r="A266" s="4" t="s">
        <v>770</v>
      </c>
      <c r="B266" s="7" t="s">
        <v>872</v>
      </c>
      <c r="C266" s="7">
        <v>55439</v>
      </c>
      <c r="D266" s="8">
        <v>37.866700000000002</v>
      </c>
      <c r="E266" s="8">
        <v>-78.381299999999996</v>
      </c>
      <c r="F266" s="4" t="s">
        <v>874</v>
      </c>
      <c r="G266" s="4" t="s">
        <v>25</v>
      </c>
      <c r="H266" s="4" t="s">
        <v>33</v>
      </c>
      <c r="I266" s="4" t="s">
        <v>27</v>
      </c>
      <c r="J266" s="4" t="s">
        <v>53</v>
      </c>
      <c r="K266" s="14">
        <f t="shared" si="127"/>
        <v>0.44288888888888889</v>
      </c>
      <c r="L266" s="15">
        <v>67.762</v>
      </c>
      <c r="M266" s="15">
        <v>18299604.673</v>
      </c>
      <c r="N266" s="15">
        <v>2577134.16</v>
      </c>
      <c r="O266" s="15">
        <v>0.68899999999999995</v>
      </c>
      <c r="P266" s="15">
        <v>44051.593999999997</v>
      </c>
      <c r="Q266" s="16">
        <f t="shared" si="132"/>
        <v>3.1281501414001045E-2</v>
      </c>
      <c r="R266" s="34">
        <v>0.39500000000000002</v>
      </c>
      <c r="S266" s="34">
        <v>142271.29999999999</v>
      </c>
      <c r="T266" s="35">
        <f t="shared" si="133"/>
        <v>5.552771360070514E-3</v>
      </c>
      <c r="U266" s="34">
        <v>0.38500000000000001</v>
      </c>
      <c r="V266" s="34">
        <v>137769.9</v>
      </c>
      <c r="W266" s="35">
        <f t="shared" si="134"/>
        <v>5.5890292436882082E-3</v>
      </c>
      <c r="X266" s="15">
        <v>0.41299999999999998</v>
      </c>
      <c r="Y266" s="15">
        <v>132696.37899999999</v>
      </c>
      <c r="Z266" s="16">
        <f t="shared" si="135"/>
        <v>6.2247365468804548E-3</v>
      </c>
      <c r="AA266" s="15"/>
      <c r="AB266" s="16">
        <f t="shared" si="128"/>
        <v>0.24611111111111106</v>
      </c>
      <c r="AC266" s="16">
        <f t="shared" si="129"/>
        <v>-4.788888888888887E-2</v>
      </c>
      <c r="AD266" s="16">
        <f t="shared" si="130"/>
        <v>-5.7888888888888879E-2</v>
      </c>
      <c r="AE266" s="16">
        <f t="shared" si="131"/>
        <v>-2.9888888888888909E-2</v>
      </c>
      <c r="AG266" s="45">
        <f t="shared" si="119"/>
        <v>-1.9540956399999998</v>
      </c>
      <c r="AH266" s="45">
        <f t="shared" si="120"/>
        <v>-8.1412779999999998</v>
      </c>
      <c r="AI266" s="45">
        <f t="shared" si="121"/>
        <v>-7.8811939999999998</v>
      </c>
      <c r="AJ266" s="45">
        <f t="shared" si="122"/>
        <v>-7.5487827399999992</v>
      </c>
      <c r="AL266" s="4" t="s">
        <v>770</v>
      </c>
      <c r="AM266" s="7" t="s">
        <v>872</v>
      </c>
      <c r="AO266" s="16">
        <f t="shared" si="144"/>
        <v>-18.495490759999996</v>
      </c>
      <c r="AP266" s="16">
        <f t="shared" si="145"/>
        <v>-25.373032540000001</v>
      </c>
      <c r="AQ266" s="16">
        <f t="shared" si="146"/>
        <v>-25.641581579999997</v>
      </c>
      <c r="AR266" s="16">
        <f t="shared" si="147"/>
        <v>-28.483404100000001</v>
      </c>
      <c r="AU266" s="16">
        <f t="shared" si="136"/>
        <v>0</v>
      </c>
      <c r="AV266" s="16">
        <f t="shared" si="137"/>
        <v>0</v>
      </c>
      <c r="AW266" s="16">
        <f t="shared" si="138"/>
        <v>0</v>
      </c>
      <c r="AX266" s="16">
        <f t="shared" si="139"/>
        <v>0</v>
      </c>
      <c r="AY266" s="62"/>
      <c r="AZ266" s="65">
        <f t="shared" si="123"/>
        <v>9.1808009199999994</v>
      </c>
      <c r="BA266" s="66">
        <f t="shared" si="124"/>
        <v>10.472409359999999</v>
      </c>
      <c r="BB266" s="66">
        <f t="shared" si="125"/>
        <v>10.47381552</v>
      </c>
      <c r="BC266" s="66">
        <f t="shared" si="126"/>
        <v>7.3885004199999988</v>
      </c>
      <c r="BD266" s="74"/>
      <c r="BE266" s="55"/>
      <c r="BF266" s="16">
        <f t="shared" si="140"/>
        <v>0</v>
      </c>
      <c r="BG266" s="16">
        <f t="shared" si="141"/>
        <v>0</v>
      </c>
      <c r="BH266" s="16">
        <f t="shared" si="142"/>
        <v>0</v>
      </c>
      <c r="BI266" s="16">
        <f t="shared" si="143"/>
        <v>0</v>
      </c>
    </row>
    <row r="267" spans="1:61" ht="30" x14ac:dyDescent="0.25">
      <c r="A267" s="4" t="s">
        <v>770</v>
      </c>
      <c r="B267" s="7" t="s">
        <v>785</v>
      </c>
      <c r="C267" s="7">
        <v>55738</v>
      </c>
      <c r="D267" s="8">
        <v>37.1753</v>
      </c>
      <c r="E267" s="8">
        <v>-81.961699999999993</v>
      </c>
      <c r="F267" s="4" t="s">
        <v>786</v>
      </c>
      <c r="G267" s="4" t="s">
        <v>25</v>
      </c>
      <c r="H267" s="4" t="s">
        <v>26</v>
      </c>
      <c r="I267" s="4" t="s">
        <v>27</v>
      </c>
      <c r="J267" s="4" t="s">
        <v>38</v>
      </c>
      <c r="K267" s="14">
        <f t="shared" si="127"/>
        <v>0.29762091503267973</v>
      </c>
      <c r="L267" s="15">
        <v>45.536000000000001</v>
      </c>
      <c r="M267" s="15">
        <v>1410219.2760000001</v>
      </c>
      <c r="N267" s="15">
        <v>145757.49</v>
      </c>
      <c r="O267" s="15">
        <v>0.38200000000000001</v>
      </c>
      <c r="P267" s="15">
        <v>11560.508</v>
      </c>
      <c r="Q267" s="16">
        <f t="shared" si="132"/>
        <v>6.608706122602917E-2</v>
      </c>
      <c r="R267" s="34">
        <v>0.40300000000000002</v>
      </c>
      <c r="S267" s="34">
        <v>11428.654</v>
      </c>
      <c r="T267" s="35">
        <f t="shared" si="133"/>
        <v>7.0524490460556422E-2</v>
      </c>
      <c r="U267" s="34">
        <v>0.39500000000000002</v>
      </c>
      <c r="V267" s="34">
        <v>11602.129000000001</v>
      </c>
      <c r="W267" s="35">
        <f t="shared" si="134"/>
        <v>6.8090951238345993E-2</v>
      </c>
      <c r="X267" s="15">
        <v>0.40200000000000002</v>
      </c>
      <c r="Y267" s="15">
        <v>12622.387000000001</v>
      </c>
      <c r="Z267" s="16">
        <f t="shared" si="135"/>
        <v>6.3696351569635754E-2</v>
      </c>
      <c r="AA267" s="15"/>
      <c r="AB267" s="16">
        <f t="shared" si="128"/>
        <v>8.4379084967320273E-2</v>
      </c>
      <c r="AC267" s="16">
        <f t="shared" si="129"/>
        <v>0.10537908496732029</v>
      </c>
      <c r="AD267" s="16">
        <f t="shared" si="130"/>
        <v>9.7379084967320284E-2</v>
      </c>
      <c r="AE267" s="16">
        <f t="shared" si="131"/>
        <v>0.10437908496732029</v>
      </c>
      <c r="AG267" s="45">
        <f t="shared" si="119"/>
        <v>-0.31163047999999999</v>
      </c>
      <c r="AH267" s="45">
        <f t="shared" si="120"/>
        <v>-0.28271924000000004</v>
      </c>
      <c r="AI267" s="45">
        <f t="shared" si="121"/>
        <v>-0.30112774000000003</v>
      </c>
      <c r="AJ267" s="45">
        <f t="shared" si="122"/>
        <v>-0.35534322000000002</v>
      </c>
      <c r="AL267" s="4" t="s">
        <v>770</v>
      </c>
      <c r="AM267" s="7" t="s">
        <v>785</v>
      </c>
      <c r="AO267" s="16">
        <f t="shared" si="144"/>
        <v>-18.807121239999997</v>
      </c>
      <c r="AP267" s="16">
        <f t="shared" si="145"/>
        <v>-25.655751779999999</v>
      </c>
      <c r="AQ267" s="16">
        <f t="shared" si="146"/>
        <v>-25.942709319999995</v>
      </c>
      <c r="AR267" s="16">
        <f t="shared" si="147"/>
        <v>-28.838747320000003</v>
      </c>
      <c r="AU267" s="16">
        <f t="shared" si="136"/>
        <v>0</v>
      </c>
      <c r="AV267" s="16">
        <f t="shared" si="137"/>
        <v>0</v>
      </c>
      <c r="AW267" s="16">
        <f t="shared" si="138"/>
        <v>0</v>
      </c>
      <c r="AX267" s="16">
        <f t="shared" si="139"/>
        <v>0</v>
      </c>
      <c r="AY267" s="62"/>
      <c r="AZ267" s="65">
        <f t="shared" si="123"/>
        <v>9.1808009199999994</v>
      </c>
      <c r="BA267" s="66">
        <f t="shared" si="124"/>
        <v>10.472409359999999</v>
      </c>
      <c r="BB267" s="66">
        <f t="shared" si="125"/>
        <v>10.47381552</v>
      </c>
      <c r="BC267" s="66">
        <f t="shared" si="126"/>
        <v>7.3885004199999988</v>
      </c>
      <c r="BD267" s="74"/>
      <c r="BE267" s="55"/>
      <c r="BF267" s="16">
        <f t="shared" si="140"/>
        <v>0</v>
      </c>
      <c r="BG267" s="16">
        <f t="shared" si="141"/>
        <v>0</v>
      </c>
      <c r="BH267" s="16">
        <f t="shared" si="142"/>
        <v>0</v>
      </c>
      <c r="BI267" s="16">
        <f t="shared" si="143"/>
        <v>0</v>
      </c>
    </row>
    <row r="268" spans="1:61" ht="60" x14ac:dyDescent="0.25">
      <c r="A268" s="4" t="s">
        <v>770</v>
      </c>
      <c r="B268" s="7" t="s">
        <v>882</v>
      </c>
      <c r="C268" s="7">
        <v>55939</v>
      </c>
      <c r="D268" s="8">
        <v>38.970500000000001</v>
      </c>
      <c r="E268" s="8">
        <v>-78.177700000000002</v>
      </c>
      <c r="F268" s="4" t="s">
        <v>766</v>
      </c>
      <c r="G268" s="4" t="s">
        <v>25</v>
      </c>
      <c r="H268" s="4" t="s">
        <v>33</v>
      </c>
      <c r="I268" s="4" t="s">
        <v>27</v>
      </c>
      <c r="J268" s="4" t="s">
        <v>131</v>
      </c>
      <c r="K268" s="14">
        <f t="shared" si="127"/>
        <v>0.50698039215686275</v>
      </c>
      <c r="L268" s="15">
        <v>77.567999999999998</v>
      </c>
      <c r="M268" s="15">
        <v>27698353.614</v>
      </c>
      <c r="N268" s="15">
        <v>4099665.73</v>
      </c>
      <c r="O268" s="15">
        <v>0.56899999999999995</v>
      </c>
      <c r="P268" s="15">
        <v>206641.3</v>
      </c>
      <c r="Q268" s="16">
        <f t="shared" si="132"/>
        <v>5.5071275683999284E-3</v>
      </c>
      <c r="R268" s="34">
        <v>0.56299999999999994</v>
      </c>
      <c r="S268" s="34">
        <v>206715.3</v>
      </c>
      <c r="T268" s="35">
        <f t="shared" si="133"/>
        <v>5.4471052699050339E-3</v>
      </c>
      <c r="U268" s="34">
        <v>0.57999999999999996</v>
      </c>
      <c r="V268" s="34">
        <v>214756.8</v>
      </c>
      <c r="W268" s="35">
        <f t="shared" si="134"/>
        <v>5.4014587663813209E-3</v>
      </c>
      <c r="X268" s="15">
        <v>0.57499999999999996</v>
      </c>
      <c r="Y268" s="15">
        <v>213417.8</v>
      </c>
      <c r="Z268" s="16">
        <f t="shared" si="135"/>
        <v>5.3884914941490355E-3</v>
      </c>
      <c r="AA268" s="15"/>
      <c r="AB268" s="16">
        <f t="shared" si="128"/>
        <v>6.2019607843137203E-2</v>
      </c>
      <c r="AC268" s="16">
        <f t="shared" si="129"/>
        <v>5.6019607843137198E-2</v>
      </c>
      <c r="AD268" s="16">
        <f t="shared" si="130"/>
        <v>7.3019607843137213E-2</v>
      </c>
      <c r="AE268" s="16">
        <f t="shared" si="131"/>
        <v>6.8019607843137209E-2</v>
      </c>
      <c r="AG268" s="45">
        <f t="shared" ref="AG268:AG293" si="148">((Q268-0.12)*P268)/2000</f>
        <v>-11.829478</v>
      </c>
      <c r="AH268" s="45">
        <f t="shared" ref="AH268:AH293" si="149">((T268-0.12)*S268)/2000</f>
        <v>-11.839917999999997</v>
      </c>
      <c r="AI268" s="45">
        <f t="shared" ref="AI268:AI293" si="150">((W268-0.12)*V268)/2000</f>
        <v>-12.305408</v>
      </c>
      <c r="AJ268" s="45">
        <f t="shared" ref="AJ268:AJ293" si="151">((Z268 -0.12)*Y268)/2000</f>
        <v>-12.230067999999999</v>
      </c>
      <c r="AL268" s="4" t="s">
        <v>770</v>
      </c>
      <c r="AM268" s="7" t="s">
        <v>882</v>
      </c>
      <c r="AO268" s="16">
        <f t="shared" si="144"/>
        <v>-30.636599239999995</v>
      </c>
      <c r="AP268" s="16">
        <f t="shared" si="145"/>
        <v>-37.49566978</v>
      </c>
      <c r="AQ268" s="16">
        <f t="shared" si="146"/>
        <v>-38.248117319999992</v>
      </c>
      <c r="AR268" s="16">
        <f t="shared" si="147"/>
        <v>-41.068815319999999</v>
      </c>
      <c r="AU268" s="16">
        <f t="shared" si="136"/>
        <v>0</v>
      </c>
      <c r="AV268" s="16">
        <f t="shared" si="137"/>
        <v>0</v>
      </c>
      <c r="AW268" s="16">
        <f t="shared" si="138"/>
        <v>0</v>
      </c>
      <c r="AX268" s="16">
        <f t="shared" si="139"/>
        <v>0</v>
      </c>
      <c r="AY268" s="62"/>
      <c r="AZ268" s="65">
        <f t="shared" ref="AZ268:AZ292" si="152">IF(AL268=AL267,AU268+AZ267, AU268)</f>
        <v>9.1808009199999994</v>
      </c>
      <c r="BA268" s="66">
        <f t="shared" ref="BA268:BA292" si="153">IF(AL268=AL267,AV268+BA267, AV268)</f>
        <v>10.472409359999999</v>
      </c>
      <c r="BB268" s="66">
        <f t="shared" ref="BB268:BB292" si="154">IF(AL268=AL267,AW268+BB267, AW268)</f>
        <v>10.47381552</v>
      </c>
      <c r="BC268" s="66">
        <f t="shared" ref="BC268:BC293" si="155">IF(AL268=AL267,AX268+BC267, AX268)</f>
        <v>7.3885004199999988</v>
      </c>
      <c r="BD268" s="74"/>
      <c r="BE268" s="55"/>
      <c r="BF268" s="16">
        <f t="shared" si="140"/>
        <v>0</v>
      </c>
      <c r="BG268" s="16">
        <f t="shared" si="141"/>
        <v>0</v>
      </c>
      <c r="BH268" s="16">
        <f t="shared" si="142"/>
        <v>0</v>
      </c>
      <c r="BI268" s="16">
        <f t="shared" si="143"/>
        <v>0</v>
      </c>
    </row>
    <row r="269" spans="1:61" ht="45" x14ac:dyDescent="0.25">
      <c r="A269" s="4" t="s">
        <v>770</v>
      </c>
      <c r="B269" s="7" t="s">
        <v>778</v>
      </c>
      <c r="C269" s="7">
        <v>56807</v>
      </c>
      <c r="D269" s="8">
        <v>37.696100000000001</v>
      </c>
      <c r="E269" s="8">
        <v>-78.284800000000004</v>
      </c>
      <c r="F269" s="4" t="s">
        <v>779</v>
      </c>
      <c r="G269" s="4" t="s">
        <v>25</v>
      </c>
      <c r="H269" s="4" t="s">
        <v>33</v>
      </c>
      <c r="I269" s="4" t="s">
        <v>27</v>
      </c>
      <c r="J269" s="4" t="s">
        <v>53</v>
      </c>
      <c r="K269" s="14">
        <f t="shared" ref="K269:K293" si="156">L269/153</f>
        <v>0.22910457516339869</v>
      </c>
      <c r="L269" s="15">
        <v>35.052999999999997</v>
      </c>
      <c r="M269" s="15">
        <v>10714686.857000001</v>
      </c>
      <c r="N269" s="15">
        <v>1570506.27</v>
      </c>
      <c r="O269" s="15">
        <v>0.25700000000000001</v>
      </c>
      <c r="P269" s="15">
        <v>85774.5</v>
      </c>
      <c r="Q269" s="16">
        <f t="shared" si="132"/>
        <v>5.9924569656482985E-3</v>
      </c>
      <c r="R269" s="34">
        <v>0.26700000000000002</v>
      </c>
      <c r="S269" s="34">
        <v>89869.2</v>
      </c>
      <c r="T269" s="35">
        <f t="shared" si="133"/>
        <v>5.9419689949393121E-3</v>
      </c>
      <c r="U269" s="34">
        <v>0.27100000000000002</v>
      </c>
      <c r="V269" s="34">
        <v>91181.1</v>
      </c>
      <c r="W269" s="35">
        <f t="shared" si="134"/>
        <v>5.9442143163440661E-3</v>
      </c>
      <c r="X269" s="15">
        <v>0.27400000000000002</v>
      </c>
      <c r="Y269" s="15">
        <v>91325.2</v>
      </c>
      <c r="Z269" s="16">
        <f t="shared" si="135"/>
        <v>6.0005343541541661E-3</v>
      </c>
      <c r="AA269" s="15"/>
      <c r="AB269" s="16">
        <f t="shared" si="128"/>
        <v>2.7895424836601318E-2</v>
      </c>
      <c r="AC269" s="16">
        <f t="shared" si="129"/>
        <v>3.7895424836601327E-2</v>
      </c>
      <c r="AD269" s="16">
        <f t="shared" si="130"/>
        <v>4.189542483660133E-2</v>
      </c>
      <c r="AE269" s="16">
        <f t="shared" si="131"/>
        <v>4.4895424836601333E-2</v>
      </c>
      <c r="AG269" s="45">
        <f t="shared" si="148"/>
        <v>-4.8894699999999993</v>
      </c>
      <c r="AH269" s="45">
        <f t="shared" si="149"/>
        <v>-5.125151999999999</v>
      </c>
      <c r="AI269" s="45">
        <f t="shared" si="150"/>
        <v>-5.1998660000000001</v>
      </c>
      <c r="AJ269" s="45">
        <f t="shared" si="151"/>
        <v>-5.2055119999999997</v>
      </c>
      <c r="AL269" s="4" t="s">
        <v>770</v>
      </c>
      <c r="AM269" s="7" t="s">
        <v>778</v>
      </c>
      <c r="AO269" s="16">
        <f t="shared" si="144"/>
        <v>-35.526069239999998</v>
      </c>
      <c r="AP269" s="16">
        <f t="shared" si="145"/>
        <v>-42.62082178</v>
      </c>
      <c r="AQ269" s="16">
        <f t="shared" si="146"/>
        <v>-43.447983319999992</v>
      </c>
      <c r="AR269" s="16">
        <f t="shared" si="147"/>
        <v>-46.274327319999998</v>
      </c>
      <c r="AU269" s="16">
        <f t="shared" si="136"/>
        <v>0</v>
      </c>
      <c r="AV269" s="16">
        <f t="shared" si="137"/>
        <v>0</v>
      </c>
      <c r="AW269" s="16">
        <f t="shared" si="138"/>
        <v>0</v>
      </c>
      <c r="AX269" s="16">
        <f t="shared" si="139"/>
        <v>0</v>
      </c>
      <c r="AY269" s="62"/>
      <c r="AZ269" s="65">
        <f t="shared" si="152"/>
        <v>9.1808009199999994</v>
      </c>
      <c r="BA269" s="66">
        <f t="shared" si="153"/>
        <v>10.472409359999999</v>
      </c>
      <c r="BB269" s="66">
        <f t="shared" si="154"/>
        <v>10.47381552</v>
      </c>
      <c r="BC269" s="66">
        <f t="shared" si="155"/>
        <v>7.3885004199999988</v>
      </c>
      <c r="BD269" s="74"/>
      <c r="BE269" s="55"/>
      <c r="BF269" s="16">
        <f t="shared" si="140"/>
        <v>0</v>
      </c>
      <c r="BG269" s="16">
        <f t="shared" si="141"/>
        <v>0</v>
      </c>
      <c r="BH269" s="16">
        <f t="shared" si="142"/>
        <v>0</v>
      </c>
      <c r="BI269" s="16">
        <f t="shared" si="143"/>
        <v>0</v>
      </c>
    </row>
    <row r="270" spans="1:61" ht="60" x14ac:dyDescent="0.25">
      <c r="A270" s="4" t="s">
        <v>770</v>
      </c>
      <c r="B270" s="7" t="s">
        <v>877</v>
      </c>
      <c r="C270" s="7">
        <v>56808</v>
      </c>
      <c r="D270" s="8">
        <v>36.9161</v>
      </c>
      <c r="E270" s="8">
        <v>-82.338099999999997</v>
      </c>
      <c r="F270" s="4" t="s">
        <v>878</v>
      </c>
      <c r="G270" s="4" t="s">
        <v>25</v>
      </c>
      <c r="H270" s="4" t="s">
        <v>233</v>
      </c>
      <c r="I270" s="4" t="s">
        <v>48</v>
      </c>
      <c r="J270" s="4" t="s">
        <v>126</v>
      </c>
      <c r="K270" s="14">
        <f t="shared" si="156"/>
        <v>1.9296797385620914</v>
      </c>
      <c r="L270" s="15">
        <v>295.24099999999999</v>
      </c>
      <c r="M270" s="15">
        <v>8529544.4360000007</v>
      </c>
      <c r="N270" s="15"/>
      <c r="O270" s="29">
        <v>3.3639999999999999</v>
      </c>
      <c r="P270" s="15">
        <v>71579.3</v>
      </c>
      <c r="Q270" s="16">
        <f t="shared" si="132"/>
        <v>9.3993654590084005E-2</v>
      </c>
      <c r="R270" s="39">
        <v>4.298</v>
      </c>
      <c r="S270" s="34">
        <v>118726.7</v>
      </c>
      <c r="T270" s="35">
        <f t="shared" si="133"/>
        <v>7.2401574372066263E-2</v>
      </c>
      <c r="U270" s="39">
        <v>4.4880000000000004</v>
      </c>
      <c r="V270" s="34">
        <v>129158.6</v>
      </c>
      <c r="W270" s="35">
        <f t="shared" si="134"/>
        <v>6.9495953037583241E-2</v>
      </c>
      <c r="X270" s="29">
        <v>4.4429999999999996</v>
      </c>
      <c r="Y270" s="15">
        <v>102729.3</v>
      </c>
      <c r="Z270" s="16">
        <f t="shared" si="135"/>
        <v>8.6499177936577007E-2</v>
      </c>
      <c r="AA270" s="15"/>
      <c r="AB270" s="28">
        <f t="shared" si="128"/>
        <v>1.4343202614379085</v>
      </c>
      <c r="AC270" s="28">
        <f t="shared" si="129"/>
        <v>2.3683202614379084</v>
      </c>
      <c r="AD270" s="28">
        <f t="shared" si="130"/>
        <v>2.5583202614379088</v>
      </c>
      <c r="AE270" s="28">
        <f t="shared" si="131"/>
        <v>2.513320261437908</v>
      </c>
      <c r="AG270" s="45">
        <f t="shared" si="148"/>
        <v>-0.93075799999999986</v>
      </c>
      <c r="AH270" s="45">
        <f t="shared" si="149"/>
        <v>-2.8256019999999999</v>
      </c>
      <c r="AI270" s="45">
        <f t="shared" si="150"/>
        <v>-3.2615160000000007</v>
      </c>
      <c r="AJ270" s="45">
        <f t="shared" si="151"/>
        <v>-1.7207579999999996</v>
      </c>
      <c r="AL270" s="4" t="s">
        <v>770</v>
      </c>
      <c r="AM270" s="7" t="s">
        <v>877</v>
      </c>
      <c r="AO270" s="16">
        <f t="shared" si="144"/>
        <v>-36.456827239999996</v>
      </c>
      <c r="AP270" s="16">
        <f t="shared" si="145"/>
        <v>-45.446423780000003</v>
      </c>
      <c r="AQ270" s="16">
        <f t="shared" si="146"/>
        <v>-46.709499319999992</v>
      </c>
      <c r="AR270" s="16">
        <f t="shared" si="147"/>
        <v>-47.995085319999994</v>
      </c>
      <c r="AU270" s="16">
        <f t="shared" si="136"/>
        <v>0</v>
      </c>
      <c r="AV270" s="16">
        <f t="shared" si="137"/>
        <v>0</v>
      </c>
      <c r="AW270" s="16">
        <f t="shared" si="138"/>
        <v>0</v>
      </c>
      <c r="AX270" s="16">
        <f t="shared" si="139"/>
        <v>0</v>
      </c>
      <c r="AY270" s="62"/>
      <c r="AZ270" s="65">
        <f t="shared" si="152"/>
        <v>9.1808009199999994</v>
      </c>
      <c r="BA270" s="66">
        <f t="shared" si="153"/>
        <v>10.472409359999999</v>
      </c>
      <c r="BB270" s="66">
        <f t="shared" si="154"/>
        <v>10.47381552</v>
      </c>
      <c r="BC270" s="66">
        <f t="shared" si="155"/>
        <v>7.3885004199999988</v>
      </c>
      <c r="BD270" s="74"/>
      <c r="BE270" s="55"/>
      <c r="BF270" s="16">
        <f t="shared" si="140"/>
        <v>0</v>
      </c>
      <c r="BG270" s="16">
        <f t="shared" si="141"/>
        <v>0</v>
      </c>
      <c r="BH270" s="16">
        <f t="shared" si="142"/>
        <v>0</v>
      </c>
      <c r="BI270" s="16">
        <f t="shared" si="143"/>
        <v>0</v>
      </c>
    </row>
    <row r="271" spans="1:61" ht="60" x14ac:dyDescent="0.25">
      <c r="A271" s="4" t="s">
        <v>770</v>
      </c>
      <c r="B271" s="7" t="s">
        <v>782</v>
      </c>
      <c r="C271" s="7">
        <v>58260</v>
      </c>
      <c r="D271" s="8">
        <v>36.7637</v>
      </c>
      <c r="E271" s="8">
        <v>-77.711200000000005</v>
      </c>
      <c r="F271" s="4" t="s">
        <v>783</v>
      </c>
      <c r="G271" s="4" t="s">
        <v>25</v>
      </c>
      <c r="H271" s="4" t="s">
        <v>33</v>
      </c>
      <c r="I271" s="4" t="s">
        <v>27</v>
      </c>
      <c r="J271" s="4" t="s">
        <v>131</v>
      </c>
      <c r="K271" s="14">
        <f t="shared" si="156"/>
        <v>0.63803921568627453</v>
      </c>
      <c r="L271" s="15">
        <v>97.62</v>
      </c>
      <c r="M271" s="15">
        <v>32730728.361000001</v>
      </c>
      <c r="N271" s="15">
        <v>4791020.12</v>
      </c>
      <c r="O271" s="15">
        <v>0.625</v>
      </c>
      <c r="P271" s="15">
        <v>210710.9</v>
      </c>
      <c r="Q271" s="16">
        <f t="shared" si="132"/>
        <v>5.9322987087995927E-3</v>
      </c>
      <c r="R271" s="34">
        <v>0.61199999999999999</v>
      </c>
      <c r="S271" s="34">
        <v>209413.5</v>
      </c>
      <c r="T271" s="35">
        <f t="shared" si="133"/>
        <v>5.8448953864005905E-3</v>
      </c>
      <c r="U271" s="34">
        <v>0.627</v>
      </c>
      <c r="V271" s="34">
        <v>214827.1</v>
      </c>
      <c r="W271" s="35">
        <f t="shared" si="134"/>
        <v>5.8372523764459883E-3</v>
      </c>
      <c r="X271" s="15">
        <v>0.61199999999999999</v>
      </c>
      <c r="Y271" s="15">
        <v>210133.8</v>
      </c>
      <c r="Z271" s="16">
        <f t="shared" si="135"/>
        <v>5.8248601605262939E-3</v>
      </c>
      <c r="AA271" s="15"/>
      <c r="AB271" s="16">
        <f t="shared" si="128"/>
        <v>-1.303921568627453E-2</v>
      </c>
      <c r="AC271" s="16">
        <f t="shared" si="129"/>
        <v>-2.6039215686274542E-2</v>
      </c>
      <c r="AD271" s="16">
        <f t="shared" si="130"/>
        <v>-1.1039215686274528E-2</v>
      </c>
      <c r="AE271" s="16">
        <f t="shared" si="131"/>
        <v>-2.6039215686274542E-2</v>
      </c>
      <c r="AG271" s="45">
        <f t="shared" si="148"/>
        <v>-12.017653999999999</v>
      </c>
      <c r="AH271" s="45">
        <f t="shared" si="149"/>
        <v>-11.952809999999999</v>
      </c>
      <c r="AI271" s="45">
        <f t="shared" si="150"/>
        <v>-12.262626000000001</v>
      </c>
      <c r="AJ271" s="45">
        <f t="shared" si="151"/>
        <v>-11.996028000000001</v>
      </c>
      <c r="AL271" s="4" t="s">
        <v>770</v>
      </c>
      <c r="AM271" s="7" t="s">
        <v>782</v>
      </c>
      <c r="AO271" s="16">
        <f t="shared" si="144"/>
        <v>-48.474481239999996</v>
      </c>
      <c r="AP271" s="16">
        <f t="shared" si="145"/>
        <v>-57.399233780000003</v>
      </c>
      <c r="AQ271" s="16">
        <f t="shared" si="146"/>
        <v>-58.972125319999989</v>
      </c>
      <c r="AR271" s="16">
        <f t="shared" si="147"/>
        <v>-59.991113319999997</v>
      </c>
      <c r="AU271" s="16">
        <f t="shared" si="136"/>
        <v>0</v>
      </c>
      <c r="AV271" s="16">
        <f t="shared" si="137"/>
        <v>0</v>
      </c>
      <c r="AW271" s="16">
        <f t="shared" si="138"/>
        <v>0</v>
      </c>
      <c r="AX271" s="16">
        <f t="shared" si="139"/>
        <v>0</v>
      </c>
      <c r="AY271" s="62"/>
      <c r="AZ271" s="65">
        <f t="shared" si="152"/>
        <v>9.1808009199999994</v>
      </c>
      <c r="BA271" s="66">
        <f t="shared" si="153"/>
        <v>10.472409359999999</v>
      </c>
      <c r="BB271" s="66">
        <f t="shared" si="154"/>
        <v>10.47381552</v>
      </c>
      <c r="BC271" s="66">
        <f t="shared" si="155"/>
        <v>7.3885004199999988</v>
      </c>
      <c r="BD271" s="74"/>
      <c r="BE271" s="55"/>
      <c r="BF271" s="16">
        <f t="shared" si="140"/>
        <v>0</v>
      </c>
      <c r="BG271" s="16">
        <f t="shared" si="141"/>
        <v>0</v>
      </c>
      <c r="BH271" s="16">
        <f t="shared" si="142"/>
        <v>0</v>
      </c>
      <c r="BI271" s="16">
        <f t="shared" si="143"/>
        <v>0</v>
      </c>
    </row>
    <row r="272" spans="1:61" ht="60" x14ac:dyDescent="0.25">
      <c r="A272" s="4" t="s">
        <v>770</v>
      </c>
      <c r="B272" s="7" t="s">
        <v>852</v>
      </c>
      <c r="C272" s="7">
        <v>59004</v>
      </c>
      <c r="D272" s="8">
        <v>39.0578</v>
      </c>
      <c r="E272" s="8">
        <v>-77.542500000000004</v>
      </c>
      <c r="F272" s="4" t="s">
        <v>853</v>
      </c>
      <c r="G272" s="4" t="s">
        <v>25</v>
      </c>
      <c r="H272" s="4" t="s">
        <v>33</v>
      </c>
      <c r="I272" s="4" t="s">
        <v>238</v>
      </c>
      <c r="J272" s="4" t="s">
        <v>131</v>
      </c>
      <c r="K272" s="14">
        <f t="shared" si="156"/>
        <v>0.14216993464052285</v>
      </c>
      <c r="L272" s="15">
        <v>21.751999999999999</v>
      </c>
      <c r="M272" s="15">
        <v>9176362.7970000003</v>
      </c>
      <c r="N272" s="15">
        <v>1290363.1000000001</v>
      </c>
      <c r="O272" s="15">
        <v>0.17100000000000001</v>
      </c>
      <c r="P272" s="15">
        <v>76193.755999999994</v>
      </c>
      <c r="Q272" s="16">
        <f t="shared" si="132"/>
        <v>4.488556778852063E-3</v>
      </c>
      <c r="R272" s="34">
        <v>0.20499999999999999</v>
      </c>
      <c r="S272" s="34">
        <v>93786.572</v>
      </c>
      <c r="T272" s="35">
        <f t="shared" si="133"/>
        <v>4.3716279554390789E-3</v>
      </c>
      <c r="U272" s="34">
        <v>0.219</v>
      </c>
      <c r="V272" s="34">
        <v>102740.99</v>
      </c>
      <c r="W272" s="35">
        <f t="shared" si="134"/>
        <v>4.2631475519167173E-3</v>
      </c>
      <c r="X272" s="15">
        <v>0.22700000000000001</v>
      </c>
      <c r="Y272" s="15">
        <v>114388.5</v>
      </c>
      <c r="Z272" s="16">
        <f t="shared" si="135"/>
        <v>3.9689304431826623E-3</v>
      </c>
      <c r="AA272" s="15"/>
      <c r="AB272" s="16">
        <f t="shared" si="128"/>
        <v>2.8830065359477158E-2</v>
      </c>
      <c r="AC272" s="16">
        <f t="shared" si="129"/>
        <v>6.2830065359477133E-2</v>
      </c>
      <c r="AD272" s="16">
        <f t="shared" si="130"/>
        <v>7.6830065359477145E-2</v>
      </c>
      <c r="AE272" s="16">
        <f t="shared" si="131"/>
        <v>8.4830065359477153E-2</v>
      </c>
      <c r="AG272" s="45">
        <f t="shared" si="148"/>
        <v>-4.4006253600000003</v>
      </c>
      <c r="AH272" s="45">
        <f t="shared" si="149"/>
        <v>-5.42219432</v>
      </c>
      <c r="AI272" s="45">
        <f t="shared" si="150"/>
        <v>-5.9454594000000007</v>
      </c>
      <c r="AJ272" s="45">
        <f t="shared" si="151"/>
        <v>-6.6363099999999999</v>
      </c>
      <c r="AL272" s="4" t="s">
        <v>770</v>
      </c>
      <c r="AM272" s="7" t="s">
        <v>852</v>
      </c>
      <c r="AO272" s="16">
        <f t="shared" si="144"/>
        <v>-52.875106599999995</v>
      </c>
      <c r="AP272" s="16">
        <f t="shared" si="145"/>
        <v>-62.821428100000006</v>
      </c>
      <c r="AQ272" s="16">
        <f t="shared" si="146"/>
        <v>-64.917584719999994</v>
      </c>
      <c r="AR272" s="16">
        <f t="shared" si="147"/>
        <v>-66.627423319999991</v>
      </c>
      <c r="AU272" s="16">
        <f t="shared" si="136"/>
        <v>0</v>
      </c>
      <c r="AV272" s="16">
        <f t="shared" si="137"/>
        <v>0</v>
      </c>
      <c r="AW272" s="16">
        <f t="shared" si="138"/>
        <v>0</v>
      </c>
      <c r="AX272" s="16">
        <f t="shared" si="139"/>
        <v>0</v>
      </c>
      <c r="AY272" s="62"/>
      <c r="AZ272" s="65">
        <f t="shared" si="152"/>
        <v>9.1808009199999994</v>
      </c>
      <c r="BA272" s="66">
        <f t="shared" si="153"/>
        <v>10.472409359999999</v>
      </c>
      <c r="BB272" s="66">
        <f t="shared" si="154"/>
        <v>10.47381552</v>
      </c>
      <c r="BC272" s="66">
        <f t="shared" si="155"/>
        <v>7.3885004199999988</v>
      </c>
      <c r="BD272" s="74"/>
      <c r="BE272" s="55"/>
      <c r="BF272" s="16">
        <f t="shared" si="140"/>
        <v>0</v>
      </c>
      <c r="BG272" s="16">
        <f t="shared" si="141"/>
        <v>0</v>
      </c>
      <c r="BH272" s="16">
        <f t="shared" si="142"/>
        <v>0</v>
      </c>
      <c r="BI272" s="16">
        <f t="shared" si="143"/>
        <v>0</v>
      </c>
    </row>
    <row r="273" spans="1:61" ht="60" x14ac:dyDescent="0.25">
      <c r="A273" s="4" t="s">
        <v>770</v>
      </c>
      <c r="B273" s="7" t="s">
        <v>838</v>
      </c>
      <c r="C273" s="7">
        <v>59913</v>
      </c>
      <c r="D273" s="8">
        <v>36.718400000000003</v>
      </c>
      <c r="E273" s="8">
        <v>-77.652299999999997</v>
      </c>
      <c r="F273" s="4" t="s">
        <v>839</v>
      </c>
      <c r="G273" s="4" t="s">
        <v>25</v>
      </c>
      <c r="H273" s="4" t="s">
        <v>33</v>
      </c>
      <c r="I273" s="4" t="s">
        <v>27</v>
      </c>
      <c r="J273" s="4" t="s">
        <v>131</v>
      </c>
      <c r="K273" s="14">
        <f t="shared" si="156"/>
        <v>0.50553594771241828</v>
      </c>
      <c r="L273" s="15">
        <v>77.346999999999994</v>
      </c>
      <c r="M273" s="15">
        <v>30529583.081</v>
      </c>
      <c r="N273" s="15">
        <v>4745442.21</v>
      </c>
      <c r="O273" s="15">
        <v>0.58599999999999997</v>
      </c>
      <c r="P273" s="15">
        <v>237661.9</v>
      </c>
      <c r="Q273" s="16">
        <f t="shared" si="132"/>
        <v>4.9313752014942232E-3</v>
      </c>
      <c r="R273" s="34">
        <v>0.59</v>
      </c>
      <c r="S273" s="34">
        <v>238624</v>
      </c>
      <c r="T273" s="35">
        <f t="shared" si="133"/>
        <v>4.9450181037950921E-3</v>
      </c>
      <c r="U273" s="34">
        <v>0.59199999999999997</v>
      </c>
      <c r="V273" s="34">
        <v>242431.3</v>
      </c>
      <c r="W273" s="35">
        <f t="shared" si="134"/>
        <v>4.8838578186892537E-3</v>
      </c>
      <c r="X273" s="15">
        <v>0.6</v>
      </c>
      <c r="Y273" s="15">
        <v>241404.6</v>
      </c>
      <c r="Z273" s="16">
        <f t="shared" si="135"/>
        <v>4.9709077623210163E-3</v>
      </c>
      <c r="AA273" s="15"/>
      <c r="AB273" s="16">
        <f t="shared" si="128"/>
        <v>8.0464052287581689E-2</v>
      </c>
      <c r="AC273" s="16">
        <f t="shared" si="129"/>
        <v>8.4464052287581692E-2</v>
      </c>
      <c r="AD273" s="16">
        <f t="shared" si="130"/>
        <v>8.6464052287581694E-2</v>
      </c>
      <c r="AE273" s="16">
        <f t="shared" si="131"/>
        <v>9.4464052287581701E-2</v>
      </c>
      <c r="AG273" s="45">
        <f t="shared" si="148"/>
        <v>-13.673713999999999</v>
      </c>
      <c r="AH273" s="45">
        <f t="shared" si="149"/>
        <v>-13.727439999999998</v>
      </c>
      <c r="AI273" s="45">
        <f t="shared" si="150"/>
        <v>-13.953878</v>
      </c>
      <c r="AJ273" s="45">
        <f t="shared" si="151"/>
        <v>-13.884276</v>
      </c>
      <c r="AL273" s="4" t="s">
        <v>770</v>
      </c>
      <c r="AM273" s="7" t="s">
        <v>838</v>
      </c>
      <c r="AO273" s="16">
        <f t="shared" si="144"/>
        <v>-66.548820599999999</v>
      </c>
      <c r="AP273" s="16">
        <f t="shared" si="145"/>
        <v>-76.548868100000007</v>
      </c>
      <c r="AQ273" s="16">
        <f t="shared" si="146"/>
        <v>-78.871462719999997</v>
      </c>
      <c r="AR273" s="16">
        <f t="shared" si="147"/>
        <v>-80.511699319999991</v>
      </c>
      <c r="AU273" s="16">
        <f t="shared" si="136"/>
        <v>0</v>
      </c>
      <c r="AV273" s="16">
        <f t="shared" si="137"/>
        <v>0</v>
      </c>
      <c r="AW273" s="16">
        <f t="shared" si="138"/>
        <v>0</v>
      </c>
      <c r="AX273" s="16">
        <f t="shared" si="139"/>
        <v>0</v>
      </c>
      <c r="AY273" s="62"/>
      <c r="AZ273" s="69">
        <f t="shared" si="152"/>
        <v>9.1808009199999994</v>
      </c>
      <c r="BA273" s="28">
        <f t="shared" si="153"/>
        <v>10.472409359999999</v>
      </c>
      <c r="BB273" s="28">
        <f t="shared" si="154"/>
        <v>10.47381552</v>
      </c>
      <c r="BC273" s="28">
        <f t="shared" si="155"/>
        <v>7.3885004199999988</v>
      </c>
      <c r="BD273" s="71" t="s">
        <v>770</v>
      </c>
      <c r="BE273" s="55"/>
      <c r="BF273" s="16">
        <f t="shared" si="140"/>
        <v>0</v>
      </c>
      <c r="BG273" s="16">
        <f t="shared" si="141"/>
        <v>0</v>
      </c>
      <c r="BH273" s="16">
        <f t="shared" si="142"/>
        <v>0</v>
      </c>
      <c r="BI273" s="16">
        <f t="shared" si="143"/>
        <v>0</v>
      </c>
    </row>
    <row r="274" spans="1:61" ht="30" x14ac:dyDescent="0.25">
      <c r="A274" s="4" t="s">
        <v>898</v>
      </c>
      <c r="B274" s="7" t="s">
        <v>901</v>
      </c>
      <c r="C274" s="7">
        <v>589</v>
      </c>
      <c r="D274" s="8">
        <v>44.491700000000002</v>
      </c>
      <c r="E274" s="8">
        <v>-73.208100000000002</v>
      </c>
      <c r="F274" s="4" t="s">
        <v>902</v>
      </c>
      <c r="G274" s="4" t="s">
        <v>25</v>
      </c>
      <c r="H274" s="4" t="s">
        <v>166</v>
      </c>
      <c r="I274" s="4" t="s">
        <v>312</v>
      </c>
      <c r="J274" s="4" t="s">
        <v>649</v>
      </c>
      <c r="K274" s="14">
        <f t="shared" si="156"/>
        <v>0.33452941176470591</v>
      </c>
      <c r="L274" s="15">
        <v>51.183</v>
      </c>
      <c r="M274" s="15">
        <v>1462651.325</v>
      </c>
      <c r="N274" s="15">
        <v>100030.25</v>
      </c>
      <c r="O274" s="15">
        <v>1.6E-2</v>
      </c>
      <c r="P274" s="15">
        <v>1113.675</v>
      </c>
      <c r="Q274" s="16">
        <f t="shared" si="132"/>
        <v>2.8733696994185917E-2</v>
      </c>
      <c r="R274" s="34">
        <v>1E-3</v>
      </c>
      <c r="S274" s="34">
        <v>241.82499999999999</v>
      </c>
      <c r="T274" s="35">
        <f t="shared" si="133"/>
        <v>8.2704435025328232E-3</v>
      </c>
      <c r="U274" s="34">
        <v>0.218</v>
      </c>
      <c r="V274" s="34">
        <v>3825.15</v>
      </c>
      <c r="W274" s="35">
        <f t="shared" si="134"/>
        <v>0.11398245820425343</v>
      </c>
      <c r="X274" s="15">
        <v>0.16400000000000001</v>
      </c>
      <c r="Y274" s="15">
        <v>2680.2</v>
      </c>
      <c r="Z274" s="16">
        <f t="shared" si="135"/>
        <v>0.12237892694575032</v>
      </c>
      <c r="AA274" s="15"/>
      <c r="AB274" s="16">
        <f t="shared" si="128"/>
        <v>-0.31852941176470589</v>
      </c>
      <c r="AC274" s="16">
        <f t="shared" si="129"/>
        <v>-0.33352941176470591</v>
      </c>
      <c r="AD274" s="16">
        <f t="shared" si="130"/>
        <v>-0.11652941176470591</v>
      </c>
      <c r="AE274" s="16">
        <f t="shared" si="131"/>
        <v>-0.1705294117647059</v>
      </c>
      <c r="AG274" s="45">
        <f t="shared" si="148"/>
        <v>-5.0820499999999998E-2</v>
      </c>
      <c r="AH274" s="45">
        <f t="shared" si="149"/>
        <v>-1.3509499999999999E-2</v>
      </c>
      <c r="AI274" s="45">
        <f t="shared" si="150"/>
        <v>-1.1508999999999991E-2</v>
      </c>
      <c r="AJ274" s="45">
        <f t="shared" si="151"/>
        <v>3.1880000000000155E-3</v>
      </c>
      <c r="AL274" s="4" t="s">
        <v>898</v>
      </c>
      <c r="AM274" s="7" t="s">
        <v>901</v>
      </c>
      <c r="AO274" s="16">
        <f t="shared" si="144"/>
        <v>-5.0820499999999998E-2</v>
      </c>
      <c r="AP274" s="16">
        <f t="shared" si="145"/>
        <v>-1.3509499999999999E-2</v>
      </c>
      <c r="AQ274" s="16">
        <f t="shared" si="146"/>
        <v>-1.1508999999999991E-2</v>
      </c>
      <c r="AR274" s="16">
        <f t="shared" si="147"/>
        <v>3.1880000000000155E-3</v>
      </c>
      <c r="AU274" s="16">
        <f t="shared" si="136"/>
        <v>0</v>
      </c>
      <c r="AV274" s="16">
        <f t="shared" si="137"/>
        <v>0</v>
      </c>
      <c r="AW274" s="16">
        <f t="shared" si="138"/>
        <v>0</v>
      </c>
      <c r="AX274" s="16">
        <f t="shared" si="139"/>
        <v>3.1880000000000155E-3</v>
      </c>
      <c r="AY274" s="62"/>
      <c r="AZ274" s="65">
        <f t="shared" si="152"/>
        <v>0</v>
      </c>
      <c r="BA274" s="66">
        <f t="shared" si="153"/>
        <v>0</v>
      </c>
      <c r="BB274" s="66">
        <f t="shared" si="154"/>
        <v>0</v>
      </c>
      <c r="BC274" s="66">
        <f t="shared" si="155"/>
        <v>3.1880000000000155E-3</v>
      </c>
      <c r="BD274" s="74"/>
      <c r="BE274" s="55"/>
      <c r="BF274" s="16">
        <f t="shared" si="140"/>
        <v>0</v>
      </c>
      <c r="BG274" s="16">
        <f t="shared" si="141"/>
        <v>0</v>
      </c>
      <c r="BH274" s="16">
        <f t="shared" si="142"/>
        <v>0</v>
      </c>
      <c r="BI274" s="16">
        <f t="shared" si="143"/>
        <v>2.3789269457503287E-3</v>
      </c>
    </row>
    <row r="275" spans="1:61" ht="30" x14ac:dyDescent="0.25">
      <c r="A275" s="4" t="s">
        <v>898</v>
      </c>
      <c r="B275" s="7" t="s">
        <v>899</v>
      </c>
      <c r="C275" s="7">
        <v>3734</v>
      </c>
      <c r="D275" s="8">
        <v>44.2498</v>
      </c>
      <c r="E275" s="8">
        <v>-72.603499999999997</v>
      </c>
      <c r="F275" s="4" t="s">
        <v>887</v>
      </c>
      <c r="G275" s="4" t="s">
        <v>25</v>
      </c>
      <c r="H275" s="4" t="s">
        <v>26</v>
      </c>
      <c r="I275" s="4" t="s">
        <v>58</v>
      </c>
      <c r="J275" s="4"/>
      <c r="K275" s="14">
        <f t="shared" si="156"/>
        <v>0</v>
      </c>
      <c r="L275" s="15"/>
      <c r="M275" s="15">
        <v>3134.1</v>
      </c>
      <c r="N275" s="15"/>
      <c r="O275" s="15"/>
      <c r="P275" s="15"/>
      <c r="Q275" s="16">
        <f t="shared" si="132"/>
        <v>0</v>
      </c>
      <c r="R275" s="34"/>
      <c r="S275" s="34"/>
      <c r="T275" s="35">
        <f t="shared" si="133"/>
        <v>0</v>
      </c>
      <c r="U275" s="34"/>
      <c r="V275" s="34"/>
      <c r="W275" s="35">
        <f t="shared" si="134"/>
        <v>0</v>
      </c>
      <c r="X275" s="15"/>
      <c r="Y275" s="15"/>
      <c r="Z275" s="16">
        <f t="shared" si="135"/>
        <v>0</v>
      </c>
      <c r="AA275" s="15"/>
      <c r="AB275" s="16">
        <f t="shared" si="128"/>
        <v>0</v>
      </c>
      <c r="AC275" s="16">
        <f t="shared" si="129"/>
        <v>0</v>
      </c>
      <c r="AD275" s="16">
        <f t="shared" si="130"/>
        <v>0</v>
      </c>
      <c r="AE275" s="16">
        <f t="shared" si="131"/>
        <v>0</v>
      </c>
      <c r="AG275" s="45">
        <f t="shared" si="148"/>
        <v>0</v>
      </c>
      <c r="AH275" s="45">
        <f t="shared" si="149"/>
        <v>0</v>
      </c>
      <c r="AI275" s="45">
        <f t="shared" si="150"/>
        <v>0</v>
      </c>
      <c r="AJ275" s="45">
        <f t="shared" si="151"/>
        <v>0</v>
      </c>
      <c r="AL275" s="4" t="s">
        <v>898</v>
      </c>
      <c r="AM275" s="7" t="s">
        <v>899</v>
      </c>
      <c r="AO275" s="16">
        <f t="shared" si="144"/>
        <v>-5.0820499999999998E-2</v>
      </c>
      <c r="AP275" s="16">
        <f t="shared" si="145"/>
        <v>-1.3509499999999999E-2</v>
      </c>
      <c r="AQ275" s="16">
        <f t="shared" si="146"/>
        <v>-1.1508999999999991E-2</v>
      </c>
      <c r="AR275" s="16">
        <f t="shared" si="147"/>
        <v>3.1880000000000155E-3</v>
      </c>
      <c r="AU275" s="16">
        <f t="shared" si="136"/>
        <v>0</v>
      </c>
      <c r="AV275" s="16">
        <f t="shared" si="137"/>
        <v>0</v>
      </c>
      <c r="AW275" s="16">
        <f t="shared" si="138"/>
        <v>0</v>
      </c>
      <c r="AX275" s="16">
        <f t="shared" si="139"/>
        <v>0</v>
      </c>
      <c r="AY275" s="62"/>
      <c r="AZ275" s="65">
        <f t="shared" si="152"/>
        <v>0</v>
      </c>
      <c r="BA275" s="66">
        <f t="shared" si="153"/>
        <v>0</v>
      </c>
      <c r="BB275" s="66">
        <f t="shared" si="154"/>
        <v>0</v>
      </c>
      <c r="BC275" s="66">
        <f t="shared" si="155"/>
        <v>3.1880000000000155E-3</v>
      </c>
      <c r="BD275" s="74"/>
      <c r="BE275" s="55"/>
      <c r="BF275" s="16">
        <f t="shared" si="140"/>
        <v>0</v>
      </c>
      <c r="BG275" s="16">
        <f t="shared" si="141"/>
        <v>0</v>
      </c>
      <c r="BH275" s="16">
        <f t="shared" si="142"/>
        <v>0</v>
      </c>
      <c r="BI275" s="16">
        <f t="shared" si="143"/>
        <v>0</v>
      </c>
    </row>
    <row r="276" spans="1:61" ht="30" x14ac:dyDescent="0.25">
      <c r="A276" s="4" t="s">
        <v>898</v>
      </c>
      <c r="B276" s="7" t="s">
        <v>903</v>
      </c>
      <c r="C276" s="7">
        <v>3754</v>
      </c>
      <c r="D276" s="8">
        <v>44.481699999999996</v>
      </c>
      <c r="E276" s="8">
        <v>-73.224100000000007</v>
      </c>
      <c r="F276" s="4" t="s">
        <v>902</v>
      </c>
      <c r="G276" s="4" t="s">
        <v>25</v>
      </c>
      <c r="H276" s="4" t="s">
        <v>26</v>
      </c>
      <c r="I276" s="4" t="s">
        <v>58</v>
      </c>
      <c r="J276" s="4"/>
      <c r="K276" s="14">
        <f t="shared" si="156"/>
        <v>0</v>
      </c>
      <c r="L276" s="15"/>
      <c r="M276" s="15">
        <v>745.6</v>
      </c>
      <c r="N276" s="15"/>
      <c r="O276" s="15"/>
      <c r="P276" s="15"/>
      <c r="Q276" s="16">
        <f t="shared" si="132"/>
        <v>0</v>
      </c>
      <c r="R276" s="34"/>
      <c r="S276" s="34"/>
      <c r="T276" s="35">
        <f t="shared" si="133"/>
        <v>0</v>
      </c>
      <c r="U276" s="34"/>
      <c r="V276" s="34"/>
      <c r="W276" s="35">
        <f t="shared" si="134"/>
        <v>0</v>
      </c>
      <c r="X276" s="15"/>
      <c r="Y276" s="15">
        <v>434.9</v>
      </c>
      <c r="Z276" s="16">
        <f t="shared" si="135"/>
        <v>0</v>
      </c>
      <c r="AA276" s="15"/>
      <c r="AB276" s="16">
        <f t="shared" si="128"/>
        <v>0</v>
      </c>
      <c r="AC276" s="16">
        <f t="shared" si="129"/>
        <v>0</v>
      </c>
      <c r="AD276" s="16">
        <f t="shared" si="130"/>
        <v>0</v>
      </c>
      <c r="AE276" s="16">
        <f t="shared" si="131"/>
        <v>0</v>
      </c>
      <c r="AG276" s="45">
        <f t="shared" si="148"/>
        <v>0</v>
      </c>
      <c r="AH276" s="45">
        <f t="shared" si="149"/>
        <v>0</v>
      </c>
      <c r="AI276" s="45">
        <f t="shared" si="150"/>
        <v>0</v>
      </c>
      <c r="AJ276" s="45">
        <f t="shared" si="151"/>
        <v>-2.6093999999999999E-2</v>
      </c>
      <c r="AL276" s="4" t="s">
        <v>898</v>
      </c>
      <c r="AM276" s="7" t="s">
        <v>903</v>
      </c>
      <c r="AO276" s="16">
        <f t="shared" si="144"/>
        <v>-5.0820499999999998E-2</v>
      </c>
      <c r="AP276" s="16">
        <f t="shared" si="145"/>
        <v>-1.3509499999999999E-2</v>
      </c>
      <c r="AQ276" s="16">
        <f t="shared" si="146"/>
        <v>-1.1508999999999991E-2</v>
      </c>
      <c r="AR276" s="16">
        <f t="shared" si="147"/>
        <v>-2.2905999999999982E-2</v>
      </c>
      <c r="AU276" s="16">
        <f t="shared" si="136"/>
        <v>0</v>
      </c>
      <c r="AV276" s="16">
        <f t="shared" si="137"/>
        <v>0</v>
      </c>
      <c r="AW276" s="16">
        <f t="shared" si="138"/>
        <v>0</v>
      </c>
      <c r="AX276" s="16">
        <f t="shared" si="139"/>
        <v>0</v>
      </c>
      <c r="AY276" s="62"/>
      <c r="AZ276" s="69">
        <f t="shared" si="152"/>
        <v>0</v>
      </c>
      <c r="BA276" s="28">
        <f t="shared" si="153"/>
        <v>0</v>
      </c>
      <c r="BB276" s="28">
        <f t="shared" si="154"/>
        <v>0</v>
      </c>
      <c r="BC276" s="28">
        <f t="shared" si="155"/>
        <v>3.1880000000000155E-3</v>
      </c>
      <c r="BD276" s="71" t="s">
        <v>898</v>
      </c>
      <c r="BE276" s="55"/>
      <c r="BF276" s="16">
        <f t="shared" si="140"/>
        <v>0</v>
      </c>
      <c r="BG276" s="16">
        <f t="shared" si="141"/>
        <v>0</v>
      </c>
      <c r="BH276" s="16">
        <f t="shared" si="142"/>
        <v>0</v>
      </c>
      <c r="BI276" s="16">
        <f t="shared" si="143"/>
        <v>0</v>
      </c>
    </row>
    <row r="277" spans="1:61" ht="30" x14ac:dyDescent="0.25">
      <c r="A277" s="4" t="s">
        <v>904</v>
      </c>
      <c r="B277" s="7" t="s">
        <v>936</v>
      </c>
      <c r="C277" s="7">
        <v>3935</v>
      </c>
      <c r="D277" s="8">
        <v>38.473100000000002</v>
      </c>
      <c r="E277" s="8">
        <v>-81.823300000000003</v>
      </c>
      <c r="F277" s="4" t="s">
        <v>937</v>
      </c>
      <c r="G277" s="4" t="s">
        <v>25</v>
      </c>
      <c r="H277" s="4" t="s">
        <v>80</v>
      </c>
      <c r="I277" s="4" t="s">
        <v>48</v>
      </c>
      <c r="J277" s="4" t="s">
        <v>752</v>
      </c>
      <c r="K277" s="14">
        <f t="shared" si="156"/>
        <v>15.325326797385621</v>
      </c>
      <c r="L277" s="15">
        <v>2344.7750000000001</v>
      </c>
      <c r="M277" s="15">
        <v>52676809.622000001</v>
      </c>
      <c r="N277" s="15">
        <v>5493196.9900000002</v>
      </c>
      <c r="O277" s="29">
        <v>18.904</v>
      </c>
      <c r="P277" s="15">
        <v>348830.2</v>
      </c>
      <c r="Q277" s="16">
        <f t="shared" si="132"/>
        <v>0.10838511115150007</v>
      </c>
      <c r="R277" s="39">
        <v>18.050999999999998</v>
      </c>
      <c r="S277" s="34">
        <v>369805.7</v>
      </c>
      <c r="T277" s="35">
        <f t="shared" si="133"/>
        <v>9.7624238890855378E-2</v>
      </c>
      <c r="U277" s="39">
        <v>17.045000000000002</v>
      </c>
      <c r="V277" s="34">
        <v>379685.364</v>
      </c>
      <c r="W277" s="35">
        <f t="shared" si="134"/>
        <v>8.9784867240760957E-2</v>
      </c>
      <c r="X277" s="29">
        <v>18.129000000000001</v>
      </c>
      <c r="Y277" s="15">
        <v>411503.7</v>
      </c>
      <c r="Z277" s="16">
        <f t="shared" si="135"/>
        <v>8.8110993898718279E-2</v>
      </c>
      <c r="AA277" s="15"/>
      <c r="AB277" s="28">
        <f t="shared" si="128"/>
        <v>3.5786732026143788</v>
      </c>
      <c r="AC277" s="28">
        <f t="shared" si="129"/>
        <v>2.7256732026143773</v>
      </c>
      <c r="AD277" s="28">
        <f t="shared" si="130"/>
        <v>1.7196732026143806</v>
      </c>
      <c r="AE277" s="28">
        <f t="shared" si="131"/>
        <v>2.8036732026143802</v>
      </c>
      <c r="AG277" s="45">
        <f t="shared" si="148"/>
        <v>-2.0258119999999997</v>
      </c>
      <c r="AH277" s="45">
        <f t="shared" si="149"/>
        <v>-4.1373420000000012</v>
      </c>
      <c r="AI277" s="45">
        <f t="shared" si="150"/>
        <v>-5.73612184</v>
      </c>
      <c r="AJ277" s="45">
        <f t="shared" si="151"/>
        <v>-6.5612220000000008</v>
      </c>
      <c r="AL277" s="4" t="s">
        <v>904</v>
      </c>
      <c r="AM277" s="7" t="s">
        <v>936</v>
      </c>
      <c r="AO277" s="16">
        <f t="shared" si="144"/>
        <v>-2.0258119999999997</v>
      </c>
      <c r="AP277" s="16">
        <f t="shared" si="145"/>
        <v>-4.1373420000000012</v>
      </c>
      <c r="AQ277" s="16">
        <f t="shared" si="146"/>
        <v>-5.73612184</v>
      </c>
      <c r="AR277" s="16">
        <f t="shared" si="147"/>
        <v>-6.5612220000000008</v>
      </c>
      <c r="AU277" s="16">
        <f t="shared" si="136"/>
        <v>0</v>
      </c>
      <c r="AV277" s="16">
        <f t="shared" si="137"/>
        <v>0</v>
      </c>
      <c r="AW277" s="16">
        <f t="shared" si="138"/>
        <v>0</v>
      </c>
      <c r="AX277" s="16">
        <f t="shared" si="139"/>
        <v>0</v>
      </c>
      <c r="AY277" s="62"/>
      <c r="AZ277" s="65">
        <f t="shared" si="152"/>
        <v>0</v>
      </c>
      <c r="BA277" s="66">
        <f t="shared" si="153"/>
        <v>0</v>
      </c>
      <c r="BB277" s="66">
        <f t="shared" si="154"/>
        <v>0</v>
      </c>
      <c r="BC277" s="66">
        <f t="shared" si="155"/>
        <v>0</v>
      </c>
      <c r="BD277" s="74"/>
      <c r="BE277" s="55"/>
      <c r="BF277" s="16">
        <f t="shared" si="140"/>
        <v>0</v>
      </c>
      <c r="BG277" s="16">
        <f t="shared" si="141"/>
        <v>0</v>
      </c>
      <c r="BH277" s="16">
        <f t="shared" si="142"/>
        <v>0</v>
      </c>
      <c r="BI277" s="16">
        <f t="shared" si="143"/>
        <v>0</v>
      </c>
    </row>
    <row r="278" spans="1:61" ht="45" x14ac:dyDescent="0.25">
      <c r="A278" s="4" t="s">
        <v>904</v>
      </c>
      <c r="B278" s="7" t="s">
        <v>927</v>
      </c>
      <c r="C278" s="7">
        <v>3943</v>
      </c>
      <c r="D278" s="8">
        <v>39.710700000000003</v>
      </c>
      <c r="E278" s="8">
        <v>-79.927499999999995</v>
      </c>
      <c r="F278" s="4" t="s">
        <v>928</v>
      </c>
      <c r="G278" s="4" t="s">
        <v>25</v>
      </c>
      <c r="H278" s="4" t="s">
        <v>47</v>
      </c>
      <c r="I278" s="4" t="s">
        <v>48</v>
      </c>
      <c r="J278" s="4" t="s">
        <v>482</v>
      </c>
      <c r="K278" s="14">
        <f t="shared" si="156"/>
        <v>24.409274509803922</v>
      </c>
      <c r="L278" s="15">
        <v>3734.6190000000001</v>
      </c>
      <c r="M278" s="15">
        <v>26943183.254999999</v>
      </c>
      <c r="N278" s="15">
        <v>2923249.35</v>
      </c>
      <c r="O278" s="29">
        <v>28.34</v>
      </c>
      <c r="P278" s="15">
        <v>198554</v>
      </c>
      <c r="Q278" s="16">
        <f t="shared" si="132"/>
        <v>0.28546390402610877</v>
      </c>
      <c r="R278" s="39">
        <v>29.317</v>
      </c>
      <c r="S278" s="34">
        <v>203415.3</v>
      </c>
      <c r="T278" s="35">
        <f t="shared" si="133"/>
        <v>0.28824773751040361</v>
      </c>
      <c r="U278" s="39">
        <v>27.527999999999999</v>
      </c>
      <c r="V278" s="34">
        <v>197672.9</v>
      </c>
      <c r="W278" s="35">
        <f t="shared" si="134"/>
        <v>0.27852072792982752</v>
      </c>
      <c r="X278" s="29">
        <v>28.158000000000001</v>
      </c>
      <c r="Y278" s="15">
        <v>200273.6</v>
      </c>
      <c r="Z278" s="16">
        <f t="shared" si="135"/>
        <v>0.28119532479567949</v>
      </c>
      <c r="AA278" s="15"/>
      <c r="AB278" s="28">
        <f t="shared" si="128"/>
        <v>3.9307254901960782</v>
      </c>
      <c r="AC278" s="28">
        <f t="shared" si="129"/>
        <v>4.9077254901960785</v>
      </c>
      <c r="AD278" s="28">
        <f t="shared" si="130"/>
        <v>3.118725490196077</v>
      </c>
      <c r="AE278" s="28">
        <f t="shared" si="131"/>
        <v>3.7487254901960796</v>
      </c>
      <c r="AG278" s="46">
        <f t="shared" si="148"/>
        <v>16.426760000000002</v>
      </c>
      <c r="AH278" s="46">
        <f t="shared" si="149"/>
        <v>17.112082000000001</v>
      </c>
      <c r="AI278" s="46">
        <f t="shared" si="150"/>
        <v>15.667626</v>
      </c>
      <c r="AJ278" s="46">
        <f t="shared" si="151"/>
        <v>16.141583999999998</v>
      </c>
      <c r="AL278" s="4" t="s">
        <v>904</v>
      </c>
      <c r="AM278" s="7" t="s">
        <v>927</v>
      </c>
      <c r="AO278" s="16">
        <f t="shared" si="144"/>
        <v>14.400948000000001</v>
      </c>
      <c r="AP278" s="16">
        <f t="shared" si="145"/>
        <v>12.974740000000001</v>
      </c>
      <c r="AQ278" s="16">
        <f t="shared" si="146"/>
        <v>9.9315041599999994</v>
      </c>
      <c r="AR278" s="16">
        <f t="shared" si="147"/>
        <v>9.5803619999999974</v>
      </c>
      <c r="AU278" s="16">
        <f t="shared" si="136"/>
        <v>16.426760000000002</v>
      </c>
      <c r="AV278" s="16">
        <f t="shared" si="137"/>
        <v>17.112082000000001</v>
      </c>
      <c r="AW278" s="16">
        <f t="shared" si="138"/>
        <v>15.667626</v>
      </c>
      <c r="AX278" s="16">
        <f t="shared" si="139"/>
        <v>16.141583999999998</v>
      </c>
      <c r="AY278" s="62"/>
      <c r="AZ278" s="65">
        <f t="shared" si="152"/>
        <v>16.426760000000002</v>
      </c>
      <c r="BA278" s="66">
        <f t="shared" si="153"/>
        <v>17.112082000000001</v>
      </c>
      <c r="BB278" s="66">
        <f t="shared" si="154"/>
        <v>15.667626</v>
      </c>
      <c r="BC278" s="66">
        <f t="shared" si="155"/>
        <v>16.141583999999998</v>
      </c>
      <c r="BD278" s="74"/>
      <c r="BE278" s="55"/>
      <c r="BF278" s="16">
        <f t="shared" si="140"/>
        <v>0.16546390402610878</v>
      </c>
      <c r="BG278" s="16">
        <f t="shared" si="141"/>
        <v>0.16824773751040362</v>
      </c>
      <c r="BH278" s="16">
        <f t="shared" si="142"/>
        <v>0.15852072792982752</v>
      </c>
      <c r="BI278" s="16">
        <f t="shared" si="143"/>
        <v>0.1611953247956795</v>
      </c>
    </row>
    <row r="279" spans="1:61" ht="45" x14ac:dyDescent="0.25">
      <c r="A279" s="4" t="s">
        <v>904</v>
      </c>
      <c r="B279" s="7" t="s">
        <v>934</v>
      </c>
      <c r="C279" s="7">
        <v>3944</v>
      </c>
      <c r="D279" s="8">
        <v>39.384399999999999</v>
      </c>
      <c r="E279" s="8">
        <v>-80.332499999999996</v>
      </c>
      <c r="F279" s="4" t="s">
        <v>935</v>
      </c>
      <c r="G279" s="4" t="s">
        <v>25</v>
      </c>
      <c r="H279" s="4" t="s">
        <v>80</v>
      </c>
      <c r="I279" s="4" t="s">
        <v>48</v>
      </c>
      <c r="J279" s="4" t="s">
        <v>752</v>
      </c>
      <c r="K279" s="14">
        <f t="shared" si="156"/>
        <v>13.766705882352941</v>
      </c>
      <c r="L279" s="15">
        <v>2106.306</v>
      </c>
      <c r="M279" s="15">
        <v>57504260.420999996</v>
      </c>
      <c r="N279" s="15">
        <v>6250601.9400000004</v>
      </c>
      <c r="O279" s="15">
        <v>13.12</v>
      </c>
      <c r="P279" s="15">
        <v>402339.6</v>
      </c>
      <c r="Q279" s="16">
        <f t="shared" si="132"/>
        <v>6.521853677838324E-2</v>
      </c>
      <c r="R279" s="34">
        <v>13.555</v>
      </c>
      <c r="S279" s="34">
        <v>411185.9</v>
      </c>
      <c r="T279" s="35">
        <f t="shared" si="133"/>
        <v>6.5931249101683687E-2</v>
      </c>
      <c r="U279" s="34">
        <v>13.792999999999999</v>
      </c>
      <c r="V279" s="34">
        <v>419831.4</v>
      </c>
      <c r="W279" s="35">
        <f t="shared" si="134"/>
        <v>6.5707329180237584E-2</v>
      </c>
      <c r="X279" s="29">
        <v>18.225000000000001</v>
      </c>
      <c r="Y279" s="15">
        <v>414265.2</v>
      </c>
      <c r="Z279" s="16">
        <f t="shared" si="135"/>
        <v>8.7987115499926133E-2</v>
      </c>
      <c r="AA279" s="15"/>
      <c r="AB279" s="16">
        <f t="shared" si="128"/>
        <v>-0.64670588235294169</v>
      </c>
      <c r="AC279" s="16">
        <f t="shared" si="129"/>
        <v>-0.21170588235294119</v>
      </c>
      <c r="AD279" s="16">
        <f t="shared" si="130"/>
        <v>2.6294117647058357E-2</v>
      </c>
      <c r="AE279" s="28">
        <f t="shared" si="131"/>
        <v>4.4582941176470605</v>
      </c>
      <c r="AG279" s="45">
        <f t="shared" si="148"/>
        <v>-11.020375999999999</v>
      </c>
      <c r="AH279" s="45">
        <f t="shared" si="149"/>
        <v>-11.116154</v>
      </c>
      <c r="AI279" s="45">
        <f t="shared" si="150"/>
        <v>-11.396884000000002</v>
      </c>
      <c r="AJ279" s="45">
        <f t="shared" si="151"/>
        <v>-6.6309119999999995</v>
      </c>
      <c r="AL279" s="4" t="s">
        <v>904</v>
      </c>
      <c r="AM279" s="7" t="s">
        <v>934</v>
      </c>
      <c r="AO279" s="16">
        <f t="shared" si="144"/>
        <v>3.3805720000000026</v>
      </c>
      <c r="AP279" s="16">
        <f t="shared" si="145"/>
        <v>1.8585860000000007</v>
      </c>
      <c r="AQ279" s="16">
        <f t="shared" si="146"/>
        <v>-1.4653798400000024</v>
      </c>
      <c r="AR279" s="16">
        <f t="shared" si="147"/>
        <v>2.9494499999999979</v>
      </c>
      <c r="AU279" s="16">
        <f t="shared" si="136"/>
        <v>0</v>
      </c>
      <c r="AV279" s="16">
        <f t="shared" si="137"/>
        <v>0</v>
      </c>
      <c r="AW279" s="16">
        <f t="shared" si="138"/>
        <v>0</v>
      </c>
      <c r="AX279" s="16">
        <f t="shared" si="139"/>
        <v>0</v>
      </c>
      <c r="AY279" s="62"/>
      <c r="AZ279" s="65">
        <f t="shared" si="152"/>
        <v>16.426760000000002</v>
      </c>
      <c r="BA279" s="66">
        <f t="shared" si="153"/>
        <v>17.112082000000001</v>
      </c>
      <c r="BB279" s="66">
        <f t="shared" si="154"/>
        <v>15.667626</v>
      </c>
      <c r="BC279" s="66">
        <f t="shared" si="155"/>
        <v>16.141583999999998</v>
      </c>
      <c r="BD279" s="74"/>
      <c r="BE279" s="55"/>
      <c r="BF279" s="16">
        <f t="shared" si="140"/>
        <v>0</v>
      </c>
      <c r="BG279" s="16">
        <f t="shared" si="141"/>
        <v>0</v>
      </c>
      <c r="BH279" s="16">
        <f t="shared" si="142"/>
        <v>0</v>
      </c>
      <c r="BI279" s="16">
        <f t="shared" si="143"/>
        <v>0</v>
      </c>
    </row>
    <row r="280" spans="1:61" ht="30" x14ac:dyDescent="0.25">
      <c r="A280" s="4" t="s">
        <v>904</v>
      </c>
      <c r="B280" s="7" t="s">
        <v>942</v>
      </c>
      <c r="C280" s="7">
        <v>3948</v>
      </c>
      <c r="D280" s="8">
        <v>39.829700000000003</v>
      </c>
      <c r="E280" s="8">
        <v>-80.815299999999993</v>
      </c>
      <c r="F280" s="4" t="s">
        <v>910</v>
      </c>
      <c r="G280" s="4" t="s">
        <v>25</v>
      </c>
      <c r="H280" s="4" t="s">
        <v>80</v>
      </c>
      <c r="I280" s="4" t="s">
        <v>48</v>
      </c>
      <c r="J280" s="4" t="s">
        <v>752</v>
      </c>
      <c r="K280" s="14">
        <f t="shared" si="156"/>
        <v>7.1801699346405234</v>
      </c>
      <c r="L280" s="15">
        <v>1098.566</v>
      </c>
      <c r="M280" s="15">
        <v>26473076.793000001</v>
      </c>
      <c r="N280" s="15">
        <v>2624488.23</v>
      </c>
      <c r="O280" s="29">
        <v>12.568</v>
      </c>
      <c r="P280" s="15">
        <v>256930.4</v>
      </c>
      <c r="Q280" s="16">
        <f t="shared" si="132"/>
        <v>9.7831942035664129E-2</v>
      </c>
      <c r="R280" s="39">
        <v>12.446</v>
      </c>
      <c r="S280" s="34">
        <v>287389.09999999998</v>
      </c>
      <c r="T280" s="35">
        <f t="shared" si="133"/>
        <v>8.6614280082299586E-2</v>
      </c>
      <c r="U280" s="39">
        <v>14.034000000000001</v>
      </c>
      <c r="V280" s="34">
        <v>280551.8</v>
      </c>
      <c r="W280" s="35">
        <f t="shared" si="134"/>
        <v>0.10004569566119341</v>
      </c>
      <c r="X280" s="29">
        <v>11.927</v>
      </c>
      <c r="Y280" s="15">
        <v>273659.16800000001</v>
      </c>
      <c r="Z280" s="16">
        <f t="shared" si="135"/>
        <v>8.7166822052166734E-2</v>
      </c>
      <c r="AA280" s="15"/>
      <c r="AB280" s="28">
        <f t="shared" si="128"/>
        <v>5.3878300653594762</v>
      </c>
      <c r="AC280" s="28">
        <f t="shared" si="129"/>
        <v>5.2658300653594763</v>
      </c>
      <c r="AD280" s="28">
        <f t="shared" si="130"/>
        <v>6.8538300653594773</v>
      </c>
      <c r="AE280" s="28">
        <f t="shared" si="131"/>
        <v>4.7468300653594762</v>
      </c>
      <c r="AG280" s="45">
        <f t="shared" si="148"/>
        <v>-2.8478239999999997</v>
      </c>
      <c r="AH280" s="45">
        <f t="shared" si="149"/>
        <v>-4.7973459999999966</v>
      </c>
      <c r="AI280" s="45">
        <f t="shared" si="150"/>
        <v>-2.7991079999999986</v>
      </c>
      <c r="AJ280" s="45">
        <f t="shared" si="151"/>
        <v>-4.4925500799999991</v>
      </c>
      <c r="AL280" s="4" t="s">
        <v>904</v>
      </c>
      <c r="AM280" s="7" t="s">
        <v>942</v>
      </c>
      <c r="AO280" s="16">
        <f t="shared" si="144"/>
        <v>0.53274800000000289</v>
      </c>
      <c r="AP280" s="16">
        <f t="shared" si="145"/>
        <v>-2.9387599999999958</v>
      </c>
      <c r="AQ280" s="16">
        <f t="shared" si="146"/>
        <v>-4.264487840000001</v>
      </c>
      <c r="AR280" s="16">
        <f t="shared" si="147"/>
        <v>-1.5431000800000012</v>
      </c>
      <c r="AU280" s="16">
        <f t="shared" si="136"/>
        <v>0</v>
      </c>
      <c r="AV280" s="16">
        <f t="shared" si="137"/>
        <v>0</v>
      </c>
      <c r="AW280" s="16">
        <f t="shared" si="138"/>
        <v>0</v>
      </c>
      <c r="AX280" s="16">
        <f t="shared" si="139"/>
        <v>0</v>
      </c>
      <c r="AY280" s="62"/>
      <c r="AZ280" s="65">
        <f t="shared" si="152"/>
        <v>16.426760000000002</v>
      </c>
      <c r="BA280" s="66">
        <f t="shared" si="153"/>
        <v>17.112082000000001</v>
      </c>
      <c r="BB280" s="66">
        <f t="shared" si="154"/>
        <v>15.667626</v>
      </c>
      <c r="BC280" s="66">
        <f t="shared" si="155"/>
        <v>16.141583999999998</v>
      </c>
      <c r="BD280" s="74"/>
      <c r="BE280" s="55"/>
      <c r="BF280" s="16">
        <f t="shared" si="140"/>
        <v>0</v>
      </c>
      <c r="BG280" s="16">
        <f t="shared" si="141"/>
        <v>0</v>
      </c>
      <c r="BH280" s="16">
        <f t="shared" si="142"/>
        <v>0</v>
      </c>
      <c r="BI280" s="16">
        <f t="shared" si="143"/>
        <v>0</v>
      </c>
    </row>
    <row r="281" spans="1:61" ht="45" x14ac:dyDescent="0.25">
      <c r="A281" s="4" t="s">
        <v>904</v>
      </c>
      <c r="B281" s="7" t="s">
        <v>946</v>
      </c>
      <c r="C281" s="7">
        <v>3954</v>
      </c>
      <c r="D281" s="8">
        <v>39.2014</v>
      </c>
      <c r="E281" s="8">
        <v>-79.2667</v>
      </c>
      <c r="F281" s="4" t="s">
        <v>947</v>
      </c>
      <c r="G281" s="4" t="s">
        <v>25</v>
      </c>
      <c r="H281" s="4" t="s">
        <v>47</v>
      </c>
      <c r="I281" s="4" t="s">
        <v>48</v>
      </c>
      <c r="J281" s="4" t="s">
        <v>579</v>
      </c>
      <c r="K281" s="14">
        <f t="shared" si="156"/>
        <v>6.2246143790849668</v>
      </c>
      <c r="L281" s="15">
        <v>952.36599999999999</v>
      </c>
      <c r="M281" s="15">
        <v>25803431.634</v>
      </c>
      <c r="N281" s="15">
        <v>2645162.7400000002</v>
      </c>
      <c r="O281" s="29">
        <v>9.08</v>
      </c>
      <c r="P281" s="15">
        <v>234221.5</v>
      </c>
      <c r="Q281" s="16">
        <f t="shared" si="132"/>
        <v>7.7533445904837947E-2</v>
      </c>
      <c r="R281" s="39">
        <v>9.4090000000000007</v>
      </c>
      <c r="S281" s="34">
        <v>244555.4</v>
      </c>
      <c r="T281" s="35">
        <f t="shared" si="133"/>
        <v>7.694779996679689E-2</v>
      </c>
      <c r="U281" s="39">
        <v>8.5969999999999995</v>
      </c>
      <c r="V281" s="34">
        <v>227242.818</v>
      </c>
      <c r="W281" s="35">
        <f t="shared" si="134"/>
        <v>7.5663557384682667E-2</v>
      </c>
      <c r="X281" s="29">
        <v>13.878</v>
      </c>
      <c r="Y281" s="15">
        <v>332171.5</v>
      </c>
      <c r="Z281" s="16">
        <f t="shared" si="135"/>
        <v>8.3559245751065339E-2</v>
      </c>
      <c r="AA281" s="15"/>
      <c r="AB281" s="28">
        <f t="shared" si="128"/>
        <v>2.8553856209150332</v>
      </c>
      <c r="AC281" s="28">
        <f t="shared" si="129"/>
        <v>3.1843856209150339</v>
      </c>
      <c r="AD281" s="28">
        <f t="shared" si="130"/>
        <v>2.3723856209150327</v>
      </c>
      <c r="AE281" s="28">
        <f t="shared" si="131"/>
        <v>7.6533856209150333</v>
      </c>
      <c r="AG281" s="45">
        <f t="shared" si="148"/>
        <v>-4.9732899999999987</v>
      </c>
      <c r="AH281" s="45">
        <f t="shared" si="149"/>
        <v>-5.2643239999999993</v>
      </c>
      <c r="AI281" s="45">
        <f t="shared" si="150"/>
        <v>-5.0375690799999999</v>
      </c>
      <c r="AJ281" s="45">
        <f t="shared" si="151"/>
        <v>-6.0522899999999993</v>
      </c>
      <c r="AL281" s="4" t="s">
        <v>904</v>
      </c>
      <c r="AM281" s="7" t="s">
        <v>946</v>
      </c>
      <c r="AO281" s="16">
        <f t="shared" si="144"/>
        <v>-4.4405419999999953</v>
      </c>
      <c r="AP281" s="16">
        <f t="shared" si="145"/>
        <v>-8.2030839999999952</v>
      </c>
      <c r="AQ281" s="16">
        <f t="shared" si="146"/>
        <v>-9.3020569200000018</v>
      </c>
      <c r="AR281" s="16">
        <f t="shared" si="147"/>
        <v>-7.5953900800000005</v>
      </c>
      <c r="AU281" s="16">
        <f t="shared" si="136"/>
        <v>0</v>
      </c>
      <c r="AV281" s="16">
        <f t="shared" si="137"/>
        <v>0</v>
      </c>
      <c r="AW281" s="16">
        <f t="shared" si="138"/>
        <v>0</v>
      </c>
      <c r="AX281" s="16">
        <f t="shared" si="139"/>
        <v>0</v>
      </c>
      <c r="AY281" s="62"/>
      <c r="AZ281" s="65">
        <f t="shared" si="152"/>
        <v>16.426760000000002</v>
      </c>
      <c r="BA281" s="66">
        <f t="shared" si="153"/>
        <v>17.112082000000001</v>
      </c>
      <c r="BB281" s="66">
        <f t="shared" si="154"/>
        <v>15.667626</v>
      </c>
      <c r="BC281" s="66">
        <f t="shared" si="155"/>
        <v>16.141583999999998</v>
      </c>
      <c r="BD281" s="74"/>
      <c r="BE281" s="55"/>
      <c r="BF281" s="16">
        <f t="shared" si="140"/>
        <v>0</v>
      </c>
      <c r="BG281" s="16">
        <f t="shared" si="141"/>
        <v>0</v>
      </c>
      <c r="BH281" s="16">
        <f t="shared" si="142"/>
        <v>0</v>
      </c>
      <c r="BI281" s="16">
        <f t="shared" si="143"/>
        <v>0</v>
      </c>
    </row>
    <row r="282" spans="1:61" ht="45" x14ac:dyDescent="0.25">
      <c r="A282" s="4" t="s">
        <v>904</v>
      </c>
      <c r="B282" s="7" t="s">
        <v>953</v>
      </c>
      <c r="C282" s="7">
        <v>6004</v>
      </c>
      <c r="D282" s="8">
        <v>39.366799999999998</v>
      </c>
      <c r="E282" s="8">
        <v>-81.294399999999996</v>
      </c>
      <c r="F282" s="4" t="s">
        <v>952</v>
      </c>
      <c r="G282" s="4" t="s">
        <v>25</v>
      </c>
      <c r="H282" s="4" t="s">
        <v>80</v>
      </c>
      <c r="I282" s="4" t="s">
        <v>48</v>
      </c>
      <c r="J282" s="4" t="s">
        <v>752</v>
      </c>
      <c r="K282" s="14">
        <f t="shared" si="156"/>
        <v>11.49273202614379</v>
      </c>
      <c r="L282" s="15">
        <v>1758.3879999999999</v>
      </c>
      <c r="M282" s="15">
        <v>25312147.534000002</v>
      </c>
      <c r="N282" s="15">
        <v>2663651.65</v>
      </c>
      <c r="O282" s="15">
        <v>11.335000000000001</v>
      </c>
      <c r="P282" s="15">
        <v>192457.2</v>
      </c>
      <c r="Q282" s="16">
        <f t="shared" si="132"/>
        <v>0.11779242345830657</v>
      </c>
      <c r="R282" s="39">
        <v>17.623999999999999</v>
      </c>
      <c r="S282" s="34">
        <v>223088.2</v>
      </c>
      <c r="T282" s="35">
        <f t="shared" si="133"/>
        <v>0.15800028867506213</v>
      </c>
      <c r="U282" s="34">
        <v>8.4390000000000001</v>
      </c>
      <c r="V282" s="34">
        <v>170066.38</v>
      </c>
      <c r="W282" s="35">
        <f t="shared" si="134"/>
        <v>9.9243601233824114E-2</v>
      </c>
      <c r="X282" s="15">
        <v>8.0139999999999993</v>
      </c>
      <c r="Y282" s="15">
        <v>121240.4</v>
      </c>
      <c r="Z282" s="16">
        <f t="shared" si="135"/>
        <v>0.13220015770320784</v>
      </c>
      <c r="AA282" s="15"/>
      <c r="AB282" s="16">
        <f t="shared" si="128"/>
        <v>-0.15773202614378867</v>
      </c>
      <c r="AC282" s="28">
        <f t="shared" si="129"/>
        <v>6.1312679738562093</v>
      </c>
      <c r="AD282" s="16">
        <f t="shared" si="130"/>
        <v>-3.0537320261437895</v>
      </c>
      <c r="AE282" s="16">
        <f t="shared" si="131"/>
        <v>-3.4787320261437902</v>
      </c>
      <c r="AG282" s="45">
        <f t="shared" si="148"/>
        <v>-0.21243200000000029</v>
      </c>
      <c r="AH282" s="46">
        <f t="shared" si="149"/>
        <v>4.238707999999999</v>
      </c>
      <c r="AI282" s="45">
        <f t="shared" si="150"/>
        <v>-1.7649827999999994</v>
      </c>
      <c r="AJ282" s="46">
        <f t="shared" si="151"/>
        <v>0.73957600000000001</v>
      </c>
      <c r="AL282" s="4" t="s">
        <v>904</v>
      </c>
      <c r="AM282" s="7" t="s">
        <v>953</v>
      </c>
      <c r="AO282" s="16">
        <f t="shared" si="144"/>
        <v>-4.6529739999999959</v>
      </c>
      <c r="AP282" s="16">
        <f t="shared" si="145"/>
        <v>-3.9643759999999961</v>
      </c>
      <c r="AQ282" s="16">
        <f t="shared" si="146"/>
        <v>-11.06703972</v>
      </c>
      <c r="AR282" s="16">
        <f t="shared" si="147"/>
        <v>-6.85581408</v>
      </c>
      <c r="AU282" s="16">
        <f t="shared" si="136"/>
        <v>0</v>
      </c>
      <c r="AV282" s="16">
        <f t="shared" si="137"/>
        <v>4.238707999999999</v>
      </c>
      <c r="AW282" s="16">
        <f t="shared" si="138"/>
        <v>0</v>
      </c>
      <c r="AX282" s="16">
        <f t="shared" si="139"/>
        <v>0.73957600000000001</v>
      </c>
      <c r="AY282" s="62"/>
      <c r="AZ282" s="65">
        <f t="shared" si="152"/>
        <v>16.426760000000002</v>
      </c>
      <c r="BA282" s="66">
        <f t="shared" si="153"/>
        <v>21.35079</v>
      </c>
      <c r="BB282" s="66">
        <f t="shared" si="154"/>
        <v>15.667626</v>
      </c>
      <c r="BC282" s="66">
        <f t="shared" si="155"/>
        <v>16.881159999999998</v>
      </c>
      <c r="BD282" s="74"/>
      <c r="BE282" s="55"/>
      <c r="BF282" s="16">
        <f t="shared" si="140"/>
        <v>0</v>
      </c>
      <c r="BG282" s="16">
        <f t="shared" si="141"/>
        <v>3.8000288675062138E-2</v>
      </c>
      <c r="BH282" s="16">
        <f t="shared" si="142"/>
        <v>0</v>
      </c>
      <c r="BI282" s="16">
        <f t="shared" si="143"/>
        <v>1.2200157703207842E-2</v>
      </c>
    </row>
    <row r="283" spans="1:61" ht="30" x14ac:dyDescent="0.25">
      <c r="A283" s="4" t="s">
        <v>904</v>
      </c>
      <c r="B283" s="7" t="s">
        <v>948</v>
      </c>
      <c r="C283" s="7">
        <v>6264</v>
      </c>
      <c r="D283" s="8">
        <v>38.979399999999998</v>
      </c>
      <c r="E283" s="8">
        <v>-81.934399999999997</v>
      </c>
      <c r="F283" s="4" t="s">
        <v>949</v>
      </c>
      <c r="G283" s="4" t="s">
        <v>25</v>
      </c>
      <c r="H283" s="4" t="s">
        <v>80</v>
      </c>
      <c r="I283" s="4" t="s">
        <v>48</v>
      </c>
      <c r="J283" s="4" t="s">
        <v>752</v>
      </c>
      <c r="K283" s="14">
        <f t="shared" si="156"/>
        <v>11.611934640522875</v>
      </c>
      <c r="L283" s="15">
        <v>1776.626</v>
      </c>
      <c r="M283" s="15">
        <v>40345863.798</v>
      </c>
      <c r="N283" s="15">
        <v>4326943.9400000004</v>
      </c>
      <c r="O283" s="15">
        <v>11.483000000000001</v>
      </c>
      <c r="P283" s="15">
        <v>262545.59999999998</v>
      </c>
      <c r="Q283" s="16">
        <f t="shared" si="132"/>
        <v>8.7474328269070215E-2</v>
      </c>
      <c r="R283" s="34">
        <v>11.496</v>
      </c>
      <c r="S283" s="34">
        <v>266702.2</v>
      </c>
      <c r="T283" s="35">
        <f t="shared" si="133"/>
        <v>8.6208512715680627E-2</v>
      </c>
      <c r="U283" s="39">
        <v>11.83</v>
      </c>
      <c r="V283" s="34">
        <v>273653.3</v>
      </c>
      <c r="W283" s="35">
        <f t="shared" si="134"/>
        <v>8.6459764965377731E-2</v>
      </c>
      <c r="X283" s="29">
        <v>12.131</v>
      </c>
      <c r="Y283" s="15">
        <v>272636.90000000002</v>
      </c>
      <c r="Z283" s="16">
        <f t="shared" si="135"/>
        <v>8.8990155037707658E-2</v>
      </c>
      <c r="AA283" s="15"/>
      <c r="AB283" s="16">
        <f t="shared" si="128"/>
        <v>-0.12893464052287484</v>
      </c>
      <c r="AC283" s="16">
        <f t="shared" si="129"/>
        <v>-0.11593464052287494</v>
      </c>
      <c r="AD283" s="28">
        <f t="shared" si="130"/>
        <v>0.21806535947712469</v>
      </c>
      <c r="AE283" s="28">
        <f t="shared" si="131"/>
        <v>0.51906535947712484</v>
      </c>
      <c r="AG283" s="45">
        <f t="shared" si="148"/>
        <v>-4.2697359999999991</v>
      </c>
      <c r="AH283" s="45">
        <f t="shared" si="149"/>
        <v>-4.5061320000000009</v>
      </c>
      <c r="AI283" s="45">
        <f t="shared" si="150"/>
        <v>-4.5891979999999988</v>
      </c>
      <c r="AJ283" s="45">
        <f t="shared" si="151"/>
        <v>-4.227214</v>
      </c>
      <c r="AL283" s="4" t="s">
        <v>904</v>
      </c>
      <c r="AM283" s="7" t="s">
        <v>948</v>
      </c>
      <c r="AO283" s="16">
        <f t="shared" si="144"/>
        <v>-8.922709999999995</v>
      </c>
      <c r="AP283" s="16">
        <f t="shared" si="145"/>
        <v>-8.470507999999997</v>
      </c>
      <c r="AQ283" s="16">
        <f t="shared" si="146"/>
        <v>-15.65623772</v>
      </c>
      <c r="AR283" s="16">
        <f t="shared" si="147"/>
        <v>-11.08302808</v>
      </c>
      <c r="AU283" s="16">
        <f t="shared" si="136"/>
        <v>0</v>
      </c>
      <c r="AV283" s="16">
        <f t="shared" si="137"/>
        <v>0</v>
      </c>
      <c r="AW283" s="16">
        <f t="shared" si="138"/>
        <v>0</v>
      </c>
      <c r="AX283" s="16">
        <f t="shared" si="139"/>
        <v>0</v>
      </c>
      <c r="AY283" s="62"/>
      <c r="AZ283" s="65">
        <f t="shared" si="152"/>
        <v>16.426760000000002</v>
      </c>
      <c r="BA283" s="66">
        <f t="shared" si="153"/>
        <v>21.35079</v>
      </c>
      <c r="BB283" s="66">
        <f t="shared" si="154"/>
        <v>15.667626</v>
      </c>
      <c r="BC283" s="66">
        <f t="shared" si="155"/>
        <v>16.881159999999998</v>
      </c>
      <c r="BD283" s="74"/>
      <c r="BE283" s="55"/>
      <c r="BF283" s="16">
        <f t="shared" si="140"/>
        <v>0</v>
      </c>
      <c r="BG283" s="16">
        <f t="shared" si="141"/>
        <v>0</v>
      </c>
      <c r="BH283" s="16">
        <f t="shared" si="142"/>
        <v>0</v>
      </c>
      <c r="BI283" s="16">
        <f t="shared" si="143"/>
        <v>0</v>
      </c>
    </row>
    <row r="284" spans="1:61" ht="30" x14ac:dyDescent="0.25">
      <c r="A284" s="4" t="s">
        <v>904</v>
      </c>
      <c r="B284" s="7" t="s">
        <v>931</v>
      </c>
      <c r="C284" s="7">
        <v>10151</v>
      </c>
      <c r="D284" s="8">
        <v>39.561100000000003</v>
      </c>
      <c r="E284" s="8">
        <v>-80.164199999999994</v>
      </c>
      <c r="F284" s="4" t="s">
        <v>932</v>
      </c>
      <c r="G284" s="4" t="s">
        <v>25</v>
      </c>
      <c r="H284" s="4" t="s">
        <v>233</v>
      </c>
      <c r="I284" s="4" t="s">
        <v>699</v>
      </c>
      <c r="J284" s="4" t="s">
        <v>933</v>
      </c>
      <c r="K284" s="14">
        <f t="shared" si="156"/>
        <v>3.830300653594771</v>
      </c>
      <c r="L284" s="15">
        <v>586.03599999999994</v>
      </c>
      <c r="M284" s="15">
        <v>3790227.6949999998</v>
      </c>
      <c r="N284" s="15"/>
      <c r="O284" s="29">
        <v>4.6319999999999997</v>
      </c>
      <c r="P284" s="15">
        <v>29042.2</v>
      </c>
      <c r="Q284" s="16">
        <f t="shared" si="132"/>
        <v>0.31898409900076441</v>
      </c>
      <c r="R284" s="39">
        <v>4.4610000000000003</v>
      </c>
      <c r="S284" s="34">
        <v>29807.5</v>
      </c>
      <c r="T284" s="35">
        <f t="shared" si="133"/>
        <v>0.2993206407783276</v>
      </c>
      <c r="U284" s="39">
        <v>4.4509999999999996</v>
      </c>
      <c r="V284" s="34">
        <v>29131.9</v>
      </c>
      <c r="W284" s="35">
        <f t="shared" si="134"/>
        <v>0.30557567477576125</v>
      </c>
      <c r="X284" s="29">
        <v>4.4530000000000003</v>
      </c>
      <c r="Y284" s="15">
        <v>28924.6</v>
      </c>
      <c r="Z284" s="16">
        <f t="shared" si="135"/>
        <v>0.30790399867241036</v>
      </c>
      <c r="AA284" s="15"/>
      <c r="AB284" s="28">
        <f t="shared" si="128"/>
        <v>0.80169934640522866</v>
      </c>
      <c r="AC284" s="28">
        <f t="shared" si="129"/>
        <v>0.63069934640522929</v>
      </c>
      <c r="AD284" s="28">
        <f t="shared" si="130"/>
        <v>0.62069934640522861</v>
      </c>
      <c r="AE284" s="28">
        <f t="shared" si="131"/>
        <v>0.62269934640522928</v>
      </c>
      <c r="AG284" s="46">
        <f t="shared" si="148"/>
        <v>2.8894680000000004</v>
      </c>
      <c r="AH284" s="46">
        <f t="shared" si="149"/>
        <v>2.6725500000000002</v>
      </c>
      <c r="AI284" s="46">
        <f t="shared" si="150"/>
        <v>2.7030859999999999</v>
      </c>
      <c r="AJ284" s="46">
        <f t="shared" si="151"/>
        <v>2.7175240000000005</v>
      </c>
      <c r="AL284" s="4" t="s">
        <v>904</v>
      </c>
      <c r="AM284" s="7" t="s">
        <v>931</v>
      </c>
      <c r="AO284" s="16">
        <f t="shared" si="144"/>
        <v>-6.0332419999999942</v>
      </c>
      <c r="AP284" s="16">
        <f t="shared" si="145"/>
        <v>-5.7979579999999968</v>
      </c>
      <c r="AQ284" s="16">
        <f t="shared" si="146"/>
        <v>-12.953151720000001</v>
      </c>
      <c r="AR284" s="16">
        <f t="shared" si="147"/>
        <v>-8.3655040799999991</v>
      </c>
      <c r="AU284" s="16">
        <f t="shared" si="136"/>
        <v>2.8894680000000004</v>
      </c>
      <c r="AV284" s="16">
        <f t="shared" si="137"/>
        <v>2.6725500000000002</v>
      </c>
      <c r="AW284" s="16">
        <f t="shared" si="138"/>
        <v>2.7030859999999999</v>
      </c>
      <c r="AX284" s="16">
        <f t="shared" si="139"/>
        <v>2.7175240000000005</v>
      </c>
      <c r="AY284" s="62"/>
      <c r="AZ284" s="65">
        <f t="shared" si="152"/>
        <v>19.316228000000002</v>
      </c>
      <c r="BA284" s="66">
        <f t="shared" si="153"/>
        <v>24.023340000000001</v>
      </c>
      <c r="BB284" s="66">
        <f t="shared" si="154"/>
        <v>18.370712000000001</v>
      </c>
      <c r="BC284" s="66">
        <f t="shared" si="155"/>
        <v>19.598683999999999</v>
      </c>
      <c r="BD284" s="74"/>
      <c r="BE284" s="55"/>
      <c r="BF284" s="16">
        <f t="shared" si="140"/>
        <v>0.19898409900076441</v>
      </c>
      <c r="BG284" s="16">
        <f t="shared" si="141"/>
        <v>0.1793206407783276</v>
      </c>
      <c r="BH284" s="16">
        <f t="shared" si="142"/>
        <v>0.18557567477576126</v>
      </c>
      <c r="BI284" s="16">
        <f t="shared" si="143"/>
        <v>0.18790399867241037</v>
      </c>
    </row>
    <row r="285" spans="1:61" ht="45" x14ac:dyDescent="0.25">
      <c r="A285" s="4" t="s">
        <v>904</v>
      </c>
      <c r="B285" s="7" t="s">
        <v>943</v>
      </c>
      <c r="C285" s="7">
        <v>10743</v>
      </c>
      <c r="D285" s="8">
        <v>39.639699999999998</v>
      </c>
      <c r="E285" s="8">
        <v>-79.960599999999999</v>
      </c>
      <c r="F285" s="4" t="s">
        <v>928</v>
      </c>
      <c r="G285" s="4" t="s">
        <v>25</v>
      </c>
      <c r="H285" s="4" t="s">
        <v>233</v>
      </c>
      <c r="I285" s="4" t="s">
        <v>699</v>
      </c>
      <c r="J285" s="4" t="s">
        <v>126</v>
      </c>
      <c r="K285" s="14">
        <f t="shared" si="156"/>
        <v>2.9393594771241829</v>
      </c>
      <c r="L285" s="15">
        <v>449.72199999999998</v>
      </c>
      <c r="M285" s="15">
        <v>2559058.949</v>
      </c>
      <c r="N285" s="15"/>
      <c r="O285" s="15">
        <v>3.407</v>
      </c>
      <c r="P285" s="15">
        <v>18742.2</v>
      </c>
      <c r="Q285" s="16">
        <f t="shared" si="132"/>
        <v>0.36356457619703131</v>
      </c>
      <c r="R285" s="34">
        <v>1.1379999999999999</v>
      </c>
      <c r="S285" s="34">
        <v>6153.0420000000004</v>
      </c>
      <c r="T285" s="35">
        <f t="shared" si="133"/>
        <v>0.36989833646511755</v>
      </c>
      <c r="U285" s="34"/>
      <c r="V285" s="34"/>
      <c r="W285" s="35">
        <f t="shared" si="134"/>
        <v>0</v>
      </c>
      <c r="X285" s="15">
        <v>2.7360000000000002</v>
      </c>
      <c r="Y285" s="15">
        <v>15847.311</v>
      </c>
      <c r="Z285" s="16">
        <f t="shared" si="135"/>
        <v>0.34529517342090404</v>
      </c>
      <c r="AA285" s="15"/>
      <c r="AB285" s="28">
        <f t="shared" si="128"/>
        <v>0.46764052287581714</v>
      </c>
      <c r="AC285" s="16">
        <f t="shared" si="129"/>
        <v>-1.801359477124183</v>
      </c>
      <c r="AD285" s="16">
        <f t="shared" si="130"/>
        <v>-2.9393594771241829</v>
      </c>
      <c r="AE285" s="16">
        <f t="shared" si="131"/>
        <v>-0.20335947712418267</v>
      </c>
      <c r="AG285" s="46">
        <f t="shared" si="148"/>
        <v>2.2824680000000002</v>
      </c>
      <c r="AH285" s="46">
        <f t="shared" si="149"/>
        <v>0.76881747999999994</v>
      </c>
      <c r="AI285" s="45">
        <f t="shared" si="150"/>
        <v>0</v>
      </c>
      <c r="AJ285" s="46">
        <f t="shared" si="151"/>
        <v>1.7851613400000002</v>
      </c>
      <c r="AL285" s="4" t="s">
        <v>904</v>
      </c>
      <c r="AM285" s="7" t="s">
        <v>943</v>
      </c>
      <c r="AO285" s="16">
        <f t="shared" si="144"/>
        <v>-3.7507739999999941</v>
      </c>
      <c r="AP285" s="16">
        <f t="shared" si="145"/>
        <v>-5.0291405199999968</v>
      </c>
      <c r="AQ285" s="16">
        <f t="shared" si="146"/>
        <v>-12.953151720000001</v>
      </c>
      <c r="AR285" s="16">
        <f t="shared" si="147"/>
        <v>-6.580342739999999</v>
      </c>
      <c r="AU285" s="16">
        <f t="shared" si="136"/>
        <v>2.2824680000000002</v>
      </c>
      <c r="AV285" s="16">
        <f t="shared" si="137"/>
        <v>0.76881747999999994</v>
      </c>
      <c r="AW285" s="16">
        <f t="shared" si="138"/>
        <v>0</v>
      </c>
      <c r="AX285" s="16">
        <f t="shared" si="139"/>
        <v>1.7851613400000002</v>
      </c>
      <c r="AY285" s="62"/>
      <c r="AZ285" s="65">
        <f t="shared" si="152"/>
        <v>21.598696000000004</v>
      </c>
      <c r="BA285" s="66">
        <f t="shared" si="153"/>
        <v>24.79215748</v>
      </c>
      <c r="BB285" s="66">
        <f t="shared" si="154"/>
        <v>18.370712000000001</v>
      </c>
      <c r="BC285" s="66">
        <f t="shared" si="155"/>
        <v>21.383845340000001</v>
      </c>
      <c r="BD285" s="74"/>
      <c r="BE285" s="55"/>
      <c r="BF285" s="16">
        <f t="shared" si="140"/>
        <v>0.24356457619703131</v>
      </c>
      <c r="BG285" s="16">
        <f t="shared" si="141"/>
        <v>0.24989833646511755</v>
      </c>
      <c r="BH285" s="16">
        <f t="shared" si="142"/>
        <v>0</v>
      </c>
      <c r="BI285" s="16">
        <f t="shared" si="143"/>
        <v>0.22529517342090405</v>
      </c>
    </row>
    <row r="286" spans="1:61" ht="30" x14ac:dyDescent="0.25">
      <c r="A286" s="4" t="s">
        <v>904</v>
      </c>
      <c r="B286" s="7" t="s">
        <v>926</v>
      </c>
      <c r="C286" s="7">
        <v>10788</v>
      </c>
      <c r="D286" s="8">
        <v>38.243099999999998</v>
      </c>
      <c r="E286" s="8">
        <v>-81.555999999999997</v>
      </c>
      <c r="F286" s="4" t="s">
        <v>907</v>
      </c>
      <c r="G286" s="4" t="s">
        <v>25</v>
      </c>
      <c r="H286" s="4" t="s">
        <v>80</v>
      </c>
      <c r="I286" s="4" t="s">
        <v>238</v>
      </c>
      <c r="J286" s="4"/>
      <c r="K286" s="14">
        <f t="shared" si="156"/>
        <v>5.1666666666666666E-2</v>
      </c>
      <c r="L286" s="15">
        <v>7.9050000000000002</v>
      </c>
      <c r="M286" s="15">
        <v>85428.2</v>
      </c>
      <c r="N286" s="15"/>
      <c r="O286" s="15">
        <v>0.20499999999999999</v>
      </c>
      <c r="P286" s="15">
        <v>2223.8000000000002</v>
      </c>
      <c r="Q286" s="16">
        <f t="shared" si="132"/>
        <v>0.18436909794046225</v>
      </c>
      <c r="R286" s="34">
        <v>0.22900000000000001</v>
      </c>
      <c r="S286" s="34">
        <v>2479.6999999999998</v>
      </c>
      <c r="T286" s="35">
        <f t="shared" si="133"/>
        <v>0.1846997620679921</v>
      </c>
      <c r="U286" s="34">
        <v>0.23599999999999999</v>
      </c>
      <c r="V286" s="34">
        <v>2555.1999999999998</v>
      </c>
      <c r="W286" s="35">
        <f t="shared" si="134"/>
        <v>0.18472135253600502</v>
      </c>
      <c r="X286" s="15">
        <v>0.13800000000000001</v>
      </c>
      <c r="Y286" s="15">
        <v>1495</v>
      </c>
      <c r="Z286" s="16">
        <f t="shared" si="135"/>
        <v>0.18461538461538463</v>
      </c>
      <c r="AA286" s="15"/>
      <c r="AB286" s="16">
        <f t="shared" si="128"/>
        <v>0.15333333333333332</v>
      </c>
      <c r="AC286" s="16">
        <f t="shared" si="129"/>
        <v>0.17733333333333334</v>
      </c>
      <c r="AD286" s="16">
        <f t="shared" si="130"/>
        <v>0.18433333333333332</v>
      </c>
      <c r="AE286" s="16">
        <f t="shared" si="131"/>
        <v>8.6333333333333345E-2</v>
      </c>
      <c r="AG286" s="45">
        <f t="shared" si="148"/>
        <v>7.1571999999999983E-2</v>
      </c>
      <c r="AH286" s="45">
        <f t="shared" si="149"/>
        <v>8.0217999999999998E-2</v>
      </c>
      <c r="AI286" s="45">
        <f t="shared" si="150"/>
        <v>8.2688000000000011E-2</v>
      </c>
      <c r="AJ286" s="45">
        <f t="shared" si="151"/>
        <v>4.830000000000001E-2</v>
      </c>
      <c r="AL286" s="4" t="s">
        <v>904</v>
      </c>
      <c r="AM286" s="7" t="s">
        <v>926</v>
      </c>
      <c r="AO286" s="16">
        <f t="shared" si="144"/>
        <v>-3.6792019999999939</v>
      </c>
      <c r="AP286" s="16">
        <f t="shared" si="145"/>
        <v>-4.9489225199999964</v>
      </c>
      <c r="AQ286" s="16">
        <f t="shared" si="146"/>
        <v>-12.870463720000002</v>
      </c>
      <c r="AR286" s="16">
        <f t="shared" si="147"/>
        <v>-6.5320427399999987</v>
      </c>
      <c r="AU286" s="16">
        <f t="shared" si="136"/>
        <v>7.1571999999999983E-2</v>
      </c>
      <c r="AV286" s="16">
        <f t="shared" si="137"/>
        <v>8.0217999999999998E-2</v>
      </c>
      <c r="AW286" s="16">
        <f t="shared" si="138"/>
        <v>8.2688000000000011E-2</v>
      </c>
      <c r="AX286" s="16">
        <f t="shared" si="139"/>
        <v>4.830000000000001E-2</v>
      </c>
      <c r="AY286" s="62"/>
      <c r="AZ286" s="65">
        <f t="shared" si="152"/>
        <v>21.670268000000004</v>
      </c>
      <c r="BA286" s="66">
        <f t="shared" si="153"/>
        <v>24.872375479999999</v>
      </c>
      <c r="BB286" s="66">
        <f t="shared" si="154"/>
        <v>18.453400000000002</v>
      </c>
      <c r="BC286" s="66">
        <f t="shared" si="155"/>
        <v>21.432145340000002</v>
      </c>
      <c r="BD286" s="74"/>
      <c r="BE286" s="55"/>
      <c r="BF286" s="16">
        <f t="shared" si="140"/>
        <v>6.436909794046225E-2</v>
      </c>
      <c r="BG286" s="16">
        <f t="shared" si="141"/>
        <v>6.4699762067992106E-2</v>
      </c>
      <c r="BH286" s="16">
        <f t="shared" si="142"/>
        <v>6.4721352536005028E-2</v>
      </c>
      <c r="BI286" s="16">
        <f t="shared" si="143"/>
        <v>6.461538461538463E-2</v>
      </c>
    </row>
    <row r="287" spans="1:61" ht="45" x14ac:dyDescent="0.25">
      <c r="A287" s="4" t="s">
        <v>904</v>
      </c>
      <c r="B287" s="7" t="s">
        <v>954</v>
      </c>
      <c r="C287" s="7">
        <v>50151</v>
      </c>
      <c r="D287" s="8">
        <v>38.3688</v>
      </c>
      <c r="E287" s="8">
        <v>-81.678600000000003</v>
      </c>
      <c r="F287" s="4" t="s">
        <v>907</v>
      </c>
      <c r="G287" s="4" t="s">
        <v>25</v>
      </c>
      <c r="H287" s="4" t="s">
        <v>166</v>
      </c>
      <c r="I287" s="4" t="s">
        <v>238</v>
      </c>
      <c r="J287" s="4" t="s">
        <v>165</v>
      </c>
      <c r="K287" s="14">
        <f t="shared" si="156"/>
        <v>0.13718300653594773</v>
      </c>
      <c r="L287" s="15">
        <v>20.989000000000001</v>
      </c>
      <c r="M287" s="15">
        <v>665135.41200000001</v>
      </c>
      <c r="N287" s="15"/>
      <c r="O287" s="15">
        <v>0.112</v>
      </c>
      <c r="P287" s="15">
        <v>3931.8</v>
      </c>
      <c r="Q287" s="16">
        <f t="shared" si="132"/>
        <v>5.6971361717279616E-2</v>
      </c>
      <c r="R287" s="34">
        <v>0.114</v>
      </c>
      <c r="S287" s="34">
        <v>3954.1</v>
      </c>
      <c r="T287" s="35">
        <f t="shared" si="133"/>
        <v>5.7661667636124528E-2</v>
      </c>
      <c r="U287" s="34">
        <v>0.112</v>
      </c>
      <c r="V287" s="34">
        <v>4316</v>
      </c>
      <c r="W287" s="35">
        <f t="shared" si="134"/>
        <v>5.1899907321594066E-2</v>
      </c>
      <c r="X287" s="15">
        <v>0.123</v>
      </c>
      <c r="Y287" s="15">
        <v>4409</v>
      </c>
      <c r="Z287" s="16">
        <f t="shared" si="135"/>
        <v>5.5794964844635975E-2</v>
      </c>
      <c r="AA287" s="15"/>
      <c r="AB287" s="16">
        <f t="shared" si="128"/>
        <v>-2.5183006535947725E-2</v>
      </c>
      <c r="AC287" s="16">
        <f t="shared" si="129"/>
        <v>-2.3183006535947723E-2</v>
      </c>
      <c r="AD287" s="16">
        <f t="shared" si="130"/>
        <v>-2.5183006535947725E-2</v>
      </c>
      <c r="AE287" s="16">
        <f t="shared" si="131"/>
        <v>-1.4183006535947729E-2</v>
      </c>
      <c r="AG287" s="45">
        <f t="shared" si="148"/>
        <v>-0.12390799999999999</v>
      </c>
      <c r="AH287" s="45">
        <f t="shared" si="149"/>
        <v>-0.12324599999999999</v>
      </c>
      <c r="AI287" s="45">
        <f t="shared" si="150"/>
        <v>-0.14696000000000001</v>
      </c>
      <c r="AJ287" s="45">
        <f t="shared" si="151"/>
        <v>-0.14154</v>
      </c>
      <c r="AL287" s="4" t="s">
        <v>904</v>
      </c>
      <c r="AM287" s="7" t="s">
        <v>954</v>
      </c>
      <c r="AO287" s="16">
        <f t="shared" si="144"/>
        <v>-3.803109999999994</v>
      </c>
      <c r="AP287" s="16">
        <f t="shared" si="145"/>
        <v>-5.0721685199999964</v>
      </c>
      <c r="AQ287" s="16">
        <f t="shared" si="146"/>
        <v>-13.017423720000002</v>
      </c>
      <c r="AR287" s="16">
        <f t="shared" si="147"/>
        <v>-6.6735827399999987</v>
      </c>
      <c r="AU287" s="16">
        <f t="shared" si="136"/>
        <v>0</v>
      </c>
      <c r="AV287" s="16">
        <f t="shared" si="137"/>
        <v>0</v>
      </c>
      <c r="AW287" s="16">
        <f t="shared" si="138"/>
        <v>0</v>
      </c>
      <c r="AX287" s="16">
        <f t="shared" si="139"/>
        <v>0</v>
      </c>
      <c r="AY287" s="62"/>
      <c r="AZ287" s="65">
        <f t="shared" si="152"/>
        <v>21.670268000000004</v>
      </c>
      <c r="BA287" s="66">
        <f t="shared" si="153"/>
        <v>24.872375479999999</v>
      </c>
      <c r="BB287" s="66">
        <f t="shared" si="154"/>
        <v>18.453400000000002</v>
      </c>
      <c r="BC287" s="66">
        <f t="shared" si="155"/>
        <v>21.432145340000002</v>
      </c>
      <c r="BD287" s="74"/>
      <c r="BE287" s="55"/>
      <c r="BF287" s="16">
        <f t="shared" si="140"/>
        <v>0</v>
      </c>
      <c r="BG287" s="16">
        <f t="shared" si="141"/>
        <v>0</v>
      </c>
      <c r="BH287" s="16">
        <f t="shared" si="142"/>
        <v>0</v>
      </c>
      <c r="BI287" s="16">
        <f t="shared" si="143"/>
        <v>0</v>
      </c>
    </row>
    <row r="288" spans="1:61" ht="60" x14ac:dyDescent="0.25">
      <c r="A288" s="4" t="s">
        <v>904</v>
      </c>
      <c r="B288" s="7" t="s">
        <v>909</v>
      </c>
      <c r="C288" s="7">
        <v>50491</v>
      </c>
      <c r="D288" s="8">
        <v>39.747500000000002</v>
      </c>
      <c r="E288" s="8">
        <v>-80.854699999999994</v>
      </c>
      <c r="F288" s="4" t="s">
        <v>910</v>
      </c>
      <c r="G288" s="4" t="s">
        <v>25</v>
      </c>
      <c r="H288" s="4" t="s">
        <v>80</v>
      </c>
      <c r="I288" s="4" t="s">
        <v>48</v>
      </c>
      <c r="J288" s="4" t="s">
        <v>127</v>
      </c>
      <c r="K288" s="14">
        <f t="shared" si="156"/>
        <v>1.7664117647058826</v>
      </c>
      <c r="L288" s="15">
        <v>270.26100000000002</v>
      </c>
      <c r="M288" s="15">
        <v>5200483.2</v>
      </c>
      <c r="N288" s="15"/>
      <c r="O288" s="29">
        <v>1.9810000000000001</v>
      </c>
      <c r="P288" s="15">
        <v>35493.5</v>
      </c>
      <c r="Q288" s="16">
        <f t="shared" si="132"/>
        <v>0.11162607237944976</v>
      </c>
      <c r="R288" s="34">
        <v>1.623</v>
      </c>
      <c r="S288" s="34">
        <v>31064.5</v>
      </c>
      <c r="T288" s="35">
        <f t="shared" si="133"/>
        <v>0.10449226609151926</v>
      </c>
      <c r="U288" s="34">
        <v>1.345</v>
      </c>
      <c r="V288" s="34">
        <v>26386.400000000001</v>
      </c>
      <c r="W288" s="35">
        <f t="shared" si="134"/>
        <v>0.10194645726586422</v>
      </c>
      <c r="X288" s="15">
        <v>1.5269999999999999</v>
      </c>
      <c r="Y288" s="15">
        <v>30213.200000000001</v>
      </c>
      <c r="Z288" s="16">
        <f t="shared" si="135"/>
        <v>0.10108164643268505</v>
      </c>
      <c r="AA288" s="15"/>
      <c r="AB288" s="28">
        <f t="shared" si="128"/>
        <v>0.21458823529411752</v>
      </c>
      <c r="AC288" s="16">
        <f t="shared" si="129"/>
        <v>-0.14341176470588257</v>
      </c>
      <c r="AD288" s="16">
        <f t="shared" si="130"/>
        <v>-0.4214117647058826</v>
      </c>
      <c r="AE288" s="16">
        <f t="shared" si="131"/>
        <v>-0.23941176470588266</v>
      </c>
      <c r="AG288" s="45">
        <f t="shared" si="148"/>
        <v>-0.14860999999999996</v>
      </c>
      <c r="AH288" s="45">
        <f t="shared" si="149"/>
        <v>-0.24086999999999983</v>
      </c>
      <c r="AI288" s="45">
        <f t="shared" si="150"/>
        <v>-0.23818400000000009</v>
      </c>
      <c r="AJ288" s="45">
        <f t="shared" si="151"/>
        <v>-0.28579199999999993</v>
      </c>
      <c r="AL288" s="4" t="s">
        <v>904</v>
      </c>
      <c r="AM288" s="7" t="s">
        <v>909</v>
      </c>
      <c r="AO288" s="16">
        <f t="shared" si="144"/>
        <v>-3.9517199999999941</v>
      </c>
      <c r="AP288" s="16">
        <f t="shared" si="145"/>
        <v>-5.3130385199999965</v>
      </c>
      <c r="AQ288" s="16">
        <f t="shared" si="146"/>
        <v>-13.255607720000002</v>
      </c>
      <c r="AR288" s="16">
        <f t="shared" si="147"/>
        <v>-6.9593747399999986</v>
      </c>
      <c r="AU288" s="16">
        <f t="shared" si="136"/>
        <v>0</v>
      </c>
      <c r="AV288" s="16">
        <f t="shared" si="137"/>
        <v>0</v>
      </c>
      <c r="AW288" s="16">
        <f t="shared" si="138"/>
        <v>0</v>
      </c>
      <c r="AX288" s="16">
        <f t="shared" si="139"/>
        <v>0</v>
      </c>
      <c r="AY288" s="62"/>
      <c r="AZ288" s="65">
        <f t="shared" si="152"/>
        <v>21.670268000000004</v>
      </c>
      <c r="BA288" s="66">
        <f t="shared" si="153"/>
        <v>24.872375479999999</v>
      </c>
      <c r="BB288" s="66">
        <f t="shared" si="154"/>
        <v>18.453400000000002</v>
      </c>
      <c r="BC288" s="66">
        <f t="shared" si="155"/>
        <v>21.432145340000002</v>
      </c>
      <c r="BD288" s="74"/>
      <c r="BE288" s="55"/>
      <c r="BF288" s="16">
        <f t="shared" si="140"/>
        <v>0</v>
      </c>
      <c r="BG288" s="16">
        <f t="shared" si="141"/>
        <v>0</v>
      </c>
      <c r="BH288" s="16">
        <f t="shared" si="142"/>
        <v>0</v>
      </c>
      <c r="BI288" s="16">
        <f t="shared" si="143"/>
        <v>0</v>
      </c>
    </row>
    <row r="289" spans="1:61" ht="45" x14ac:dyDescent="0.25">
      <c r="A289" s="4" t="s">
        <v>904</v>
      </c>
      <c r="B289" s="7" t="s">
        <v>925</v>
      </c>
      <c r="C289" s="7">
        <v>55276</v>
      </c>
      <c r="D289" s="8">
        <v>38.368099999999998</v>
      </c>
      <c r="E289" s="8">
        <v>-82.533900000000003</v>
      </c>
      <c r="F289" s="4" t="s">
        <v>913</v>
      </c>
      <c r="G289" s="4" t="s">
        <v>25</v>
      </c>
      <c r="H289" s="4" t="s">
        <v>26</v>
      </c>
      <c r="I289" s="4" t="s">
        <v>27</v>
      </c>
      <c r="J289" s="4" t="s">
        <v>156</v>
      </c>
      <c r="K289" s="14">
        <f t="shared" si="156"/>
        <v>0.19166666666666665</v>
      </c>
      <c r="L289" s="15">
        <v>29.324999999999999</v>
      </c>
      <c r="M289" s="15">
        <v>1781108</v>
      </c>
      <c r="N289" s="15">
        <v>143450.06</v>
      </c>
      <c r="O289" s="29">
        <v>0.6</v>
      </c>
      <c r="P289" s="15">
        <v>42804.2</v>
      </c>
      <c r="Q289" s="16">
        <f t="shared" si="132"/>
        <v>2.8034632115540067E-2</v>
      </c>
      <c r="R289" s="39">
        <v>0.67200000000000004</v>
      </c>
      <c r="S289" s="34">
        <v>39573.9</v>
      </c>
      <c r="T289" s="35">
        <f t="shared" si="133"/>
        <v>3.3961777838423808E-2</v>
      </c>
      <c r="U289" s="39">
        <v>0.51800000000000002</v>
      </c>
      <c r="V289" s="34">
        <v>36666.9</v>
      </c>
      <c r="W289" s="35">
        <f t="shared" si="134"/>
        <v>2.8254365654036745E-2</v>
      </c>
      <c r="X289" s="15"/>
      <c r="Y289" s="15"/>
      <c r="Z289" s="16">
        <f t="shared" si="135"/>
        <v>0</v>
      </c>
      <c r="AA289" s="15"/>
      <c r="AB289" s="28">
        <f t="shared" si="128"/>
        <v>0.40833333333333333</v>
      </c>
      <c r="AC289" s="28">
        <f t="shared" si="129"/>
        <v>0.48033333333333339</v>
      </c>
      <c r="AD289" s="28">
        <f t="shared" si="130"/>
        <v>0.32633333333333336</v>
      </c>
      <c r="AE289" s="16">
        <f t="shared" si="131"/>
        <v>-0.19166666666666665</v>
      </c>
      <c r="AG289" s="45">
        <f t="shared" si="148"/>
        <v>-1.9682519999999997</v>
      </c>
      <c r="AH289" s="45">
        <f t="shared" si="149"/>
        <v>-1.7024340000000002</v>
      </c>
      <c r="AI289" s="45">
        <f t="shared" si="150"/>
        <v>-1.6820140000000001</v>
      </c>
      <c r="AJ289" s="45">
        <f t="shared" si="151"/>
        <v>0</v>
      </c>
      <c r="AL289" s="4" t="s">
        <v>904</v>
      </c>
      <c r="AM289" s="7" t="s">
        <v>925</v>
      </c>
      <c r="AO289" s="16">
        <f t="shared" si="144"/>
        <v>-5.9199719999999942</v>
      </c>
      <c r="AP289" s="16">
        <f t="shared" si="145"/>
        <v>-7.0154725199999968</v>
      </c>
      <c r="AQ289" s="16">
        <f t="shared" si="146"/>
        <v>-14.937621720000003</v>
      </c>
      <c r="AR289" s="16">
        <f t="shared" si="147"/>
        <v>-6.9593747399999986</v>
      </c>
      <c r="AU289" s="16">
        <f t="shared" si="136"/>
        <v>0</v>
      </c>
      <c r="AV289" s="16">
        <f t="shared" si="137"/>
        <v>0</v>
      </c>
      <c r="AW289" s="16">
        <f t="shared" si="138"/>
        <v>0</v>
      </c>
      <c r="AX289" s="16">
        <f t="shared" si="139"/>
        <v>0</v>
      </c>
      <c r="AY289" s="62"/>
      <c r="AZ289" s="65">
        <f t="shared" si="152"/>
        <v>21.670268000000004</v>
      </c>
      <c r="BA289" s="66">
        <f t="shared" si="153"/>
        <v>24.872375479999999</v>
      </c>
      <c r="BB289" s="66">
        <f t="shared" si="154"/>
        <v>18.453400000000002</v>
      </c>
      <c r="BC289" s="66">
        <f t="shared" si="155"/>
        <v>21.432145340000002</v>
      </c>
      <c r="BD289" s="74"/>
      <c r="BE289" s="55"/>
      <c r="BF289" s="16">
        <f t="shared" si="140"/>
        <v>0</v>
      </c>
      <c r="BG289" s="16">
        <f t="shared" si="141"/>
        <v>0</v>
      </c>
      <c r="BH289" s="16">
        <f t="shared" si="142"/>
        <v>0</v>
      </c>
      <c r="BI289" s="16">
        <f t="shared" si="143"/>
        <v>0</v>
      </c>
    </row>
    <row r="290" spans="1:61" ht="30" x14ac:dyDescent="0.25">
      <c r="A290" s="4" t="s">
        <v>904</v>
      </c>
      <c r="B290" s="7" t="s">
        <v>911</v>
      </c>
      <c r="C290" s="7">
        <v>55284</v>
      </c>
      <c r="D290" s="8">
        <v>38.344099999999997</v>
      </c>
      <c r="E290" s="8">
        <v>-82.593800000000002</v>
      </c>
      <c r="F290" s="4" t="s">
        <v>913</v>
      </c>
      <c r="G290" s="4" t="s">
        <v>25</v>
      </c>
      <c r="H290" s="4" t="s">
        <v>26</v>
      </c>
      <c r="I290" s="4" t="s">
        <v>27</v>
      </c>
      <c r="J290" s="4" t="s">
        <v>38</v>
      </c>
      <c r="K290" s="14">
        <f t="shared" si="156"/>
        <v>0.91113071895424835</v>
      </c>
      <c r="L290" s="15">
        <v>139.40299999999999</v>
      </c>
      <c r="M290" s="15">
        <v>1272381.8999999999</v>
      </c>
      <c r="N290" s="15">
        <v>111677.78</v>
      </c>
      <c r="O290" s="29">
        <v>2.04</v>
      </c>
      <c r="P290" s="15">
        <v>11633.3</v>
      </c>
      <c r="Q290" s="16">
        <f t="shared" si="132"/>
        <v>0.35071733729896076</v>
      </c>
      <c r="R290" s="39">
        <v>1.111</v>
      </c>
      <c r="S290" s="34">
        <v>8554.9</v>
      </c>
      <c r="T290" s="35">
        <f t="shared" si="133"/>
        <v>0.25973418742475074</v>
      </c>
      <c r="U290" s="39">
        <v>1.2130000000000001</v>
      </c>
      <c r="V290" s="34">
        <v>12231.4</v>
      </c>
      <c r="W290" s="35">
        <f t="shared" si="134"/>
        <v>0.19834197230079958</v>
      </c>
      <c r="X290" s="15">
        <v>0.83699999999999997</v>
      </c>
      <c r="Y290" s="15">
        <v>6699.8</v>
      </c>
      <c r="Z290" s="16">
        <f t="shared" si="135"/>
        <v>0.24985820472252904</v>
      </c>
      <c r="AA290" s="15"/>
      <c r="AB290" s="28">
        <f t="shared" si="128"/>
        <v>1.1288692810457517</v>
      </c>
      <c r="AC290" s="28">
        <f t="shared" si="129"/>
        <v>0.19986928104575163</v>
      </c>
      <c r="AD290" s="28">
        <f t="shared" si="130"/>
        <v>0.30186928104575173</v>
      </c>
      <c r="AE290" s="16">
        <f t="shared" si="131"/>
        <v>-7.4130718954248387E-2</v>
      </c>
      <c r="AG290" s="46">
        <f t="shared" si="148"/>
        <v>1.3420019999999999</v>
      </c>
      <c r="AH290" s="46">
        <f t="shared" si="149"/>
        <v>0.59770600000000007</v>
      </c>
      <c r="AI290" s="46">
        <f t="shared" si="150"/>
        <v>0.47911600000000004</v>
      </c>
      <c r="AJ290" s="46">
        <f t="shared" si="151"/>
        <v>0.43501200000000007</v>
      </c>
      <c r="AL290" s="4" t="s">
        <v>904</v>
      </c>
      <c r="AM290" s="7" t="s">
        <v>911</v>
      </c>
      <c r="AO290" s="16">
        <f t="shared" si="144"/>
        <v>-4.5779699999999943</v>
      </c>
      <c r="AP290" s="16">
        <f t="shared" si="145"/>
        <v>-6.4177665199999971</v>
      </c>
      <c r="AQ290" s="16">
        <f t="shared" si="146"/>
        <v>-14.458505720000003</v>
      </c>
      <c r="AR290" s="16">
        <f t="shared" si="147"/>
        <v>-6.5243627399999982</v>
      </c>
      <c r="AU290" s="16">
        <f t="shared" si="136"/>
        <v>1.3420019999999999</v>
      </c>
      <c r="AV290" s="16">
        <f t="shared" si="137"/>
        <v>0.59770600000000007</v>
      </c>
      <c r="AW290" s="16">
        <f t="shared" si="138"/>
        <v>0.47911600000000004</v>
      </c>
      <c r="AX290" s="16">
        <f t="shared" si="139"/>
        <v>0.43501200000000007</v>
      </c>
      <c r="AY290" s="62"/>
      <c r="AZ290" s="65">
        <f t="shared" si="152"/>
        <v>23.012270000000004</v>
      </c>
      <c r="BA290" s="66">
        <f t="shared" si="153"/>
        <v>25.470081479999997</v>
      </c>
      <c r="BB290" s="66">
        <f t="shared" si="154"/>
        <v>18.932516000000003</v>
      </c>
      <c r="BC290" s="66">
        <f t="shared" si="155"/>
        <v>21.867157340000002</v>
      </c>
      <c r="BD290" s="74"/>
      <c r="BE290" s="55"/>
      <c r="BF290" s="16">
        <f t="shared" si="140"/>
        <v>0.23071733729896077</v>
      </c>
      <c r="BG290" s="16">
        <f t="shared" si="141"/>
        <v>0.13973418742475074</v>
      </c>
      <c r="BH290" s="16">
        <f t="shared" si="142"/>
        <v>7.8341972300799589E-2</v>
      </c>
      <c r="BI290" s="16">
        <f t="shared" si="143"/>
        <v>0.12985820472252904</v>
      </c>
    </row>
    <row r="291" spans="1:61" ht="30" x14ac:dyDescent="0.25">
      <c r="A291" s="4" t="s">
        <v>904</v>
      </c>
      <c r="B291" s="7" t="s">
        <v>951</v>
      </c>
      <c r="C291" s="7">
        <v>55349</v>
      </c>
      <c r="D291" s="8">
        <v>39.332799999999999</v>
      </c>
      <c r="E291" s="8">
        <v>-81.363900000000001</v>
      </c>
      <c r="F291" s="4" t="s">
        <v>952</v>
      </c>
      <c r="G291" s="4" t="s">
        <v>25</v>
      </c>
      <c r="H291" s="4" t="s">
        <v>26</v>
      </c>
      <c r="I291" s="4" t="s">
        <v>27</v>
      </c>
      <c r="J291" s="4" t="s">
        <v>28</v>
      </c>
      <c r="K291" s="14">
        <f t="shared" si="156"/>
        <v>0.64032679738562093</v>
      </c>
      <c r="L291" s="15">
        <v>97.97</v>
      </c>
      <c r="M291" s="15">
        <v>6193010.7000000002</v>
      </c>
      <c r="N291" s="15">
        <v>602186.18999999994</v>
      </c>
      <c r="O291" s="15">
        <v>0.68500000000000005</v>
      </c>
      <c r="P291" s="15">
        <v>44012.478999999999</v>
      </c>
      <c r="Q291" s="16">
        <f t="shared" si="132"/>
        <v>3.1127535442845654E-2</v>
      </c>
      <c r="R291" s="34">
        <v>0.68300000000000005</v>
      </c>
      <c r="S291" s="34">
        <v>43176.707000000002</v>
      </c>
      <c r="T291" s="35">
        <f t="shared" si="133"/>
        <v>3.1637428949827046E-2</v>
      </c>
      <c r="U291" s="34">
        <v>0.73299999999999998</v>
      </c>
      <c r="V291" s="34">
        <v>46233.680999999997</v>
      </c>
      <c r="W291" s="35">
        <f t="shared" si="134"/>
        <v>3.1708485422131977E-2</v>
      </c>
      <c r="X291" s="15">
        <v>0.76</v>
      </c>
      <c r="Y291" s="15">
        <v>47679.476000000002</v>
      </c>
      <c r="Z291" s="16">
        <f t="shared" si="135"/>
        <v>3.1879544984932298E-2</v>
      </c>
      <c r="AA291" s="15"/>
      <c r="AB291" s="16">
        <f t="shared" si="128"/>
        <v>4.4673202614379126E-2</v>
      </c>
      <c r="AC291" s="16">
        <f t="shared" si="129"/>
        <v>4.2673202614379124E-2</v>
      </c>
      <c r="AD291" s="16">
        <f t="shared" si="130"/>
        <v>9.2673202614379058E-2</v>
      </c>
      <c r="AE291" s="16">
        <f t="shared" si="131"/>
        <v>0.11967320261437908</v>
      </c>
      <c r="AG291" s="45">
        <f t="shared" si="148"/>
        <v>-1.9557487399999998</v>
      </c>
      <c r="AH291" s="45">
        <f t="shared" si="149"/>
        <v>-1.9076024199999999</v>
      </c>
      <c r="AI291" s="45">
        <f t="shared" si="150"/>
        <v>-2.0410208599999997</v>
      </c>
      <c r="AJ291" s="45">
        <f t="shared" si="151"/>
        <v>-2.1007685600000001</v>
      </c>
      <c r="AL291" s="4" t="s">
        <v>904</v>
      </c>
      <c r="AM291" s="7" t="s">
        <v>951</v>
      </c>
      <c r="AO291" s="16">
        <f t="shared" si="144"/>
        <v>-6.5337187399999941</v>
      </c>
      <c r="AP291" s="16">
        <f t="shared" si="145"/>
        <v>-8.3253689399999971</v>
      </c>
      <c r="AQ291" s="16">
        <f t="shared" si="146"/>
        <v>-16.499526580000001</v>
      </c>
      <c r="AR291" s="16">
        <f t="shared" si="147"/>
        <v>-8.6251312999999978</v>
      </c>
      <c r="AU291" s="16">
        <f t="shared" si="136"/>
        <v>0</v>
      </c>
      <c r="AV291" s="16">
        <f t="shared" si="137"/>
        <v>0</v>
      </c>
      <c r="AW291" s="16">
        <f t="shared" si="138"/>
        <v>0</v>
      </c>
      <c r="AX291" s="16">
        <f t="shared" si="139"/>
        <v>0</v>
      </c>
      <c r="AY291" s="62"/>
      <c r="AZ291" s="65">
        <f t="shared" si="152"/>
        <v>23.012270000000004</v>
      </c>
      <c r="BA291" s="66">
        <f t="shared" si="153"/>
        <v>25.470081479999997</v>
      </c>
      <c r="BB291" s="66">
        <f t="shared" si="154"/>
        <v>18.932516000000003</v>
      </c>
      <c r="BC291" s="66">
        <f t="shared" si="155"/>
        <v>21.867157340000002</v>
      </c>
      <c r="BD291" s="74"/>
      <c r="BE291" s="55"/>
      <c r="BF291" s="16">
        <f t="shared" si="140"/>
        <v>0</v>
      </c>
      <c r="BG291" s="16">
        <f t="shared" si="141"/>
        <v>0</v>
      </c>
      <c r="BH291" s="16">
        <f t="shared" si="142"/>
        <v>0</v>
      </c>
      <c r="BI291" s="16">
        <f t="shared" si="143"/>
        <v>0</v>
      </c>
    </row>
    <row r="292" spans="1:61" ht="30" x14ac:dyDescent="0.25">
      <c r="A292" s="4" t="s">
        <v>904</v>
      </c>
      <c r="B292" s="7" t="s">
        <v>941</v>
      </c>
      <c r="C292" s="7">
        <v>56671</v>
      </c>
      <c r="D292" s="8">
        <v>39.707799999999999</v>
      </c>
      <c r="E292" s="8">
        <v>-79.958799999999997</v>
      </c>
      <c r="F292" s="4" t="s">
        <v>928</v>
      </c>
      <c r="G292" s="4" t="s">
        <v>25</v>
      </c>
      <c r="H292" s="4" t="s">
        <v>80</v>
      </c>
      <c r="I292" s="4" t="s">
        <v>48</v>
      </c>
      <c r="J292" s="4" t="s">
        <v>242</v>
      </c>
      <c r="K292" s="14">
        <f t="shared" si="156"/>
        <v>3.5939607843137251</v>
      </c>
      <c r="L292" s="15">
        <v>549.87599999999998</v>
      </c>
      <c r="M292" s="15">
        <v>17418711.392000001</v>
      </c>
      <c r="N292" s="15">
        <v>2083347.96</v>
      </c>
      <c r="O292" s="29">
        <v>4.4420000000000002</v>
      </c>
      <c r="P292" s="15">
        <v>139796.70000000001</v>
      </c>
      <c r="Q292" s="16">
        <f t="shared" si="132"/>
        <v>6.3549425701751178E-2</v>
      </c>
      <c r="R292" s="39">
        <v>4.657</v>
      </c>
      <c r="S292" s="34">
        <v>140974</v>
      </c>
      <c r="T292" s="35">
        <f t="shared" si="133"/>
        <v>6.6068920510164997E-2</v>
      </c>
      <c r="U292" s="39">
        <v>5.008</v>
      </c>
      <c r="V292" s="34">
        <v>145418.5</v>
      </c>
      <c r="W292" s="35">
        <f t="shared" si="134"/>
        <v>6.8877068598562075E-2</v>
      </c>
      <c r="X292" s="29">
        <v>5.2560000000000002</v>
      </c>
      <c r="Y292" s="15">
        <v>143762</v>
      </c>
      <c r="Z292" s="16">
        <f t="shared" si="135"/>
        <v>7.3120852520137447E-2</v>
      </c>
      <c r="AA292" s="15"/>
      <c r="AB292" s="28">
        <f t="shared" si="128"/>
        <v>0.84803921568627505</v>
      </c>
      <c r="AC292" s="28">
        <f t="shared" si="129"/>
        <v>1.0630392156862749</v>
      </c>
      <c r="AD292" s="28">
        <f t="shared" si="130"/>
        <v>1.4140392156862749</v>
      </c>
      <c r="AE292" s="28">
        <f t="shared" si="131"/>
        <v>1.6620392156862751</v>
      </c>
      <c r="AG292" s="45">
        <f t="shared" si="148"/>
        <v>-3.9458020000000005</v>
      </c>
      <c r="AH292" s="45">
        <f t="shared" si="149"/>
        <v>-3.8014399999999995</v>
      </c>
      <c r="AI292" s="45">
        <f t="shared" si="150"/>
        <v>-3.7171099999999999</v>
      </c>
      <c r="AJ292" s="45">
        <f t="shared" si="151"/>
        <v>-3.3697199999999996</v>
      </c>
      <c r="AL292" s="4" t="s">
        <v>904</v>
      </c>
      <c r="AM292" s="7" t="s">
        <v>941</v>
      </c>
      <c r="AO292" s="16">
        <f t="shared" si="144"/>
        <v>-10.479520739999995</v>
      </c>
      <c r="AP292" s="16">
        <f t="shared" si="145"/>
        <v>-12.126808939999997</v>
      </c>
      <c r="AQ292" s="16">
        <f t="shared" si="146"/>
        <v>-20.216636579999999</v>
      </c>
      <c r="AR292" s="16">
        <f t="shared" si="147"/>
        <v>-11.994851299999997</v>
      </c>
      <c r="AU292" s="16">
        <f t="shared" si="136"/>
        <v>0</v>
      </c>
      <c r="AV292" s="16">
        <f t="shared" si="137"/>
        <v>0</v>
      </c>
      <c r="AW292" s="16">
        <f t="shared" si="138"/>
        <v>0</v>
      </c>
      <c r="AX292" s="16">
        <f t="shared" si="139"/>
        <v>0</v>
      </c>
      <c r="AY292" s="62"/>
      <c r="AZ292" s="65">
        <f t="shared" si="152"/>
        <v>23.012270000000004</v>
      </c>
      <c r="BA292" s="66">
        <f t="shared" si="153"/>
        <v>25.470081479999997</v>
      </c>
      <c r="BB292" s="66">
        <f t="shared" si="154"/>
        <v>18.932516000000003</v>
      </c>
      <c r="BC292" s="66">
        <f t="shared" si="155"/>
        <v>21.867157340000002</v>
      </c>
      <c r="BD292" s="74"/>
      <c r="BE292" s="55"/>
      <c r="BF292" s="16">
        <f t="shared" si="140"/>
        <v>0</v>
      </c>
      <c r="BG292" s="16">
        <f t="shared" si="141"/>
        <v>0</v>
      </c>
      <c r="BH292" s="16">
        <f t="shared" si="142"/>
        <v>0</v>
      </c>
      <c r="BI292" s="16">
        <f t="shared" si="143"/>
        <v>0</v>
      </c>
    </row>
    <row r="293" spans="1:61" ht="60.75" thickBot="1" x14ac:dyDescent="0.3">
      <c r="A293" s="4" t="s">
        <v>904</v>
      </c>
      <c r="B293" s="7" t="s">
        <v>905</v>
      </c>
      <c r="C293" s="7">
        <v>880053</v>
      </c>
      <c r="D293" s="8">
        <v>38.384500000000003</v>
      </c>
      <c r="E293" s="8">
        <v>-81.776399999999995</v>
      </c>
      <c r="F293" s="4" t="s">
        <v>907</v>
      </c>
      <c r="G293" s="4" t="s">
        <v>25</v>
      </c>
      <c r="H293" s="4" t="s">
        <v>166</v>
      </c>
      <c r="I293" s="4" t="s">
        <v>27</v>
      </c>
      <c r="J293" s="4" t="s">
        <v>165</v>
      </c>
      <c r="K293" s="14">
        <f t="shared" si="156"/>
        <v>5.4581699346405235E-2</v>
      </c>
      <c r="L293" s="15">
        <v>8.3510000000000009</v>
      </c>
      <c r="M293" s="15">
        <v>625338.12</v>
      </c>
      <c r="N293" s="15"/>
      <c r="O293" s="15">
        <v>5.1999999999999998E-2</v>
      </c>
      <c r="P293" s="15">
        <v>3984.1</v>
      </c>
      <c r="Q293" s="16">
        <f t="shared" si="132"/>
        <v>2.6103762455761653E-2</v>
      </c>
      <c r="R293" s="34">
        <v>0.05</v>
      </c>
      <c r="S293" s="34">
        <v>3906.8</v>
      </c>
      <c r="T293" s="35">
        <f t="shared" si="133"/>
        <v>2.5596396027439336E-2</v>
      </c>
      <c r="U293" s="34">
        <v>5.0999999999999997E-2</v>
      </c>
      <c r="V293" s="34">
        <v>3979.7</v>
      </c>
      <c r="W293" s="35">
        <f t="shared" si="134"/>
        <v>2.5630072618539088E-2</v>
      </c>
      <c r="X293" s="15">
        <v>5.7000000000000002E-2</v>
      </c>
      <c r="Y293" s="15">
        <v>4365</v>
      </c>
      <c r="Z293" s="16">
        <f t="shared" si="135"/>
        <v>2.6116838487972509E-2</v>
      </c>
      <c r="AA293" s="15"/>
      <c r="AB293" s="16">
        <f t="shared" si="128"/>
        <v>-2.5816993464052376E-3</v>
      </c>
      <c r="AC293" s="16">
        <f t="shared" si="129"/>
        <v>-4.5816993464052325E-3</v>
      </c>
      <c r="AD293" s="16">
        <f t="shared" si="130"/>
        <v>-3.5816993464052385E-3</v>
      </c>
      <c r="AE293" s="16">
        <f t="shared" si="131"/>
        <v>2.4183006535947668E-3</v>
      </c>
      <c r="AG293" s="45">
        <f t="shared" si="148"/>
        <v>-0.18704599999999999</v>
      </c>
      <c r="AH293" s="45">
        <f t="shared" si="149"/>
        <v>-0.18440799999999999</v>
      </c>
      <c r="AI293" s="45">
        <f t="shared" si="150"/>
        <v>-0.18778199999999998</v>
      </c>
      <c r="AJ293" s="45">
        <f t="shared" si="151"/>
        <v>-0.20489999999999997</v>
      </c>
      <c r="AL293" s="4" t="s">
        <v>904</v>
      </c>
      <c r="AM293" s="7" t="s">
        <v>905</v>
      </c>
      <c r="AO293" s="16">
        <f t="shared" si="144"/>
        <v>-10.666566739999995</v>
      </c>
      <c r="AP293" s="16">
        <f t="shared" si="145"/>
        <v>-12.311216939999996</v>
      </c>
      <c r="AQ293" s="16">
        <f t="shared" si="146"/>
        <v>-20.404418579999998</v>
      </c>
      <c r="AR293" s="16">
        <f t="shared" si="147"/>
        <v>-12.199751299999997</v>
      </c>
      <c r="AU293" s="16">
        <f t="shared" si="136"/>
        <v>0</v>
      </c>
      <c r="AV293" s="16">
        <f t="shared" si="137"/>
        <v>0</v>
      </c>
      <c r="AW293" s="16">
        <f t="shared" si="138"/>
        <v>0</v>
      </c>
      <c r="AX293" s="16">
        <f t="shared" si="139"/>
        <v>0</v>
      </c>
      <c r="AY293" s="62"/>
      <c r="AZ293" s="67">
        <f t="shared" ref="AZ293" si="157">IF(AL293=AL292,AU293+AZ292, AZ293)</f>
        <v>23.012270000000004</v>
      </c>
      <c r="BA293" s="68">
        <f t="shared" ref="BA293" si="158">IF(AL293=AL292,AV293+BA292, BA293)</f>
        <v>25.470081479999997</v>
      </c>
      <c r="BB293" s="68">
        <f t="shared" ref="BB293" si="159">IF(AL293=AL292,AW293+BB292, BB293)</f>
        <v>18.932516000000003</v>
      </c>
      <c r="BC293" s="68">
        <f t="shared" si="155"/>
        <v>21.867157340000002</v>
      </c>
      <c r="BD293" s="72" t="s">
        <v>904</v>
      </c>
      <c r="BE293" s="55"/>
      <c r="BF293" s="16">
        <f t="shared" si="140"/>
        <v>0</v>
      </c>
      <c r="BG293" s="16">
        <f t="shared" si="141"/>
        <v>0</v>
      </c>
      <c r="BH293" s="16">
        <f t="shared" si="142"/>
        <v>0</v>
      </c>
      <c r="BI293" s="16">
        <f t="shared" si="143"/>
        <v>0</v>
      </c>
    </row>
    <row r="294" spans="1:61" ht="15.75" thickTop="1" x14ac:dyDescent="0.25">
      <c r="AG294" s="47"/>
      <c r="AH294" s="47"/>
      <c r="AI294" s="47"/>
      <c r="AJ294" s="47"/>
    </row>
    <row r="295" spans="1:61" x14ac:dyDescent="0.25">
      <c r="AG295" s="47"/>
      <c r="AH295" s="47"/>
      <c r="AI295" s="47"/>
      <c r="AJ295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Page </vt:lpstr>
      <vt:lpstr>CAMD Unit Emissions page</vt:lpstr>
      <vt:lpstr>Facility Map Coordinates page</vt:lpstr>
      <vt:lpstr>Calculations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Bordner, Randy</dc:creator>
  <cp:lastModifiedBy>Bordner, Randy</cp:lastModifiedBy>
  <dcterms:created xsi:type="dcterms:W3CDTF">2021-03-09T06:11:47Z</dcterms:created>
  <dcterms:modified xsi:type="dcterms:W3CDTF">2021-04-20T14:01:28Z</dcterms:modified>
</cp:coreProperties>
</file>