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Bituminous" sheetId="1" r:id="rId1"/>
    <sheet name="IGCC" sheetId="2" r:id="rId2"/>
    <sheet name="Lignite" sheetId="3" r:id="rId3"/>
    <sheet name="Sub-Bituminous" sheetId="4" r:id="rId4"/>
    <sheet name="Waste Coal" sheetId="5" r:id="rId5"/>
    <sheet name="Waste Coal EPA" sheetId="6" r:id="rId6"/>
  </sheets>
  <definedNames/>
  <calcPr fullCalcOnLoad="1"/>
</workbook>
</file>

<file path=xl/sharedStrings.xml><?xml version="1.0" encoding="utf-8"?>
<sst xmlns="http://schemas.openxmlformats.org/spreadsheetml/2006/main" count="199" uniqueCount="36">
  <si>
    <t>Mecklenburg 1</t>
  </si>
  <si>
    <t>Average</t>
  </si>
  <si>
    <t>Total</t>
  </si>
  <si>
    <t>Std. Dev.</t>
  </si>
  <si>
    <t>lb Hg/TBtu</t>
  </si>
  <si>
    <t>Dwayne Collier 2B</t>
  </si>
  <si>
    <t>Valmont 5</t>
  </si>
  <si>
    <t xml:space="preserve">Stockton </t>
  </si>
  <si>
    <t>Cogen 1</t>
  </si>
  <si>
    <t>97.5% UCL</t>
  </si>
  <si>
    <t>97.5% UCL of Average of Facilities' Averages</t>
  </si>
  <si>
    <t>Median</t>
  </si>
  <si>
    <t>Bituminous Facilities</t>
  </si>
  <si>
    <t>PA Dep Option</t>
  </si>
  <si>
    <t>IGCC Facilities</t>
  </si>
  <si>
    <t>Wabash 1+1a</t>
  </si>
  <si>
    <t>Polk 1</t>
  </si>
  <si>
    <t>Lignite Facilities</t>
  </si>
  <si>
    <t>Heskett B2</t>
  </si>
  <si>
    <t>Antelope B1</t>
  </si>
  <si>
    <t>Stanton 10</t>
  </si>
  <si>
    <t>Stanton 1</t>
  </si>
  <si>
    <t>Leland 2</t>
  </si>
  <si>
    <t>lb Hg/Tbtu</t>
  </si>
  <si>
    <t>Sub-Bituminous Facilities</t>
  </si>
  <si>
    <t>AES Hawaii A</t>
  </si>
  <si>
    <t>Clay Boswell 2</t>
  </si>
  <si>
    <t>Craig C3</t>
  </si>
  <si>
    <t>Cholla 3</t>
  </si>
  <si>
    <t xml:space="preserve"> </t>
  </si>
  <si>
    <t>Waste Coal Facilities</t>
  </si>
  <si>
    <t>Kline 1</t>
  </si>
  <si>
    <t>Scrubgrass 1</t>
  </si>
  <si>
    <t>(Piney Creek)</t>
  </si>
  <si>
    <t>97.5% UCL (*)</t>
  </si>
  <si>
    <t>(*) This value incorporates Piney Creek Plant stack test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</si>
</sst>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2" customWidth="1"/>
    <col min="2" max="2" width="11.57421875" style="2" bestFit="1" customWidth="1"/>
    <col min="3" max="3" width="17.140625" style="2" customWidth="1"/>
    <col min="4" max="4" width="11.57421875" style="0" customWidth="1"/>
    <col min="5" max="5" width="12.00390625" style="2" bestFit="1" customWidth="1"/>
    <col min="6" max="6" width="11.57421875" style="0" customWidth="1"/>
    <col min="7" max="7" width="12.00390625" style="2" bestFit="1" customWidth="1"/>
    <col min="8" max="8" width="10.28125" style="0" bestFit="1" customWidth="1"/>
  </cols>
  <sheetData>
    <row r="1" ht="12.75">
      <c r="A1" s="7" t="s">
        <v>12</v>
      </c>
    </row>
    <row r="3" spans="1:7" ht="12.75">
      <c r="A3" s="1" t="s">
        <v>0</v>
      </c>
      <c r="C3" s="1" t="s">
        <v>5</v>
      </c>
      <c r="E3" s="1" t="s">
        <v>6</v>
      </c>
      <c r="G3" s="1" t="s">
        <v>7</v>
      </c>
    </row>
    <row r="4" ht="12.75">
      <c r="G4" s="1" t="s">
        <v>8</v>
      </c>
    </row>
    <row r="5" spans="1:7" ht="12.75">
      <c r="A5" s="1" t="s">
        <v>4</v>
      </c>
      <c r="C5" s="1" t="s">
        <v>4</v>
      </c>
      <c r="E5" s="1" t="s">
        <v>4</v>
      </c>
      <c r="G5" s="1" t="s">
        <v>4</v>
      </c>
    </row>
    <row r="6" spans="1:7" ht="12.75">
      <c r="A6" s="2">
        <v>1.438659268</v>
      </c>
      <c r="C6" s="2">
        <v>0.106885493</v>
      </c>
      <c r="E6" s="2">
        <v>0.631738849</v>
      </c>
      <c r="G6" s="2">
        <v>0.050656154</v>
      </c>
    </row>
    <row r="7" spans="1:7" ht="12.75">
      <c r="A7" s="2">
        <v>1.294199445</v>
      </c>
      <c r="C7" s="2">
        <v>0.072976669</v>
      </c>
      <c r="E7" s="2">
        <v>0.129005503</v>
      </c>
      <c r="G7" s="2">
        <v>0.015206988</v>
      </c>
    </row>
    <row r="8" spans="1:7" ht="12.75">
      <c r="A8" s="2">
        <v>0.255171936</v>
      </c>
      <c r="C8" s="2">
        <v>0.267005487</v>
      </c>
      <c r="E8" s="2">
        <v>0.550688882</v>
      </c>
      <c r="G8" s="2">
        <v>0.309293623</v>
      </c>
    </row>
    <row r="9" spans="1:7" ht="12.75">
      <c r="A9" s="2">
        <v>0.146799049</v>
      </c>
      <c r="C9" s="2">
        <v>0.310871507</v>
      </c>
      <c r="E9" s="2">
        <v>0.569048188</v>
      </c>
      <c r="G9" s="2">
        <v>0.04163568</v>
      </c>
    </row>
    <row r="10" spans="1:7" ht="12.75">
      <c r="A10" s="2">
        <v>0.293402206</v>
      </c>
      <c r="C10" s="2">
        <v>0.221186769</v>
      </c>
      <c r="E10" s="2">
        <v>0.289500477</v>
      </c>
      <c r="G10" s="2">
        <v>0.361964881</v>
      </c>
    </row>
    <row r="11" spans="1:7" ht="12.75">
      <c r="A11" s="2">
        <v>0.107304152</v>
      </c>
      <c r="C11" s="2">
        <v>0.472082638</v>
      </c>
      <c r="E11" s="2">
        <v>0.323468245</v>
      </c>
      <c r="G11" s="2">
        <v>0.005123539</v>
      </c>
    </row>
    <row r="12" spans="1:7" ht="12.75">
      <c r="A12" s="2">
        <v>0.080423012</v>
      </c>
      <c r="C12" s="2">
        <v>0.056135351</v>
      </c>
      <c r="E12" s="2">
        <v>0.300892857</v>
      </c>
      <c r="G12" s="2">
        <v>0.00996762</v>
      </c>
    </row>
    <row r="13" spans="1:7" ht="12.75">
      <c r="A13" s="2">
        <v>0.021009003</v>
      </c>
      <c r="C13" s="2">
        <v>0.047568195</v>
      </c>
      <c r="E13" s="2">
        <v>0.677981798</v>
      </c>
      <c r="G13" s="2">
        <v>0.059396077</v>
      </c>
    </row>
    <row r="14" spans="1:7" ht="12.75">
      <c r="A14" s="2">
        <v>0.138547938</v>
      </c>
      <c r="C14" s="2">
        <v>1.56695856</v>
      </c>
      <c r="E14" s="2">
        <v>0.412331965</v>
      </c>
      <c r="G14" s="2">
        <v>0.023118957</v>
      </c>
    </row>
    <row r="15" spans="1:7" ht="12.75">
      <c r="A15" s="2">
        <v>0.03733263</v>
      </c>
      <c r="C15" s="2">
        <v>0.572380013</v>
      </c>
      <c r="E15" s="2">
        <v>0.372405083</v>
      </c>
      <c r="G15" s="2">
        <v>0.251107352</v>
      </c>
    </row>
    <row r="16" spans="1:7" ht="12.75">
      <c r="A16" s="2">
        <v>0.006793718</v>
      </c>
      <c r="C16" s="2">
        <v>0.44134259</v>
      </c>
      <c r="E16" s="2">
        <v>0.680593247</v>
      </c>
      <c r="G16" s="2">
        <v>0.201357792</v>
      </c>
    </row>
    <row r="17" spans="1:7" ht="12.75">
      <c r="A17" s="2">
        <v>0.107559315</v>
      </c>
      <c r="C17" s="2">
        <v>0.254451472</v>
      </c>
      <c r="E17" s="2">
        <v>0.706863896</v>
      </c>
      <c r="G17" s="2">
        <v>0.199450311</v>
      </c>
    </row>
    <row r="18" spans="1:7" ht="12.75">
      <c r="A18" s="2">
        <v>0.036453554</v>
      </c>
      <c r="C18" s="2">
        <v>0.046056089</v>
      </c>
      <c r="E18" s="2">
        <v>0.308077863</v>
      </c>
      <c r="G18" s="2">
        <v>0.038977354</v>
      </c>
    </row>
    <row r="19" spans="1:7" ht="12.75">
      <c r="A19" s="2">
        <v>1.559852934</v>
      </c>
      <c r="C19" s="2">
        <v>0.438659074</v>
      </c>
      <c r="E19" s="2">
        <v>0.191962025</v>
      </c>
      <c r="G19" s="2">
        <v>0.045342654</v>
      </c>
    </row>
    <row r="20" spans="1:7" ht="12.75">
      <c r="A20" s="2">
        <v>3.706319253</v>
      </c>
      <c r="C20" s="2">
        <v>0.115617809</v>
      </c>
      <c r="E20" s="2">
        <v>0.3738641</v>
      </c>
      <c r="G20" s="2">
        <v>0.02235476</v>
      </c>
    </row>
    <row r="21" spans="1:7" ht="12.75">
      <c r="A21" s="2">
        <v>1.099510903</v>
      </c>
      <c r="C21" s="2">
        <v>0.093745681</v>
      </c>
      <c r="E21" s="2">
        <v>0.36694956</v>
      </c>
      <c r="G21" s="2">
        <v>0.01165474</v>
      </c>
    </row>
    <row r="22" spans="1:7" ht="12.75">
      <c r="A22" s="2">
        <v>1.756314566</v>
      </c>
      <c r="C22" s="2">
        <v>0.177237007</v>
      </c>
      <c r="E22" s="2">
        <v>0.215559287</v>
      </c>
      <c r="G22" s="2">
        <v>0.008590202</v>
      </c>
    </row>
    <row r="23" spans="1:7" ht="12.75">
      <c r="A23" s="2">
        <v>0.781513002</v>
      </c>
      <c r="C23" s="2">
        <v>0.249797944</v>
      </c>
      <c r="E23" s="2">
        <v>0.417901431</v>
      </c>
      <c r="G23" s="2">
        <v>0.27128575</v>
      </c>
    </row>
    <row r="24" spans="1:7" ht="12.75">
      <c r="A24" s="2">
        <v>0.110883352</v>
      </c>
      <c r="C24" s="2">
        <v>0.177550311</v>
      </c>
      <c r="E24" s="2">
        <v>0.401159057</v>
      </c>
      <c r="G24" s="2">
        <v>0.037161161</v>
      </c>
    </row>
    <row r="25" spans="1:7" ht="12.75">
      <c r="A25" s="2">
        <v>0.107893267</v>
      </c>
      <c r="C25" s="2">
        <v>0.229116571</v>
      </c>
      <c r="G25" s="2">
        <v>0.06313505</v>
      </c>
    </row>
    <row r="26" spans="1:7" ht="12.75">
      <c r="A26" s="2">
        <v>0.396002296</v>
      </c>
      <c r="C26" s="2">
        <v>0.394920045</v>
      </c>
      <c r="E26" s="1">
        <f>SUM(E6:E24)</f>
        <v>7.919992312999999</v>
      </c>
      <c r="F26" s="1" t="s">
        <v>2</v>
      </c>
      <c r="G26" s="2">
        <v>0.629716429</v>
      </c>
    </row>
    <row r="27" spans="1:7" ht="12.75">
      <c r="A27" s="2">
        <v>0.062485107</v>
      </c>
      <c r="C27" s="2">
        <v>0.179140596</v>
      </c>
      <c r="G27" s="2">
        <v>0.564237572</v>
      </c>
    </row>
    <row r="28" spans="1:7" ht="12.75">
      <c r="A28" s="2">
        <v>0.095677847</v>
      </c>
      <c r="C28" s="2">
        <v>0.607067119</v>
      </c>
      <c r="E28" s="1">
        <f>AVERAGE(E6:E24)</f>
        <v>0.41684170068421045</v>
      </c>
      <c r="F28" s="1" t="s">
        <v>1</v>
      </c>
      <c r="G28" s="2">
        <v>0.342215709</v>
      </c>
    </row>
    <row r="29" spans="1:7" ht="12.75">
      <c r="A29" s="2">
        <v>0.062991755</v>
      </c>
      <c r="C29" s="2">
        <v>0.145866639</v>
      </c>
      <c r="E29" s="4">
        <f>MEDIAN(E6:E24)</f>
        <v>0.3738641</v>
      </c>
      <c r="F29" s="1" t="s">
        <v>11</v>
      </c>
      <c r="G29" s="2">
        <v>0.609453005</v>
      </c>
    </row>
    <row r="30" spans="1:7" ht="12.75">
      <c r="A30" s="2">
        <v>0.044094229</v>
      </c>
      <c r="C30" s="2">
        <v>0.443166657</v>
      </c>
      <c r="E30" s="1">
        <f>STDEV(E6:E24)</f>
        <v>0.1731820076434275</v>
      </c>
      <c r="F30" s="1" t="s">
        <v>3</v>
      </c>
      <c r="G30" s="2">
        <v>0.421557693</v>
      </c>
    </row>
    <row r="31" spans="1:7" ht="12.75">
      <c r="A31" s="2">
        <v>0.069558599</v>
      </c>
      <c r="C31" s="2">
        <v>0.460035081</v>
      </c>
      <c r="E31" s="2">
        <f>STDEVP(E6:E24)</f>
        <v>0.16856298836517225</v>
      </c>
      <c r="G31" s="2">
        <v>0.141998755</v>
      </c>
    </row>
    <row r="32" spans="1:7" ht="12.75">
      <c r="A32" s="2">
        <v>0.076872439</v>
      </c>
      <c r="C32" s="2">
        <v>0.374618689</v>
      </c>
      <c r="E32" s="1">
        <f>2.243*E30+E28</f>
        <v>0.8052889438284183</v>
      </c>
      <c r="F32" s="1" t="s">
        <v>9</v>
      </c>
      <c r="G32" s="2">
        <v>0.041998519</v>
      </c>
    </row>
    <row r="33" spans="1:7" ht="12.75">
      <c r="A33" s="2">
        <v>1.504214719</v>
      </c>
      <c r="C33" s="2">
        <v>0.529797773</v>
      </c>
      <c r="E33" s="1">
        <f>2.243*E30+E29</f>
        <v>0.7623113431442079</v>
      </c>
      <c r="F33" s="1" t="s">
        <v>9</v>
      </c>
      <c r="G33" s="2">
        <v>0.129191364</v>
      </c>
    </row>
    <row r="34" spans="1:7" ht="12.75">
      <c r="A34" s="2">
        <v>0.261695109</v>
      </c>
      <c r="C34" s="2">
        <v>1.871945718</v>
      </c>
      <c r="G34" s="2">
        <v>0.30565468</v>
      </c>
    </row>
    <row r="35" spans="1:7" ht="12.75">
      <c r="A35" s="2">
        <v>0.681352942</v>
      </c>
      <c r="C35" s="2">
        <v>0.516597605</v>
      </c>
      <c r="G35" s="2">
        <v>0.089679938</v>
      </c>
    </row>
    <row r="36" spans="1:7" ht="12.75">
      <c r="A36" s="2">
        <v>0.132570334</v>
      </c>
      <c r="C36" s="2">
        <v>0.259957096</v>
      </c>
      <c r="G36" s="2">
        <v>0.257020496</v>
      </c>
    </row>
    <row r="37" spans="1:7" ht="12.75">
      <c r="A37" s="2">
        <v>0.216868661</v>
      </c>
      <c r="C37" s="2">
        <v>0.249489932</v>
      </c>
      <c r="G37" s="2">
        <v>0.071412124</v>
      </c>
    </row>
    <row r="38" spans="1:7" ht="12.75">
      <c r="A38" s="2">
        <v>0.454924335</v>
      </c>
      <c r="C38" s="2">
        <v>0.110023354</v>
      </c>
      <c r="G38" s="2">
        <v>0.06654472</v>
      </c>
    </row>
    <row r="39" spans="1:7" ht="12.75">
      <c r="A39" s="2">
        <v>0.592027915</v>
      </c>
      <c r="C39" s="2">
        <v>0.385304877</v>
      </c>
      <c r="G39" s="2">
        <v>0.00961387</v>
      </c>
    </row>
    <row r="40" spans="1:7" ht="12.75">
      <c r="A40" s="2">
        <v>0.059756221</v>
      </c>
      <c r="C40" s="2">
        <v>0.090479222</v>
      </c>
      <c r="G40" s="2">
        <v>0.012450574</v>
      </c>
    </row>
    <row r="41" spans="1:7" ht="12.75">
      <c r="A41" s="2">
        <v>0.076765333</v>
      </c>
      <c r="C41" s="2">
        <v>0.469523925</v>
      </c>
      <c r="G41" s="2">
        <v>0.050358918</v>
      </c>
    </row>
    <row r="42" spans="1:7" ht="12.75">
      <c r="A42" s="2">
        <v>0.049796851</v>
      </c>
      <c r="C42" s="2">
        <v>0.03106187</v>
      </c>
      <c r="G42" s="2">
        <v>0.065118084</v>
      </c>
    </row>
    <row r="43" spans="1:7" ht="12.75">
      <c r="A43" s="2">
        <v>0.59216015</v>
      </c>
      <c r="C43" s="2">
        <v>0.436758205</v>
      </c>
      <c r="G43" s="2">
        <v>0.019066297</v>
      </c>
    </row>
    <row r="44" spans="1:7" ht="12.75">
      <c r="A44" s="2">
        <v>0.295836624</v>
      </c>
      <c r="C44" s="2">
        <v>0.215492323</v>
      </c>
      <c r="G44" s="2">
        <v>0.034723562</v>
      </c>
    </row>
    <row r="45" spans="3:7" ht="12.75">
      <c r="C45" s="2">
        <v>0.277944298</v>
      </c>
      <c r="G45" s="2">
        <v>0.012109333</v>
      </c>
    </row>
    <row r="46" spans="1:3" ht="12.75">
      <c r="A46" s="4">
        <f>SUM(A6:A44)</f>
        <v>18.811593969000008</v>
      </c>
      <c r="B46" s="1" t="s">
        <v>2</v>
      </c>
      <c r="C46" s="2">
        <v>0.073832429</v>
      </c>
    </row>
    <row r="47" spans="3:8" ht="12.75">
      <c r="C47" s="2">
        <v>0.583585094</v>
      </c>
      <c r="G47" s="1">
        <f>SUM(G6:G45)</f>
        <v>5.900902286999998</v>
      </c>
      <c r="H47" s="1" t="s">
        <v>2</v>
      </c>
    </row>
    <row r="48" spans="1:3" ht="12.75">
      <c r="A48" s="1">
        <f>AVERAGE(A6:A44)</f>
        <v>0.4823485633076925</v>
      </c>
      <c r="B48" s="1" t="s">
        <v>1</v>
      </c>
      <c r="C48" s="2">
        <v>0.203361349</v>
      </c>
    </row>
    <row r="49" spans="1:8" ht="12.75">
      <c r="A49" s="1">
        <f>MEDIAN(A6:A44)</f>
        <v>0.138547938</v>
      </c>
      <c r="B49" s="1" t="s">
        <v>11</v>
      </c>
      <c r="C49" s="2">
        <v>0.625803686</v>
      </c>
      <c r="G49" s="1">
        <f>AVERAGE(G6:G45)</f>
        <v>0.14752255717499996</v>
      </c>
      <c r="H49" s="1" t="s">
        <v>1</v>
      </c>
    </row>
    <row r="50" spans="1:8" ht="12.75">
      <c r="A50" s="1">
        <f>STDEV(A6:A44)</f>
        <v>0.726345575160331</v>
      </c>
      <c r="B50" s="1" t="s">
        <v>3</v>
      </c>
      <c r="C50" s="2">
        <v>0.082890697</v>
      </c>
      <c r="G50" s="4">
        <f>MEDIAN(G6:G45)</f>
        <v>0.061265563499999995</v>
      </c>
      <c r="H50" s="1" t="s">
        <v>11</v>
      </c>
    </row>
    <row r="51" spans="1:8" ht="12.75">
      <c r="A51" s="2">
        <f>STDEVP(A6:A44)</f>
        <v>0.7169729815223648</v>
      </c>
      <c r="C51" s="2">
        <v>0.250982684</v>
      </c>
      <c r="G51" s="1">
        <f>STDEV(G6:G45)</f>
        <v>0.1751985051223704</v>
      </c>
      <c r="H51" s="1" t="s">
        <v>3</v>
      </c>
    </row>
    <row r="52" spans="1:7" ht="12.75">
      <c r="A52" s="1">
        <f>2.243*A50+A48</f>
        <v>2.111541688392315</v>
      </c>
      <c r="B52" s="1" t="s">
        <v>9</v>
      </c>
      <c r="C52" s="2">
        <v>0.388588832</v>
      </c>
      <c r="G52" s="2">
        <f>STDEVP(G6:G45)</f>
        <v>0.17299466261184307</v>
      </c>
    </row>
    <row r="53" spans="1:8" ht="12.75">
      <c r="A53" s="1">
        <f>2.243*A50+A49</f>
        <v>1.7677410630846226</v>
      </c>
      <c r="B53" s="1" t="s">
        <v>9</v>
      </c>
      <c r="C53" s="2">
        <v>0.401647045</v>
      </c>
      <c r="G53" s="1">
        <f>2.243*G51+G49</f>
        <v>0.5404928041644768</v>
      </c>
      <c r="H53" s="1" t="s">
        <v>9</v>
      </c>
    </row>
    <row r="54" spans="3:8" ht="12.75">
      <c r="C54" s="2">
        <v>0.141883644</v>
      </c>
      <c r="G54" s="4">
        <f>2.243*G51+G50</f>
        <v>0.4542358104894768</v>
      </c>
      <c r="H54" s="1" t="s">
        <v>9</v>
      </c>
    </row>
    <row r="55" ht="12.75">
      <c r="C55" s="2">
        <v>0.320261726</v>
      </c>
    </row>
    <row r="56" ht="12.75">
      <c r="C56" s="2">
        <v>0.272113438</v>
      </c>
    </row>
    <row r="57" ht="12.75">
      <c r="C57" s="2">
        <v>0.429226558</v>
      </c>
    </row>
    <row r="58" ht="12.75">
      <c r="C58" s="2">
        <v>0.258729725</v>
      </c>
    </row>
    <row r="59" ht="12.75">
      <c r="C59" s="2">
        <v>0.13393001</v>
      </c>
    </row>
    <row r="61" spans="3:4" ht="12.75">
      <c r="C61" s="1">
        <f>SUM(C6:C59)</f>
        <v>18.133653171000002</v>
      </c>
      <c r="D61" s="1" t="s">
        <v>2</v>
      </c>
    </row>
    <row r="62" ht="12.75">
      <c r="D62" s="2"/>
    </row>
    <row r="63" spans="3:4" ht="12.75">
      <c r="C63" s="1">
        <f>AVERAGE(C6:C59)</f>
        <v>0.3358083920555556</v>
      </c>
      <c r="D63" s="1" t="s">
        <v>1</v>
      </c>
    </row>
    <row r="64" spans="3:4" ht="12.75">
      <c r="C64" s="1">
        <f>MEDIAN(C6:C59)</f>
        <v>0.2593434105</v>
      </c>
      <c r="D64" s="1" t="s">
        <v>11</v>
      </c>
    </row>
    <row r="65" spans="3:4" ht="12.75">
      <c r="C65" s="1">
        <f>STDEV(C6:C59)</f>
        <v>0.3206404414124817</v>
      </c>
      <c r="D65" s="1" t="s">
        <v>3</v>
      </c>
    </row>
    <row r="66" spans="3:4" ht="12.75">
      <c r="C66" s="2">
        <f>STDEVP(C6:C59)</f>
        <v>0.31765767480182566</v>
      </c>
      <c r="D66" s="2"/>
    </row>
    <row r="67" spans="3:4" ht="12.75">
      <c r="C67" s="1">
        <f>2.243*C65+C63</f>
        <v>1.055004902143752</v>
      </c>
      <c r="D67" s="1" t="s">
        <v>9</v>
      </c>
    </row>
    <row r="68" spans="3:4" ht="12.75">
      <c r="C68" s="1">
        <f>2.243*C65+C64</f>
        <v>0.9785399205881964</v>
      </c>
      <c r="D68" s="1" t="s">
        <v>9</v>
      </c>
    </row>
    <row r="71" spans="1:6" ht="12.75">
      <c r="A71"/>
      <c r="B71" s="5" t="s">
        <v>13</v>
      </c>
      <c r="F71" s="8"/>
    </row>
    <row r="72" spans="1:2" ht="12.75">
      <c r="A72"/>
      <c r="B72" s="1" t="s">
        <v>10</v>
      </c>
    </row>
    <row r="73" spans="1:3" ht="12.75">
      <c r="A73"/>
      <c r="B73" s="9" t="s">
        <v>1</v>
      </c>
      <c r="C73" s="9"/>
    </row>
    <row r="74" spans="1:2" ht="12.75">
      <c r="A74"/>
      <c r="B74" s="2">
        <f>A48</f>
        <v>0.4823485633076925</v>
      </c>
    </row>
    <row r="75" spans="1:2" ht="12.75">
      <c r="A75"/>
      <c r="B75" s="2">
        <f>C63</f>
        <v>0.3358083920555556</v>
      </c>
    </row>
    <row r="76" spans="1:7" ht="12.75">
      <c r="A76"/>
      <c r="B76" s="2">
        <f>E28</f>
        <v>0.41684170068421045</v>
      </c>
      <c r="G76" s="3"/>
    </row>
    <row r="77" spans="1:7" ht="12.75">
      <c r="A77"/>
      <c r="B77" s="2">
        <f>G49</f>
        <v>0.14752255717499996</v>
      </c>
      <c r="C77" s="3"/>
      <c r="G77" s="3"/>
    </row>
    <row r="78" ht="12.75">
      <c r="A78"/>
    </row>
    <row r="79" spans="1:7" ht="12.75">
      <c r="A79" s="1" t="s">
        <v>1</v>
      </c>
      <c r="B79" s="6">
        <f>AVERAGE(B74:B77)</f>
        <v>0.3456303033056146</v>
      </c>
      <c r="C79" s="1"/>
      <c r="G79" s="6"/>
    </row>
    <row r="80" ht="12.75">
      <c r="A80"/>
    </row>
    <row r="81" spans="1:7" ht="12.75">
      <c r="A81" s="1" t="s">
        <v>3</v>
      </c>
      <c r="B81" s="3">
        <f>STDEV(B74:B77)</f>
        <v>0.14503573669061048</v>
      </c>
      <c r="G81" s="3"/>
    </row>
    <row r="82" spans="1:2" ht="12.75">
      <c r="A82"/>
      <c r="B82" s="3">
        <f>STDEVP(B74:B77)</f>
        <v>0.12560463243065945</v>
      </c>
    </row>
    <row r="83" ht="12.75">
      <c r="A83"/>
    </row>
    <row r="84" spans="1:7" ht="12.75">
      <c r="A84" s="1" t="s">
        <v>9</v>
      </c>
      <c r="B84" s="10">
        <f>2.243*B81+B79</f>
        <v>0.6709454607026539</v>
      </c>
      <c r="C84" s="1"/>
      <c r="F84" s="1"/>
      <c r="G84" s="6"/>
    </row>
    <row r="86" ht="12.75">
      <c r="A86" s="1"/>
    </row>
    <row r="87" ht="12.75">
      <c r="A87" s="5"/>
    </row>
    <row r="89" ht="12.75">
      <c r="B89" s="1"/>
    </row>
    <row r="91" ht="12.75">
      <c r="B91" s="1"/>
    </row>
    <row r="93" ht="12.75">
      <c r="B93" s="1"/>
    </row>
    <row r="95" spans="2:3" ht="12.75">
      <c r="B95" s="1"/>
      <c r="C95" s="1"/>
    </row>
  </sheetData>
  <printOptions horizontalCentered="1"/>
  <pageMargins left="0.75" right="0.75" top="1" bottom="1" header="0.5" footer="0.5"/>
  <pageSetup fitToHeight="1" fitToWidth="1" horizontalDpi="600" verticalDpi="600" orientation="portrait" scale="62" r:id="rId1"/>
  <headerFooter alignWithMargins="0">
    <oddHeader>&amp;C&amp;"Arial,Bold"&amp;12Enclosure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2" bestFit="1" customWidth="1"/>
    <col min="2" max="2" width="11.57421875" style="2" bestFit="1" customWidth="1"/>
    <col min="3" max="3" width="18.00390625" style="2" bestFit="1" customWidth="1"/>
    <col min="4" max="4" width="10.28125" style="0" bestFit="1" customWidth="1"/>
    <col min="5" max="5" width="12.00390625" style="2" bestFit="1" customWidth="1"/>
    <col min="6" max="6" width="10.28125" style="0" bestFit="1" customWidth="1"/>
    <col min="7" max="7" width="12.00390625" style="2" bestFit="1" customWidth="1"/>
  </cols>
  <sheetData>
    <row r="1" ht="12.75">
      <c r="A1" s="7" t="s">
        <v>14</v>
      </c>
    </row>
    <row r="3" spans="1:7" ht="12.75">
      <c r="A3" s="1" t="s">
        <v>15</v>
      </c>
      <c r="C3" s="1" t="s">
        <v>16</v>
      </c>
      <c r="E3" s="1"/>
      <c r="G3" s="1"/>
    </row>
    <row r="4" ht="12.75">
      <c r="G4" s="1"/>
    </row>
    <row r="5" spans="1:7" ht="12.75">
      <c r="A5" s="1" t="s">
        <v>4</v>
      </c>
      <c r="C5" s="1" t="s">
        <v>4</v>
      </c>
      <c r="E5" s="1"/>
      <c r="G5" s="1"/>
    </row>
    <row r="6" spans="1:3" ht="12.75">
      <c r="A6" s="2">
        <v>4.911586793</v>
      </c>
      <c r="C6" s="2">
        <v>6.125744335</v>
      </c>
    </row>
    <row r="7" spans="1:3" ht="12.75">
      <c r="A7" s="2">
        <v>4.911586793</v>
      </c>
      <c r="C7" s="2">
        <v>9.148995149</v>
      </c>
    </row>
    <row r="8" spans="1:3" ht="12.75">
      <c r="A8" s="2">
        <v>5.470225979</v>
      </c>
      <c r="C8" s="2">
        <v>5.587180671</v>
      </c>
    </row>
    <row r="9" spans="1:3" ht="12.75">
      <c r="A9" s="2">
        <v>5.470225979</v>
      </c>
      <c r="C9" s="2">
        <v>4.570977918</v>
      </c>
    </row>
    <row r="10" spans="1:3" ht="12.75">
      <c r="A10" s="2">
        <v>6.100659824</v>
      </c>
      <c r="C10" s="2">
        <v>5.586320972</v>
      </c>
    </row>
    <row r="11" spans="1:3" ht="12.75">
      <c r="A11" s="2">
        <v>6.980034213</v>
      </c>
      <c r="C11" s="2">
        <v>4.566761473</v>
      </c>
    </row>
    <row r="12" spans="1:3" ht="12.75">
      <c r="A12" s="2">
        <v>5.386168133</v>
      </c>
      <c r="C12" s="2">
        <v>5.576025188</v>
      </c>
    </row>
    <row r="13" spans="1:3" ht="12.75">
      <c r="A13" s="2">
        <v>5.331207234</v>
      </c>
      <c r="C13" s="2">
        <v>5.573029396</v>
      </c>
    </row>
    <row r="14" spans="1:3" ht="12.75">
      <c r="A14" s="2">
        <v>6.375464321</v>
      </c>
      <c r="C14" s="2">
        <v>4.557302854</v>
      </c>
    </row>
    <row r="15" spans="1:3" ht="12.75">
      <c r="A15" s="2">
        <v>4.143946986</v>
      </c>
      <c r="C15" s="2">
        <v>5.562782502</v>
      </c>
    </row>
    <row r="16" spans="1:3" ht="12.75">
      <c r="A16" s="2">
        <v>3.850160746</v>
      </c>
      <c r="C16" s="2">
        <v>4.544056907</v>
      </c>
    </row>
    <row r="17" spans="1:3" ht="12.75">
      <c r="A17" s="2">
        <v>3.522247209</v>
      </c>
      <c r="C17" s="2">
        <v>4.53919621</v>
      </c>
    </row>
    <row r="18" spans="1:3" ht="12.75">
      <c r="A18" s="2">
        <v>3.830763695</v>
      </c>
      <c r="C18" s="2">
        <v>3.529137707</v>
      </c>
    </row>
    <row r="19" spans="1:3" ht="12.75">
      <c r="A19" s="2">
        <v>1.292322426</v>
      </c>
      <c r="C19" s="2">
        <v>5.540286892</v>
      </c>
    </row>
    <row r="20" spans="1:3" ht="12.75">
      <c r="A20" s="2">
        <v>3.118135458</v>
      </c>
      <c r="C20" s="2">
        <v>5.033551929</v>
      </c>
    </row>
    <row r="21" spans="1:3" ht="12.75">
      <c r="A21" s="2">
        <v>3.166094011</v>
      </c>
      <c r="C21" s="2">
        <v>2.962525245</v>
      </c>
    </row>
    <row r="22" spans="1:3" ht="12.75">
      <c r="A22" s="2">
        <v>4.505867388</v>
      </c>
      <c r="C22" s="2">
        <v>1.967364578</v>
      </c>
    </row>
    <row r="23" spans="1:3" ht="12.75">
      <c r="A23" s="2">
        <v>4.236987281</v>
      </c>
      <c r="C23" s="2">
        <v>2.950827</v>
      </c>
    </row>
    <row r="24" spans="1:3" ht="12.75">
      <c r="A24" s="2">
        <v>4.177377361</v>
      </c>
      <c r="C24" s="2">
        <v>2.942933571</v>
      </c>
    </row>
    <row r="25" spans="1:3" ht="12.75">
      <c r="A25" s="2">
        <v>4.156919431</v>
      </c>
      <c r="C25" s="2">
        <v>2.448987163</v>
      </c>
    </row>
    <row r="26" spans="1:5" ht="12.75">
      <c r="A26" s="2">
        <v>4.262833876</v>
      </c>
      <c r="C26" s="2">
        <v>2.938130564</v>
      </c>
      <c r="D26" s="1"/>
      <c r="E26" s="1"/>
    </row>
    <row r="27" spans="1:3" ht="12.75">
      <c r="A27" s="2">
        <v>3.196872779</v>
      </c>
      <c r="C27" s="2">
        <v>2.446808511</v>
      </c>
    </row>
    <row r="28" spans="1:5" ht="12.75">
      <c r="A28" s="2">
        <v>4.847441971</v>
      </c>
      <c r="C28" s="2">
        <v>2.444995926</v>
      </c>
      <c r="D28" s="1"/>
      <c r="E28" s="1"/>
    </row>
    <row r="29" spans="1:5" ht="12.75">
      <c r="A29" s="2">
        <v>4.456266709</v>
      </c>
      <c r="C29" s="2">
        <v>2.4413788</v>
      </c>
      <c r="D29" s="1"/>
      <c r="E29" s="4"/>
    </row>
    <row r="30" spans="1:5" ht="12.75">
      <c r="A30" s="2">
        <v>2.540246294</v>
      </c>
      <c r="D30" s="1"/>
      <c r="E30" s="1"/>
    </row>
    <row r="31" spans="1:4" ht="12.75">
      <c r="A31" s="2">
        <v>4.433953998</v>
      </c>
      <c r="C31" s="1">
        <f>SUM(C6:C29)</f>
        <v>103.585301461</v>
      </c>
      <c r="D31" s="1" t="s">
        <v>2</v>
      </c>
    </row>
    <row r="32" spans="1:5" ht="12.75">
      <c r="A32" s="2">
        <v>3.5357763</v>
      </c>
      <c r="D32" s="2"/>
      <c r="E32" s="1"/>
    </row>
    <row r="33" spans="1:5" ht="12.75">
      <c r="A33" s="2">
        <v>3.270377809</v>
      </c>
      <c r="C33" s="1">
        <f>AVERAGE(C6:C29)</f>
        <v>4.316054227541667</v>
      </c>
      <c r="D33" s="1" t="s">
        <v>1</v>
      </c>
      <c r="E33" s="1"/>
    </row>
    <row r="34" spans="1:4" ht="12.75">
      <c r="A34" s="2">
        <v>6.960018758</v>
      </c>
      <c r="C34" s="1">
        <f>MEDIAN(C6:C29)</f>
        <v>4.5506798805</v>
      </c>
      <c r="D34" s="1" t="s">
        <v>11</v>
      </c>
    </row>
    <row r="35" spans="1:4" ht="12.75">
      <c r="A35" s="2">
        <v>13.55094581</v>
      </c>
      <c r="C35" s="1">
        <f>STDEV(C6:C29)</f>
        <v>1.6745633451832072</v>
      </c>
      <c r="D35" s="1" t="s">
        <v>3</v>
      </c>
    </row>
    <row r="36" spans="1:4" ht="12.75">
      <c r="A36" s="2">
        <v>3.532184716</v>
      </c>
      <c r="C36" s="2">
        <f>STDEVP(C6:C29)</f>
        <v>1.6393054313198854</v>
      </c>
      <c r="D36" s="2"/>
    </row>
    <row r="37" spans="1:4" ht="12.75">
      <c r="A37" s="2">
        <v>3.531632813</v>
      </c>
      <c r="C37" s="1">
        <f>2.243*C35+C33</f>
        <v>8.0720998107876</v>
      </c>
      <c r="D37" s="1" t="s">
        <v>9</v>
      </c>
    </row>
    <row r="38" spans="1:4" ht="12.75">
      <c r="A38" s="2">
        <v>1.317258883</v>
      </c>
      <c r="C38" s="1">
        <f>2.243*C35+C34</f>
        <v>8.306725463745934</v>
      </c>
      <c r="D38" s="1" t="s">
        <v>9</v>
      </c>
    </row>
    <row r="39" ht="12.75">
      <c r="A39" s="2">
        <v>4.580126404</v>
      </c>
    </row>
    <row r="40" ht="12.75">
      <c r="A40" s="2">
        <v>3.368762677</v>
      </c>
    </row>
    <row r="41" ht="12.75">
      <c r="A41" s="2">
        <v>3.157722309</v>
      </c>
    </row>
    <row r="42" ht="12.75">
      <c r="A42" s="2">
        <v>3.105093604</v>
      </c>
    </row>
    <row r="43" ht="12.75">
      <c r="A43" s="2">
        <v>2.641285191</v>
      </c>
    </row>
    <row r="44" ht="12.75">
      <c r="A44" s="2">
        <v>2.788233918</v>
      </c>
    </row>
    <row r="45" ht="12.75">
      <c r="A45" s="2">
        <v>2.788233918</v>
      </c>
    </row>
    <row r="46" ht="12.75">
      <c r="A46" s="2">
        <v>3.523374903</v>
      </c>
    </row>
    <row r="47" spans="1:7" ht="12.75">
      <c r="A47" s="2">
        <v>9.779022832</v>
      </c>
      <c r="F47" s="1"/>
      <c r="G47" s="1"/>
    </row>
    <row r="48" ht="12.75">
      <c r="A48" s="2">
        <v>2.996096915</v>
      </c>
    </row>
    <row r="49" spans="1:7" ht="12.75">
      <c r="A49" s="2">
        <v>3.676839237</v>
      </c>
      <c r="F49" s="1"/>
      <c r="G49" s="1"/>
    </row>
    <row r="50" spans="1:7" ht="12.75">
      <c r="A50" s="2">
        <v>3.832031432</v>
      </c>
      <c r="F50" s="1"/>
      <c r="G50" s="4"/>
    </row>
    <row r="51" spans="1:7" ht="12.75">
      <c r="A51" s="2">
        <v>3.043917237</v>
      </c>
      <c r="F51" s="1"/>
      <c r="G51" s="1"/>
    </row>
    <row r="52" ht="12.75">
      <c r="A52" s="2">
        <v>2.622434701</v>
      </c>
    </row>
    <row r="53" spans="1:7" ht="12.75">
      <c r="A53" s="2">
        <v>3.248788444</v>
      </c>
      <c r="F53" s="1"/>
      <c r="G53" s="1"/>
    </row>
    <row r="54" spans="1:7" ht="12.75">
      <c r="A54" s="2">
        <v>2.200279525</v>
      </c>
      <c r="F54" s="1"/>
      <c r="G54" s="4"/>
    </row>
    <row r="55" ht="12.75">
      <c r="A55" s="2">
        <v>3.242995581</v>
      </c>
    </row>
    <row r="56" ht="12.75">
      <c r="A56" s="2">
        <v>2.980770423</v>
      </c>
    </row>
    <row r="57" ht="12.75">
      <c r="A57" s="2">
        <v>1.254963962</v>
      </c>
    </row>
    <row r="58" ht="12.75">
      <c r="A58" s="2">
        <v>3.86887253</v>
      </c>
    </row>
    <row r="59" ht="12.75">
      <c r="A59" s="2">
        <v>5.382966692</v>
      </c>
    </row>
    <row r="60" ht="12.75">
      <c r="A60" s="2">
        <v>3.291984201</v>
      </c>
    </row>
    <row r="61" ht="12.75">
      <c r="A61" s="2">
        <v>2.925754995</v>
      </c>
    </row>
    <row r="62" ht="12.75">
      <c r="A62" s="2">
        <v>3.027901578</v>
      </c>
    </row>
    <row r="63" ht="12.75">
      <c r="A63" s="2">
        <v>2.553707709</v>
      </c>
    </row>
    <row r="64" ht="12.75">
      <c r="A64" s="2">
        <v>2.812552107</v>
      </c>
    </row>
    <row r="65" ht="12.75">
      <c r="A65" s="2">
        <v>3.067527183</v>
      </c>
    </row>
    <row r="66" ht="12.75">
      <c r="A66" s="2">
        <v>2.599198706</v>
      </c>
    </row>
    <row r="67" ht="12.75">
      <c r="A67" s="2">
        <v>3.117837336</v>
      </c>
    </row>
    <row r="68" ht="12.75">
      <c r="A68" s="2">
        <v>5.500976648</v>
      </c>
    </row>
    <row r="69" ht="12.75">
      <c r="A69" s="2">
        <v>2.437612422</v>
      </c>
    </row>
    <row r="70" ht="12.75">
      <c r="A70" s="2">
        <v>3.318281716</v>
      </c>
    </row>
    <row r="71" ht="12.75">
      <c r="A71" s="2">
        <v>8.291881097</v>
      </c>
    </row>
    <row r="72" ht="12.75">
      <c r="A72" s="2">
        <v>3.780847471</v>
      </c>
    </row>
    <row r="73" ht="12.75">
      <c r="A73" s="2">
        <v>2.475395551</v>
      </c>
    </row>
    <row r="74" ht="12.75">
      <c r="A74" s="2">
        <v>7.828580153</v>
      </c>
    </row>
    <row r="75" ht="12.75">
      <c r="A75" s="2">
        <v>5.29438519</v>
      </c>
    </row>
    <row r="76" ht="12.75">
      <c r="A76" s="2">
        <v>2.564619127</v>
      </c>
    </row>
    <row r="77" ht="12.75">
      <c r="A77" s="2">
        <v>5.979389486</v>
      </c>
    </row>
    <row r="78" ht="12.75">
      <c r="A78" s="2">
        <v>4.789604395</v>
      </c>
    </row>
    <row r="79" ht="12.75">
      <c r="A79" s="2">
        <v>3.565260059</v>
      </c>
    </row>
    <row r="80" ht="12.75">
      <c r="A80" s="2">
        <v>5.280216721</v>
      </c>
    </row>
    <row r="81" ht="12.75">
      <c r="A81" s="2">
        <v>5.067598017</v>
      </c>
    </row>
    <row r="82" ht="12.75">
      <c r="A82" s="2">
        <v>4.483893369</v>
      </c>
    </row>
    <row r="83" ht="12.75">
      <c r="A83" s="2">
        <v>4.874564278</v>
      </c>
    </row>
    <row r="84" ht="12.75">
      <c r="A84" s="2">
        <v>4.808195383</v>
      </c>
    </row>
    <row r="86" spans="1:2" ht="12.75">
      <c r="A86" s="4">
        <f>SUM(A6:A84)</f>
        <v>328.1943693100001</v>
      </c>
      <c r="B86" s="1" t="s">
        <v>2</v>
      </c>
    </row>
    <row r="88" spans="1:2" ht="12.75">
      <c r="A88" s="1">
        <f>AVERAGE(A6:A84)</f>
        <v>4.154359105189875</v>
      </c>
      <c r="B88" s="1" t="s">
        <v>1</v>
      </c>
    </row>
    <row r="89" spans="1:2" ht="12.75">
      <c r="A89" s="1">
        <f>MEDIAN(A6:A84)</f>
        <v>3.676839237</v>
      </c>
      <c r="B89" s="1" t="s">
        <v>11</v>
      </c>
    </row>
    <row r="90" spans="1:9" ht="12.75">
      <c r="A90" s="1">
        <f>STDEV(A6:A84)</f>
        <v>1.8647676238724593</v>
      </c>
      <c r="B90" s="1" t="s">
        <v>3</v>
      </c>
      <c r="I90" s="2"/>
    </row>
    <row r="91" spans="1:9" ht="12.75">
      <c r="A91" s="3">
        <f>STDEVP(A6:A84)</f>
        <v>1.852927709730046</v>
      </c>
      <c r="I91" s="2"/>
    </row>
    <row r="92" spans="1:5" ht="12.75">
      <c r="A92" s="1">
        <f>2.243*A90+A88</f>
        <v>8.337032885535802</v>
      </c>
      <c r="B92" s="1" t="s">
        <v>9</v>
      </c>
      <c r="E92" s="5"/>
    </row>
    <row r="93" spans="1:5" ht="12.75">
      <c r="A93" s="1">
        <f>2.243*A90+A89</f>
        <v>7.859513017345925</v>
      </c>
      <c r="B93" s="1" t="s">
        <v>9</v>
      </c>
      <c r="E93" s="5"/>
    </row>
    <row r="94" spans="1:5" ht="12.75">
      <c r="A94" s="1"/>
      <c r="B94" s="1"/>
      <c r="E94" s="5"/>
    </row>
    <row r="95" spans="1:5" ht="12.75">
      <c r="A95" s="1"/>
      <c r="B95" s="1"/>
      <c r="E95" s="5"/>
    </row>
    <row r="96" spans="1:2" ht="12.75">
      <c r="A96"/>
      <c r="B96" s="5" t="s">
        <v>13</v>
      </c>
    </row>
    <row r="97" spans="1:2" ht="12.75">
      <c r="A97"/>
      <c r="B97" s="1" t="s">
        <v>10</v>
      </c>
    </row>
    <row r="98" spans="1:7" ht="12.75">
      <c r="A98"/>
      <c r="B98" s="9" t="s">
        <v>1</v>
      </c>
      <c r="C98" s="9"/>
      <c r="G98" s="9"/>
    </row>
    <row r="99" spans="1:2" ht="12.75">
      <c r="A99"/>
      <c r="B99" s="2">
        <f>A88</f>
        <v>4.154359105189875</v>
      </c>
    </row>
    <row r="100" spans="1:2" ht="12.75">
      <c r="A100"/>
      <c r="B100" s="2">
        <f>C33</f>
        <v>4.316054227541667</v>
      </c>
    </row>
    <row r="101" ht="12.75">
      <c r="A101"/>
    </row>
    <row r="102" spans="1:7" ht="12.75">
      <c r="A102" s="1" t="s">
        <v>1</v>
      </c>
      <c r="B102" s="6">
        <f>AVERAGE(B99:B100)</f>
        <v>4.235206666365771</v>
      </c>
      <c r="C102" s="1"/>
      <c r="G102" s="6"/>
    </row>
    <row r="103" ht="12.75">
      <c r="A103"/>
    </row>
    <row r="104" spans="1:7" ht="12.75">
      <c r="A104" s="1" t="s">
        <v>3</v>
      </c>
      <c r="B104" s="3">
        <f>STDEV(B99:B100)</f>
        <v>0.11433571749971243</v>
      </c>
      <c r="G104" s="3"/>
    </row>
    <row r="105" spans="1:2" ht="12.75">
      <c r="A105"/>
      <c r="B105" s="2">
        <f>STDEVP(B99:B100)</f>
        <v>0.08084756117587606</v>
      </c>
    </row>
    <row r="106" ht="12.75">
      <c r="A106"/>
    </row>
    <row r="107" spans="1:7" ht="12.75">
      <c r="A107" s="1" t="s">
        <v>9</v>
      </c>
      <c r="B107" s="7">
        <f>2.243*B104+B102</f>
        <v>4.491661680717626</v>
      </c>
      <c r="F107" s="1"/>
      <c r="G107" s="1"/>
    </row>
    <row r="109" ht="12.75">
      <c r="A109" s="1"/>
    </row>
    <row r="110" ht="12.75">
      <c r="A110" s="5"/>
    </row>
    <row r="112" ht="12.75">
      <c r="B112" s="1"/>
    </row>
    <row r="114" ht="12.75">
      <c r="B114" s="1"/>
    </row>
    <row r="116" ht="12.75">
      <c r="B116" s="1"/>
    </row>
    <row r="118" spans="2:3" ht="12.75">
      <c r="B118" s="1"/>
      <c r="C118" s="1"/>
    </row>
  </sheetData>
  <printOptions horizontalCentered="1"/>
  <pageMargins left="0.75" right="0.75" top="1" bottom="1" header="0.5" footer="0.5"/>
  <pageSetup fitToHeight="1" fitToWidth="1" horizontalDpi="600" verticalDpi="600" orientation="portrait" scale="48" r:id="rId1"/>
  <headerFooter alignWithMargins="0">
    <oddHeader>&amp;C&amp;"Arial,Bold"&amp;12Enclosure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2" bestFit="1" customWidth="1"/>
    <col min="2" max="2" width="11.57421875" style="2" bestFit="1" customWidth="1"/>
    <col min="3" max="3" width="18.00390625" style="2" bestFit="1" customWidth="1"/>
    <col min="4" max="4" width="10.28125" style="0" bestFit="1" customWidth="1"/>
    <col min="5" max="5" width="14.28125" style="2" customWidth="1"/>
    <col min="6" max="6" width="10.28125" style="0" bestFit="1" customWidth="1"/>
    <col min="7" max="7" width="13.7109375" style="2" customWidth="1"/>
    <col min="8" max="8" width="10.28125" style="0" customWidth="1"/>
    <col min="9" max="9" width="13.28125" style="2" customWidth="1"/>
    <col min="10" max="10" width="10.28125" style="0" bestFit="1" customWidth="1"/>
  </cols>
  <sheetData>
    <row r="1" ht="12.75">
      <c r="A1" s="7" t="s">
        <v>17</v>
      </c>
    </row>
    <row r="3" spans="1:9" ht="12.75">
      <c r="A3" s="1" t="s">
        <v>18</v>
      </c>
      <c r="C3" s="1" t="s">
        <v>19</v>
      </c>
      <c r="E3" s="1" t="s">
        <v>20</v>
      </c>
      <c r="G3" s="1" t="s">
        <v>21</v>
      </c>
      <c r="I3" s="1" t="s">
        <v>22</v>
      </c>
    </row>
    <row r="4" ht="12.75">
      <c r="G4" s="1"/>
    </row>
    <row r="5" spans="1:9" ht="12.75">
      <c r="A5" s="1" t="s">
        <v>4</v>
      </c>
      <c r="C5" s="1" t="s">
        <v>4</v>
      </c>
      <c r="E5" s="1" t="s">
        <v>23</v>
      </c>
      <c r="G5" s="1" t="s">
        <v>23</v>
      </c>
      <c r="I5" s="1" t="s">
        <v>23</v>
      </c>
    </row>
    <row r="6" spans="1:9" ht="12.75">
      <c r="A6" s="2">
        <v>5.097435897</v>
      </c>
      <c r="C6" s="2">
        <v>3.49052753</v>
      </c>
      <c r="E6" s="2">
        <v>4.436688061</v>
      </c>
      <c r="G6" s="2">
        <v>3.55556682</v>
      </c>
      <c r="I6" s="2">
        <v>6.412271468</v>
      </c>
    </row>
    <row r="7" spans="1:9" ht="12.75">
      <c r="A7" s="2">
        <v>8.772151899</v>
      </c>
      <c r="C7" s="2">
        <v>3.571673955</v>
      </c>
      <c r="E7" s="2">
        <v>5.144718635</v>
      </c>
      <c r="G7" s="2">
        <v>4.167836364</v>
      </c>
      <c r="I7" s="2">
        <v>7.4019223077</v>
      </c>
    </row>
    <row r="8" spans="1:9" ht="12.75">
      <c r="A8" s="2">
        <v>4.742418426</v>
      </c>
      <c r="C8" s="2">
        <v>5.591129796</v>
      </c>
      <c r="E8" s="2">
        <v>4.02839108</v>
      </c>
      <c r="G8" s="2">
        <v>3.291849126</v>
      </c>
      <c r="I8" s="2">
        <v>6.027520661</v>
      </c>
    </row>
    <row r="9" spans="1:9" ht="12.75">
      <c r="A9" s="2">
        <v>4.82293696</v>
      </c>
      <c r="C9" s="2">
        <v>4.405514174</v>
      </c>
      <c r="E9" s="2">
        <v>4.582971675</v>
      </c>
      <c r="G9" s="2">
        <v>3.876970803</v>
      </c>
      <c r="I9" s="2">
        <v>6.883080274</v>
      </c>
    </row>
    <row r="10" spans="1:9" ht="12.75">
      <c r="A10" s="2">
        <v>7.400307943</v>
      </c>
      <c r="C10" s="2">
        <v>3.224545947</v>
      </c>
      <c r="E10" s="2">
        <v>4.668730532</v>
      </c>
      <c r="G10" s="2">
        <v>4.027193639</v>
      </c>
      <c r="I10" s="2">
        <v>5.514782609</v>
      </c>
    </row>
    <row r="11" spans="1:9" ht="12.75">
      <c r="A11" s="2">
        <v>3.866798739</v>
      </c>
      <c r="C11" s="2">
        <v>3.731518455</v>
      </c>
      <c r="E11" s="2">
        <v>4.476455081</v>
      </c>
      <c r="G11" s="2">
        <v>4.14717033</v>
      </c>
      <c r="I11" s="2">
        <v>4.347606215</v>
      </c>
    </row>
    <row r="12" spans="1:9" ht="12.75">
      <c r="A12" s="2">
        <v>2.808113003</v>
      </c>
      <c r="C12" s="2">
        <v>1.57551029</v>
      </c>
      <c r="E12" s="2">
        <v>4.557452525</v>
      </c>
      <c r="G12" s="2">
        <v>3.91422895</v>
      </c>
      <c r="I12" s="2">
        <v>6.788763166</v>
      </c>
    </row>
    <row r="13" spans="1:9" ht="12.75">
      <c r="A13" s="2">
        <v>3.102349776</v>
      </c>
      <c r="C13" s="2">
        <v>3.793181149</v>
      </c>
      <c r="E13" s="2">
        <v>4.16844142</v>
      </c>
      <c r="G13" s="2">
        <v>3.803755825</v>
      </c>
      <c r="I13" s="2">
        <v>6.081369863</v>
      </c>
    </row>
    <row r="14" spans="1:9" ht="12.75">
      <c r="A14" s="2">
        <v>7.690279531</v>
      </c>
      <c r="C14" s="2">
        <v>3.391931491</v>
      </c>
      <c r="E14" s="2">
        <v>4.906569167</v>
      </c>
      <c r="G14" s="2">
        <v>4.371987121</v>
      </c>
      <c r="I14" s="2">
        <v>6.342</v>
      </c>
    </row>
    <row r="15" spans="1:9" ht="12.75">
      <c r="A15" s="2">
        <v>4.284867535</v>
      </c>
      <c r="C15" s="2">
        <v>1.664248861</v>
      </c>
      <c r="E15" s="2">
        <v>3.875310863</v>
      </c>
      <c r="G15" s="2">
        <v>3.438174078</v>
      </c>
      <c r="I15" s="2">
        <v>8.680724365</v>
      </c>
    </row>
    <row r="16" spans="1:9" ht="12.75">
      <c r="A16" s="2">
        <v>5.780326087</v>
      </c>
      <c r="C16" s="2">
        <v>3.234501504</v>
      </c>
      <c r="E16" s="2">
        <v>4.528032179</v>
      </c>
      <c r="G16" s="2">
        <v>4.052192661</v>
      </c>
      <c r="I16" s="2">
        <v>8.161403181</v>
      </c>
    </row>
    <row r="17" spans="1:9" ht="12.75">
      <c r="A17" s="2">
        <v>6.741115833</v>
      </c>
      <c r="C17" s="2">
        <v>1.46375196</v>
      </c>
      <c r="E17" s="2">
        <v>4.026578732</v>
      </c>
      <c r="G17" s="2">
        <v>3.533933962</v>
      </c>
      <c r="I17" s="2">
        <v>8.025184834</v>
      </c>
    </row>
    <row r="18" spans="1:9" ht="12.75">
      <c r="A18" s="2">
        <v>4.864159493</v>
      </c>
      <c r="C18" s="2">
        <v>3.929509629</v>
      </c>
      <c r="E18" s="2">
        <v>4.094987148</v>
      </c>
      <c r="G18" s="2">
        <v>3.769213483</v>
      </c>
      <c r="I18" s="2">
        <v>6.87586747</v>
      </c>
    </row>
    <row r="19" spans="1:9" ht="12.75">
      <c r="A19" s="2">
        <v>5.030400871</v>
      </c>
      <c r="C19" s="2">
        <v>3.074396362</v>
      </c>
      <c r="E19" s="2">
        <v>5.185284516</v>
      </c>
      <c r="G19" s="2">
        <v>4.320551978</v>
      </c>
      <c r="I19" s="2">
        <v>5.800509756</v>
      </c>
    </row>
    <row r="20" spans="1:9" ht="12.75">
      <c r="A20" s="2">
        <v>6.491836222</v>
      </c>
      <c r="C20" s="2">
        <v>1.532616585</v>
      </c>
      <c r="E20" s="2">
        <v>3.125431775</v>
      </c>
      <c r="G20" s="2">
        <v>2.895527307</v>
      </c>
      <c r="I20" s="2">
        <v>6.815496756</v>
      </c>
    </row>
    <row r="21" spans="1:9" ht="12.75">
      <c r="A21" s="2">
        <v>5.586504183</v>
      </c>
      <c r="C21" s="2">
        <v>4.213070091</v>
      </c>
      <c r="E21" s="2">
        <v>2.785579397</v>
      </c>
      <c r="G21" s="2">
        <v>2.677380282</v>
      </c>
      <c r="I21" s="2">
        <v>11.6874</v>
      </c>
    </row>
    <row r="22" spans="1:9" ht="12.75">
      <c r="A22" s="2">
        <v>4.73376026</v>
      </c>
      <c r="C22" s="2">
        <v>1.333005038</v>
      </c>
      <c r="E22" s="2">
        <v>3.22797068</v>
      </c>
      <c r="G22" s="2">
        <v>2.826910112</v>
      </c>
      <c r="I22" s="2">
        <v>9.8754</v>
      </c>
    </row>
    <row r="23" spans="1:9" ht="12.75">
      <c r="A23" s="2">
        <v>6.013844477</v>
      </c>
      <c r="C23" s="2">
        <v>3.085357401</v>
      </c>
      <c r="E23" s="2">
        <v>4.129775162</v>
      </c>
      <c r="G23" s="2">
        <v>3.523960489</v>
      </c>
      <c r="I23" s="2">
        <v>7.912682243</v>
      </c>
    </row>
    <row r="24" spans="1:9" ht="12.75">
      <c r="A24" s="2">
        <v>4.854101509</v>
      </c>
      <c r="C24" s="2">
        <v>4.088500644</v>
      </c>
      <c r="E24" s="2">
        <v>3.099966029</v>
      </c>
      <c r="G24" s="2">
        <v>2.622420263</v>
      </c>
      <c r="I24" s="2">
        <v>10.04643025</v>
      </c>
    </row>
    <row r="25" spans="1:9" ht="12.75">
      <c r="A25" s="2">
        <v>5.549695965</v>
      </c>
      <c r="C25" s="2">
        <v>5.357447466</v>
      </c>
      <c r="E25" s="2">
        <v>2.951148004</v>
      </c>
      <c r="G25" s="2">
        <v>2.652474419</v>
      </c>
      <c r="I25" s="2">
        <v>8.321085083</v>
      </c>
    </row>
    <row r="26" spans="1:9" ht="12.75">
      <c r="A26" s="2">
        <v>4.546399706</v>
      </c>
      <c r="C26" s="2">
        <v>4.3276189</v>
      </c>
      <c r="D26" s="1"/>
      <c r="E26" s="6">
        <v>3.315013318</v>
      </c>
      <c r="G26" s="2">
        <v>2.774160305</v>
      </c>
      <c r="I26" s="2">
        <v>7.075135641</v>
      </c>
    </row>
    <row r="27" spans="1:9" ht="12.75">
      <c r="A27" s="2">
        <v>4.518996933</v>
      </c>
      <c r="C27" s="2">
        <v>6.175886169</v>
      </c>
      <c r="E27" s="2">
        <v>6.703878807</v>
      </c>
      <c r="G27" s="2">
        <v>5.537752381</v>
      </c>
      <c r="I27" s="2">
        <v>7.194705882</v>
      </c>
    </row>
    <row r="28" spans="1:9" ht="12.75">
      <c r="A28" s="2">
        <v>2.28860667</v>
      </c>
      <c r="C28" s="2">
        <v>3.944923551</v>
      </c>
      <c r="D28" s="1"/>
      <c r="E28" s="6">
        <v>6.712009366</v>
      </c>
      <c r="G28" s="2">
        <v>5.532483349</v>
      </c>
      <c r="I28" s="2">
        <v>8.85780037</v>
      </c>
    </row>
    <row r="29" spans="1:9" ht="12.75">
      <c r="A29" s="2">
        <v>2.810706029</v>
      </c>
      <c r="C29" s="2">
        <v>4.085533656</v>
      </c>
      <c r="D29" s="1"/>
      <c r="E29" s="11">
        <v>6.703878807</v>
      </c>
      <c r="G29" s="2">
        <v>5.537752381</v>
      </c>
      <c r="I29" s="2">
        <v>8.060383128</v>
      </c>
    </row>
    <row r="30" spans="1:9" ht="12.75">
      <c r="A30" s="2">
        <v>3.827569375</v>
      </c>
      <c r="C30" s="2">
        <v>3.784248638</v>
      </c>
      <c r="D30" s="1"/>
      <c r="E30" s="6">
        <v>7.101796277</v>
      </c>
      <c r="G30" s="2">
        <v>6.112686145</v>
      </c>
      <c r="I30" s="2">
        <v>8.502331461</v>
      </c>
    </row>
    <row r="31" spans="1:9" ht="12.75">
      <c r="A31" s="2">
        <v>1.617575264</v>
      </c>
      <c r="C31" s="2">
        <v>4.003587586</v>
      </c>
      <c r="E31" s="2">
        <v>7.330764416</v>
      </c>
      <c r="G31" s="2">
        <v>5.977474654</v>
      </c>
      <c r="I31" s="2">
        <v>8.446121406</v>
      </c>
    </row>
    <row r="32" spans="1:9" ht="12.75">
      <c r="A32" s="2">
        <v>5.242262275</v>
      </c>
      <c r="C32" s="2">
        <v>3.709866127</v>
      </c>
      <c r="E32" s="6">
        <v>8.02894476</v>
      </c>
      <c r="G32" s="2">
        <v>6.296660194</v>
      </c>
      <c r="I32" s="2">
        <v>6.801309192</v>
      </c>
    </row>
    <row r="33" spans="1:9" ht="12.75">
      <c r="A33" s="2">
        <v>3.250586605</v>
      </c>
      <c r="C33" s="2">
        <v>3.500534895</v>
      </c>
      <c r="E33" s="6">
        <v>7.018739306</v>
      </c>
      <c r="G33" s="2">
        <v>6.054284369</v>
      </c>
      <c r="I33" s="2">
        <v>8.607845149</v>
      </c>
    </row>
    <row r="34" spans="1:9" ht="12.75">
      <c r="A34" s="2">
        <v>3.766970091</v>
      </c>
      <c r="C34" s="2">
        <v>3.611884309</v>
      </c>
      <c r="E34" s="2">
        <v>6.528191494</v>
      </c>
      <c r="G34" s="2">
        <v>5.96996286</v>
      </c>
      <c r="I34" s="2">
        <v>7.599917355</v>
      </c>
    </row>
    <row r="35" spans="1:9" ht="12.75">
      <c r="A35" s="2">
        <v>5.392405063</v>
      </c>
      <c r="C35" s="2">
        <v>3.836474206</v>
      </c>
      <c r="E35" s="2">
        <v>7.50765355</v>
      </c>
      <c r="G35" s="2">
        <v>6.188306064</v>
      </c>
      <c r="I35" s="2">
        <v>7.046066667</v>
      </c>
    </row>
    <row r="36" spans="1:9" ht="12.75">
      <c r="A36" s="2">
        <v>4.109747031</v>
      </c>
      <c r="C36" s="2">
        <v>3.417001888</v>
      </c>
      <c r="E36" s="2">
        <v>7.276895189</v>
      </c>
      <c r="G36" s="2">
        <v>6.129313632</v>
      </c>
      <c r="I36" s="2">
        <v>4.73804339</v>
      </c>
    </row>
    <row r="37" spans="1:9" ht="12.75">
      <c r="A37" s="2">
        <v>5.30903806</v>
      </c>
      <c r="C37" s="2">
        <v>1.622052146</v>
      </c>
      <c r="E37" s="2">
        <v>7.463172503</v>
      </c>
      <c r="G37" s="2">
        <v>6.111834601</v>
      </c>
      <c r="I37" s="2">
        <v>5.587014077</v>
      </c>
    </row>
    <row r="38" spans="1:9" ht="12.75">
      <c r="A38" s="2">
        <v>2.851271874</v>
      </c>
      <c r="C38" s="2">
        <v>4.258016198</v>
      </c>
      <c r="E38" s="2">
        <v>7.09522177</v>
      </c>
      <c r="G38" s="2">
        <v>6.20024108</v>
      </c>
      <c r="I38" s="2">
        <v>6.579596542</v>
      </c>
    </row>
    <row r="39" spans="1:9" ht="12.75">
      <c r="A39" s="2">
        <v>3.40860868</v>
      </c>
      <c r="C39" s="2">
        <v>4.691291603</v>
      </c>
      <c r="E39" s="2">
        <v>5.546711282</v>
      </c>
      <c r="G39" s="2">
        <v>4.763867041</v>
      </c>
      <c r="I39" s="2">
        <v>5.994836343</v>
      </c>
    </row>
    <row r="40" spans="1:9" ht="12.75">
      <c r="A40" s="2">
        <v>3.428857567</v>
      </c>
      <c r="C40" s="2">
        <v>3.033879795</v>
      </c>
      <c r="E40" s="2">
        <v>5.517398572</v>
      </c>
      <c r="G40" s="2">
        <v>4.728447955</v>
      </c>
      <c r="I40" s="2">
        <v>4.910972405</v>
      </c>
    </row>
    <row r="41" spans="1:9" ht="12.75">
      <c r="A41" s="2">
        <v>6.402220988</v>
      </c>
      <c r="C41" s="2">
        <v>5.61921024</v>
      </c>
      <c r="E41" s="2">
        <v>6.095774359</v>
      </c>
      <c r="G41" s="2">
        <v>4.864063098</v>
      </c>
      <c r="I41" s="2">
        <v>5.459990698</v>
      </c>
    </row>
    <row r="42" spans="3:9" ht="12.75">
      <c r="C42" s="2">
        <v>4.118341252</v>
      </c>
      <c r="E42" s="2">
        <v>7.894975985</v>
      </c>
      <c r="G42" s="2">
        <v>6.29971831</v>
      </c>
      <c r="I42" s="2">
        <v>6.615497738</v>
      </c>
    </row>
    <row r="43" spans="1:9" ht="12.75">
      <c r="A43" s="4">
        <f>SUM(A6:A41)</f>
        <v>171.00522682000002</v>
      </c>
      <c r="B43" s="1" t="s">
        <v>2</v>
      </c>
      <c r="C43" s="2">
        <v>3.653891357</v>
      </c>
      <c r="E43" s="2">
        <v>8.315724687</v>
      </c>
      <c r="G43" s="2">
        <v>6.507468477</v>
      </c>
      <c r="I43" s="2">
        <v>5.485757437</v>
      </c>
    </row>
    <row r="44" spans="3:9" ht="12.75">
      <c r="C44" s="2">
        <v>3.857660594</v>
      </c>
      <c r="E44" s="2">
        <v>7.138178881</v>
      </c>
      <c r="G44" s="2">
        <v>6.305639098</v>
      </c>
      <c r="I44" s="2">
        <v>5.444875954</v>
      </c>
    </row>
    <row r="45" spans="1:9" ht="12.75">
      <c r="A45" s="1">
        <f>AVERAGE(A6:A41)</f>
        <v>4.750145189444445</v>
      </c>
      <c r="B45" s="1" t="s">
        <v>1</v>
      </c>
      <c r="C45" s="2">
        <v>3.103826875</v>
      </c>
      <c r="E45" s="2">
        <v>7.822592863</v>
      </c>
      <c r="G45" s="2">
        <v>6.282615675</v>
      </c>
      <c r="I45" s="2">
        <v>5.901036941</v>
      </c>
    </row>
    <row r="46" spans="1:9" ht="12.75">
      <c r="A46" s="1">
        <f>MEDIAN(A6:A41)</f>
        <v>4.782677693</v>
      </c>
      <c r="B46" s="1" t="s">
        <v>11</v>
      </c>
      <c r="C46" s="2">
        <v>3.77555461</v>
      </c>
      <c r="I46" s="2">
        <v>8.071066749</v>
      </c>
    </row>
    <row r="47" spans="1:9" ht="12.75">
      <c r="A47" s="4">
        <f>STDEV(A6:A41)</f>
        <v>1.563910390339225</v>
      </c>
      <c r="B47" s="1" t="s">
        <v>3</v>
      </c>
      <c r="C47" s="2">
        <v>3.427955554</v>
      </c>
      <c r="E47" s="4">
        <f>SUM(E6:E45)</f>
        <v>219.11799885299996</v>
      </c>
      <c r="F47" s="1" t="s">
        <v>2</v>
      </c>
      <c r="G47" s="4">
        <f>SUM(G6:G45)</f>
        <v>185.644029681</v>
      </c>
      <c r="H47" s="1" t="s">
        <v>2</v>
      </c>
      <c r="I47" s="2">
        <v>5.016442953</v>
      </c>
    </row>
    <row r="48" spans="1:9" ht="12.75">
      <c r="A48" s="3">
        <f>STDEVP(A6:A41)</f>
        <v>1.5420364404775537</v>
      </c>
      <c r="C48" s="2">
        <v>3.388948223</v>
      </c>
      <c r="F48" s="2"/>
      <c r="H48" s="2"/>
      <c r="I48" s="2">
        <v>4.886406427</v>
      </c>
    </row>
    <row r="49" spans="1:9" ht="12.75">
      <c r="A49" s="1">
        <f>2.243*A47+A45</f>
        <v>8.257996194975327</v>
      </c>
      <c r="B49" s="1" t="s">
        <v>9</v>
      </c>
      <c r="C49" s="2">
        <v>4.024337458</v>
      </c>
      <c r="E49" s="1">
        <f>AVERAGE(E6:E45)</f>
        <v>5.477949971324999</v>
      </c>
      <c r="F49" s="1" t="s">
        <v>1</v>
      </c>
      <c r="G49" s="1">
        <f>AVERAGE(G6:G45)</f>
        <v>4.641100742025</v>
      </c>
      <c r="H49" s="1" t="s">
        <v>1</v>
      </c>
      <c r="I49" s="2">
        <v>4.806444341</v>
      </c>
    </row>
    <row r="50" spans="1:9" ht="12.75">
      <c r="A50" s="1">
        <f>2.243*A47+A46</f>
        <v>8.290528698530881</v>
      </c>
      <c r="B50" s="1" t="s">
        <v>9</v>
      </c>
      <c r="C50" s="2">
        <v>5.397288206</v>
      </c>
      <c r="E50" s="1">
        <f>MEDIAN(E6:E45)</f>
        <v>5.1650015755</v>
      </c>
      <c r="F50" s="1" t="s">
        <v>11</v>
      </c>
      <c r="G50" s="4">
        <f>MEDIAN(G6:G45)</f>
        <v>4.3462695495000006</v>
      </c>
      <c r="H50" s="1" t="s">
        <v>11</v>
      </c>
      <c r="I50" s="2">
        <v>4.564779271</v>
      </c>
    </row>
    <row r="51" spans="3:9" ht="12.75">
      <c r="C51" s="2">
        <v>3.483139564</v>
      </c>
      <c r="E51" s="4">
        <f>STDEV(E6:E45)</f>
        <v>1.676632864205902</v>
      </c>
      <c r="F51" s="1" t="s">
        <v>3</v>
      </c>
      <c r="G51" s="4">
        <f>STDEV(G6:G45)</f>
        <v>1.3048452978957439</v>
      </c>
      <c r="H51" s="1" t="s">
        <v>3</v>
      </c>
      <c r="I51" s="2">
        <v>5.746107383</v>
      </c>
    </row>
    <row r="52" spans="3:9" ht="12.75">
      <c r="C52" s="2">
        <v>3.441053719</v>
      </c>
      <c r="E52" s="3">
        <f>STDEVP(E6:E45)</f>
        <v>1.6555423030843714</v>
      </c>
      <c r="F52" s="2"/>
      <c r="G52" s="3">
        <f>STDEVP(G6:G45)</f>
        <v>1.2884314961047074</v>
      </c>
      <c r="H52" s="2"/>
      <c r="I52" s="2">
        <v>5.637996237</v>
      </c>
    </row>
    <row r="53" spans="3:9" ht="12.75">
      <c r="C53" s="2">
        <v>4.01123919</v>
      </c>
      <c r="E53" s="1">
        <f>2.243*E51+E49</f>
        <v>9.238637485738836</v>
      </c>
      <c r="F53" s="1" t="s">
        <v>9</v>
      </c>
      <c r="G53" s="1">
        <f>2.243*G51+G49</f>
        <v>7.567868745205153</v>
      </c>
      <c r="H53" s="1" t="s">
        <v>9</v>
      </c>
      <c r="I53" s="2">
        <v>5.41318097</v>
      </c>
    </row>
    <row r="54" spans="3:9" ht="12.75">
      <c r="C54" s="2">
        <v>1.820378389</v>
      </c>
      <c r="E54" s="4">
        <f>2.243*E51+E50</f>
        <v>8.925689089913838</v>
      </c>
      <c r="F54" s="1" t="s">
        <v>9</v>
      </c>
      <c r="G54" s="4">
        <f>2.243*G51+G50</f>
        <v>7.2730375526801545</v>
      </c>
      <c r="H54" s="1" t="s">
        <v>9</v>
      </c>
      <c r="I54" s="2">
        <v>4.920517241</v>
      </c>
    </row>
    <row r="55" spans="3:9" ht="12.75">
      <c r="C55" s="2">
        <v>3.606616474</v>
      </c>
      <c r="I55" s="2">
        <v>4.95</v>
      </c>
    </row>
    <row r="56" spans="3:9" ht="12.75">
      <c r="C56" s="2">
        <v>7.122906793</v>
      </c>
      <c r="I56" s="2">
        <v>2.267159199</v>
      </c>
    </row>
    <row r="57" spans="3:9" ht="12.75">
      <c r="C57" s="2">
        <v>3.347850807</v>
      </c>
      <c r="I57" s="2">
        <v>7.386935634</v>
      </c>
    </row>
    <row r="58" spans="3:9" ht="12.75">
      <c r="C58" s="2">
        <v>4.940168733</v>
      </c>
      <c r="I58" s="2">
        <v>6.962937262</v>
      </c>
    </row>
    <row r="59" spans="3:9" ht="12.75">
      <c r="C59" s="2">
        <v>3.734029004</v>
      </c>
      <c r="I59" s="2">
        <v>5.30464684</v>
      </c>
    </row>
    <row r="60" spans="3:9" ht="12.75">
      <c r="C60" s="2">
        <v>6.469245305</v>
      </c>
      <c r="I60" s="2">
        <v>2.20821727</v>
      </c>
    </row>
    <row r="61" spans="3:9" ht="12.75">
      <c r="C61" s="2">
        <v>4.337945358</v>
      </c>
      <c r="I61" s="2">
        <v>2.19506338</v>
      </c>
    </row>
    <row r="62" spans="3:9" ht="12.75">
      <c r="C62" s="2">
        <v>6.542754594</v>
      </c>
      <c r="I62" s="2">
        <v>4.814451734</v>
      </c>
    </row>
    <row r="63" spans="3:9" ht="12.75">
      <c r="C63" s="2">
        <v>4.968707059</v>
      </c>
      <c r="I63" s="2">
        <v>5.016105458</v>
      </c>
    </row>
    <row r="64" spans="3:9" ht="12.75">
      <c r="C64" s="2">
        <v>5.037531178</v>
      </c>
      <c r="I64" s="2">
        <v>4.818968105</v>
      </c>
    </row>
    <row r="65" spans="3:9" ht="12.75">
      <c r="C65" s="2">
        <v>3.692249121</v>
      </c>
      <c r="I65" s="2">
        <v>8.131601896</v>
      </c>
    </row>
    <row r="66" spans="3:9" ht="12.75">
      <c r="C66" s="2">
        <v>3.128083864</v>
      </c>
      <c r="I66" s="2">
        <v>8.006360975</v>
      </c>
    </row>
    <row r="67" spans="3:9" ht="12.75">
      <c r="C67" s="2">
        <v>4.387754274</v>
      </c>
      <c r="I67" s="2">
        <v>6.042906641</v>
      </c>
    </row>
    <row r="68" spans="3:9" ht="12.75">
      <c r="C68" s="2">
        <v>3.616557118</v>
      </c>
      <c r="I68" s="2">
        <v>5.615860356</v>
      </c>
    </row>
    <row r="69" spans="3:9" ht="12.75">
      <c r="C69" s="2">
        <v>3.599243766</v>
      </c>
      <c r="I69" s="2">
        <v>6.131426781</v>
      </c>
    </row>
    <row r="70" spans="3:9" ht="12.75">
      <c r="C70" s="2">
        <v>7.540279557</v>
      </c>
      <c r="I70" s="2">
        <v>2.28264491</v>
      </c>
    </row>
    <row r="71" spans="3:9" ht="12.75">
      <c r="C71" s="2">
        <v>3.059452065</v>
      </c>
      <c r="I71" s="2">
        <v>8.468787763</v>
      </c>
    </row>
    <row r="72" spans="3:9" ht="12.75">
      <c r="C72" s="2">
        <v>4.19865319</v>
      </c>
      <c r="I72" s="2">
        <v>2.267159189</v>
      </c>
    </row>
    <row r="73" spans="3:9" ht="12.75">
      <c r="C73" s="2">
        <v>5.52460191</v>
      </c>
      <c r="I73" s="2">
        <v>5.113868119</v>
      </c>
    </row>
    <row r="74" spans="3:9" ht="12.75">
      <c r="C74" s="2">
        <v>3.127216836</v>
      </c>
      <c r="I74" s="2">
        <v>5.723409298</v>
      </c>
    </row>
    <row r="75" spans="3:9" ht="12.75">
      <c r="C75" s="2">
        <v>3.824206963</v>
      </c>
      <c r="I75" s="2">
        <v>7.807839623</v>
      </c>
    </row>
    <row r="76" spans="3:9" ht="12.75">
      <c r="C76" s="2">
        <v>3.793771483</v>
      </c>
      <c r="I76" s="2">
        <v>5.855032258</v>
      </c>
    </row>
    <row r="77" spans="3:9" ht="12.75">
      <c r="C77" s="2">
        <v>1.545898634</v>
      </c>
      <c r="I77" s="2">
        <v>8.672686789</v>
      </c>
    </row>
    <row r="78" spans="3:9" ht="12.75">
      <c r="C78" s="2">
        <v>6.650804804</v>
      </c>
      <c r="I78" s="2">
        <v>5.222140897</v>
      </c>
    </row>
    <row r="79" spans="3:9" ht="12.75">
      <c r="C79" s="2">
        <v>1.810685711</v>
      </c>
      <c r="I79" s="2">
        <v>5.236513761</v>
      </c>
    </row>
    <row r="80" spans="3:9" ht="12.75">
      <c r="C80" s="2">
        <v>3.436450065</v>
      </c>
      <c r="I80" s="2">
        <v>8.023012048</v>
      </c>
    </row>
    <row r="81" spans="3:9" ht="12.75">
      <c r="C81" s="2">
        <v>1.598734547</v>
      </c>
      <c r="I81" s="2">
        <v>8.079757262</v>
      </c>
    </row>
    <row r="82" spans="3:9" ht="12.75">
      <c r="C82" s="2">
        <v>4.5759746</v>
      </c>
      <c r="I82" s="2">
        <v>4.5</v>
      </c>
    </row>
    <row r="83" spans="3:9" ht="12.75">
      <c r="C83" s="2">
        <v>4.524672833</v>
      </c>
      <c r="I83" s="2">
        <v>9.276778409</v>
      </c>
    </row>
    <row r="84" spans="3:9" ht="12.75">
      <c r="C84" s="2">
        <v>4.70305787</v>
      </c>
      <c r="I84" s="2">
        <v>8.092344046</v>
      </c>
    </row>
    <row r="85" spans="3:9" ht="12.75">
      <c r="C85" s="2">
        <v>5.776398098</v>
      </c>
      <c r="I85" s="2">
        <v>6.330277264</v>
      </c>
    </row>
    <row r="86" spans="1:9" ht="12.75">
      <c r="A86" s="4"/>
      <c r="B86" s="1"/>
      <c r="C86" s="2">
        <v>6.917765784</v>
      </c>
      <c r="I86" s="2">
        <v>4.899016654</v>
      </c>
    </row>
    <row r="87" spans="3:9" ht="12.75">
      <c r="C87" s="2">
        <v>4.9903341701</v>
      </c>
      <c r="I87" s="2">
        <v>6.820641509</v>
      </c>
    </row>
    <row r="88" spans="1:9" ht="12.75">
      <c r="A88" s="1"/>
      <c r="B88" s="1"/>
      <c r="C88" s="2">
        <v>4.062089309</v>
      </c>
      <c r="I88" s="2">
        <v>4.432898416</v>
      </c>
    </row>
    <row r="89" spans="1:9" ht="12.75">
      <c r="A89" s="1"/>
      <c r="B89" s="1"/>
      <c r="C89" s="2">
        <v>16.46278264</v>
      </c>
      <c r="I89" s="2">
        <v>5.264828244</v>
      </c>
    </row>
    <row r="90" spans="1:9" ht="12.75">
      <c r="A90" s="1"/>
      <c r="B90" s="1"/>
      <c r="C90" s="2">
        <v>4.13247873</v>
      </c>
      <c r="I90" s="2">
        <v>8.791555764</v>
      </c>
    </row>
    <row r="91" spans="3:9" ht="12.75">
      <c r="C91" s="2">
        <v>4.32002547</v>
      </c>
      <c r="I91" s="2">
        <v>5.781381215</v>
      </c>
    </row>
    <row r="92" spans="1:9" ht="12.75">
      <c r="A92" s="1"/>
      <c r="B92" s="1"/>
      <c r="C92" s="2">
        <v>4.010612301</v>
      </c>
      <c r="I92" s="2">
        <v>7.083195099</v>
      </c>
    </row>
    <row r="93" spans="1:9" ht="12.75">
      <c r="A93" s="1"/>
      <c r="B93" s="1"/>
      <c r="I93" s="2">
        <v>8.210093809</v>
      </c>
    </row>
    <row r="94" spans="3:9" ht="12.75">
      <c r="C94" s="1">
        <f>SUM(C6:C92)</f>
        <v>355.99615424410007</v>
      </c>
      <c r="D94" s="1" t="s">
        <v>2</v>
      </c>
      <c r="I94" s="2">
        <v>6.117399814</v>
      </c>
    </row>
    <row r="95" spans="4:9" ht="12.75">
      <c r="D95" s="2"/>
      <c r="I95" s="2">
        <v>5.940083877</v>
      </c>
    </row>
    <row r="96" spans="1:9" ht="12.75">
      <c r="A96" s="6"/>
      <c r="C96" s="1">
        <f>AVERAGE(C6:C92)</f>
        <v>4.091909818897702</v>
      </c>
      <c r="D96" s="1" t="s">
        <v>1</v>
      </c>
      <c r="I96" s="2">
        <v>8.429240606</v>
      </c>
    </row>
    <row r="97" spans="1:9" ht="12.75">
      <c r="A97" s="6"/>
      <c r="C97" s="1">
        <f>MEDIAN(C6:C92)</f>
        <v>3.824206963</v>
      </c>
      <c r="D97" s="1" t="s">
        <v>11</v>
      </c>
      <c r="I97" s="2">
        <v>6.546230914</v>
      </c>
    </row>
    <row r="98" spans="3:9" ht="12.75">
      <c r="C98" s="1">
        <f>STDEV(C6:C92)</f>
        <v>1.8682305706257762</v>
      </c>
      <c r="D98" s="1" t="s">
        <v>3</v>
      </c>
      <c r="I98" s="2">
        <v>6.016105458</v>
      </c>
    </row>
    <row r="99" spans="1:9" ht="12.75">
      <c r="A99" s="1"/>
      <c r="B99" s="1"/>
      <c r="C99" s="2">
        <f>STDEVP(C6:C92)</f>
        <v>1.8574625813956105</v>
      </c>
      <c r="D99" s="2"/>
      <c r="I99" s="2">
        <v>5.461166667</v>
      </c>
    </row>
    <row r="100" spans="3:9" ht="12.75">
      <c r="C100" s="1">
        <f>2.243*C98+C96</f>
        <v>8.282350988811316</v>
      </c>
      <c r="D100" s="1" t="s">
        <v>9</v>
      </c>
      <c r="I100" s="2">
        <v>6.484117647</v>
      </c>
    </row>
    <row r="101" spans="3:9" ht="12.75">
      <c r="C101" s="1">
        <f>2.243*C98+C97</f>
        <v>8.014648132913615</v>
      </c>
      <c r="D101" s="1" t="s">
        <v>9</v>
      </c>
      <c r="I101" s="2">
        <v>7.800480576</v>
      </c>
    </row>
    <row r="102" spans="4:9" ht="12.75">
      <c r="D102" s="2"/>
      <c r="I102" s="2">
        <v>7.867460169</v>
      </c>
    </row>
    <row r="103" spans="3:9" ht="12.75">
      <c r="C103" s="1"/>
      <c r="D103" s="1"/>
      <c r="I103" s="2">
        <v>6.311462991</v>
      </c>
    </row>
    <row r="104" spans="3:9" ht="12.75">
      <c r="C104" s="1"/>
      <c r="D104" s="1"/>
      <c r="I104" s="2">
        <v>7.646813397</v>
      </c>
    </row>
    <row r="105" spans="3:9" ht="12.75">
      <c r="C105" s="1"/>
      <c r="D105" s="1"/>
      <c r="I105" s="2">
        <v>7.317692308</v>
      </c>
    </row>
    <row r="106" spans="1:9" ht="12.75">
      <c r="A106" s="1"/>
      <c r="D106" s="2"/>
      <c r="I106" s="2">
        <v>7.386145931</v>
      </c>
    </row>
    <row r="107" spans="1:9" ht="12.75">
      <c r="A107" s="5"/>
      <c r="C107" s="1"/>
      <c r="D107" s="1"/>
      <c r="I107" s="2">
        <v>8.0634</v>
      </c>
    </row>
    <row r="108" spans="3:9" ht="12.75">
      <c r="C108" s="1"/>
      <c r="D108" s="1"/>
      <c r="I108" s="2">
        <v>9.029597315</v>
      </c>
    </row>
    <row r="109" spans="3:4" ht="12.75">
      <c r="C109" s="1"/>
      <c r="D109" s="1"/>
    </row>
    <row r="110" spans="3:10" ht="12.75">
      <c r="C110" s="1"/>
      <c r="D110" s="1"/>
      <c r="I110" s="4">
        <f>SUM(I6:I108)</f>
        <v>670.4795813966999</v>
      </c>
      <c r="J110" s="1" t="s">
        <v>2</v>
      </c>
    </row>
    <row r="111" spans="3:10" ht="12.75">
      <c r="C111" s="1"/>
      <c r="D111" s="1"/>
      <c r="J111" s="2"/>
    </row>
    <row r="112" spans="3:10" ht="12.75">
      <c r="C112" s="1"/>
      <c r="D112" s="1"/>
      <c r="I112" s="1">
        <f>AVERAGE(I6:I108)</f>
        <v>6.509510498997087</v>
      </c>
      <c r="J112" s="1" t="s">
        <v>1</v>
      </c>
    </row>
    <row r="113" spans="3:10" ht="12.75">
      <c r="C113" s="1"/>
      <c r="D113" s="1"/>
      <c r="I113" s="4">
        <f>MEDIAN(I6:I108)</f>
        <v>6.412271468</v>
      </c>
      <c r="J113" s="1" t="s">
        <v>11</v>
      </c>
    </row>
    <row r="114" spans="3:10" ht="12.75">
      <c r="C114" s="1"/>
      <c r="D114" s="1"/>
      <c r="I114" s="4">
        <f>STDEV(I6:I108)</f>
        <v>1.7398815773858993</v>
      </c>
      <c r="J114" s="1" t="s">
        <v>3</v>
      </c>
    </row>
    <row r="115" spans="3:10" ht="12.75">
      <c r="C115" s="1"/>
      <c r="D115" s="1"/>
      <c r="I115" s="3">
        <f>STDEVP(I6:I108)</f>
        <v>1.7314149501226268</v>
      </c>
      <c r="J115" s="2"/>
    </row>
    <row r="116" spans="2:10" ht="12.75">
      <c r="B116" s="1"/>
      <c r="I116" s="1">
        <f>2.243*I114+I112</f>
        <v>10.412064877073659</v>
      </c>
      <c r="J116" s="1" t="s">
        <v>9</v>
      </c>
    </row>
    <row r="117" spans="2:10" ht="12.75">
      <c r="B117" s="1"/>
      <c r="I117" s="4">
        <f>2.243*I114+I113</f>
        <v>10.314825846076573</v>
      </c>
      <c r="J117" s="1" t="s">
        <v>9</v>
      </c>
    </row>
    <row r="118" spans="2:9" ht="12.75">
      <c r="B118" s="1"/>
      <c r="H118" s="1"/>
      <c r="I118" s="4"/>
    </row>
    <row r="119" spans="2:9" ht="12.75">
      <c r="B119" s="1"/>
      <c r="H119" s="1"/>
      <c r="I119" s="4"/>
    </row>
    <row r="120" spans="1:2" ht="12.75">
      <c r="A120"/>
      <c r="B120" s="5" t="s">
        <v>13</v>
      </c>
    </row>
    <row r="121" spans="1:2" ht="12.75">
      <c r="A121"/>
      <c r="B121" s="1" t="s">
        <v>10</v>
      </c>
    </row>
    <row r="122" spans="1:3" ht="12.75">
      <c r="A122"/>
      <c r="B122" s="9" t="s">
        <v>1</v>
      </c>
      <c r="C122" s="9"/>
    </row>
    <row r="123" ht="12.75">
      <c r="A123"/>
    </row>
    <row r="124" spans="1:2" ht="12.75">
      <c r="A124"/>
      <c r="B124" s="2">
        <f>A45</f>
        <v>4.750145189444445</v>
      </c>
    </row>
    <row r="125" spans="1:2" ht="12.75">
      <c r="A125"/>
      <c r="B125" s="2">
        <f>C96</f>
        <v>4.091909818897702</v>
      </c>
    </row>
    <row r="126" spans="1:3" ht="12.75">
      <c r="A126"/>
      <c r="B126" s="2">
        <f>E49</f>
        <v>5.477949971324999</v>
      </c>
      <c r="C126" s="3"/>
    </row>
    <row r="127" spans="1:9" ht="12.75">
      <c r="A127"/>
      <c r="B127" s="2">
        <f>G49</f>
        <v>4.641100742025</v>
      </c>
      <c r="C127" s="11"/>
      <c r="I127" s="3"/>
    </row>
    <row r="128" spans="1:9" ht="12.75">
      <c r="A128"/>
      <c r="B128" s="2">
        <f>I112</f>
        <v>6.509510498997087</v>
      </c>
      <c r="C128" s="3"/>
      <c r="I128" s="3"/>
    </row>
    <row r="129" ht="12.75">
      <c r="A129"/>
    </row>
    <row r="130" spans="1:9" ht="12.75">
      <c r="A130" s="1" t="s">
        <v>1</v>
      </c>
      <c r="B130" s="6">
        <f>AVERAGE(B124:B128)</f>
        <v>5.094123244137847</v>
      </c>
      <c r="C130" s="1"/>
      <c r="I130" s="11"/>
    </row>
    <row r="131" ht="12.75">
      <c r="A131"/>
    </row>
    <row r="132" spans="1:9" ht="12.75">
      <c r="A132" s="1" t="s">
        <v>3</v>
      </c>
      <c r="B132" s="3">
        <f>STDEV(B124:B128)</f>
        <v>0.9325537621209797</v>
      </c>
      <c r="I132" s="3"/>
    </row>
    <row r="133" spans="1:2" ht="12.75">
      <c r="A133"/>
      <c r="B133" s="2">
        <f>STDEVP(B124:B128)</f>
        <v>0.834101441910273</v>
      </c>
    </row>
    <row r="134" ht="12.75">
      <c r="A134"/>
    </row>
    <row r="135" spans="1:9" ht="12.75">
      <c r="A135" s="1" t="s">
        <v>9</v>
      </c>
      <c r="B135" s="7">
        <f>2.243*B132+B130</f>
        <v>7.185841332575205</v>
      </c>
      <c r="D135" s="2"/>
      <c r="H135" s="1"/>
      <c r="I135" s="1"/>
    </row>
    <row r="136" spans="1:4" ht="12.75">
      <c r="A136" s="5"/>
      <c r="C136" s="1"/>
      <c r="D136" s="1"/>
    </row>
    <row r="138" spans="1:2" ht="12.75">
      <c r="A138" s="3"/>
      <c r="B138" s="1"/>
    </row>
    <row r="140" spans="1:2" ht="12.75">
      <c r="A140" s="3"/>
      <c r="B140" s="1"/>
    </row>
    <row r="142" ht="12.75">
      <c r="B142" s="1"/>
    </row>
    <row r="143" ht="12.75">
      <c r="A143" s="3"/>
    </row>
    <row r="144" ht="12.75">
      <c r="B144" s="1"/>
    </row>
  </sheetData>
  <printOptions horizontalCentered="1"/>
  <pageMargins left="0.75" right="0.75" top="1" bottom="1" header="0.5" footer="0.5"/>
  <pageSetup fitToHeight="1" fitToWidth="1" horizontalDpi="600" verticalDpi="600" orientation="portrait" scale="38" r:id="rId1"/>
  <headerFooter alignWithMargins="0">
    <oddHeader>&amp;C&amp;"Arial,Bold"&amp;12Enclosure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2" customWidth="1"/>
    <col min="2" max="2" width="9.8515625" style="2" customWidth="1"/>
    <col min="3" max="3" width="13.7109375" style="2" customWidth="1"/>
    <col min="4" max="4" width="10.28125" style="0" bestFit="1" customWidth="1"/>
    <col min="5" max="5" width="11.7109375" style="2" customWidth="1"/>
    <col min="6" max="6" width="10.28125" style="0" bestFit="1" customWidth="1"/>
    <col min="7" max="7" width="12.8515625" style="2" customWidth="1"/>
    <col min="8" max="8" width="10.28125" style="0" bestFit="1" customWidth="1"/>
  </cols>
  <sheetData>
    <row r="1" ht="12.75">
      <c r="A1" s="7" t="s">
        <v>24</v>
      </c>
    </row>
    <row r="3" spans="1:7" ht="12.75">
      <c r="A3" s="1" t="s">
        <v>25</v>
      </c>
      <c r="C3" s="1" t="s">
        <v>26</v>
      </c>
      <c r="E3" s="1" t="s">
        <v>27</v>
      </c>
      <c r="G3" s="1" t="s">
        <v>28</v>
      </c>
    </row>
    <row r="4" ht="12.75">
      <c r="G4" s="1"/>
    </row>
    <row r="5" spans="1:7" ht="12.75">
      <c r="A5" s="1" t="s">
        <v>4</v>
      </c>
      <c r="C5" s="1" t="s">
        <v>4</v>
      </c>
      <c r="E5" s="1" t="s">
        <v>4</v>
      </c>
      <c r="G5" s="1" t="s">
        <v>4</v>
      </c>
    </row>
    <row r="6" spans="1:7" ht="12.75">
      <c r="A6" s="2">
        <v>2.136813681</v>
      </c>
      <c r="C6" s="2">
        <v>0.489449615</v>
      </c>
      <c r="E6" s="2">
        <v>1.637484587</v>
      </c>
      <c r="G6" s="2">
        <v>1.460926342</v>
      </c>
    </row>
    <row r="7" spans="1:7" ht="12.75">
      <c r="A7" s="2">
        <v>2.099027409</v>
      </c>
      <c r="C7" s="2">
        <v>2.169768006</v>
      </c>
      <c r="E7" s="2">
        <v>1.573584011</v>
      </c>
      <c r="G7" s="2">
        <v>1.786962164</v>
      </c>
    </row>
    <row r="8" spans="1:7" ht="12.75">
      <c r="A8" s="2">
        <v>2.1900369</v>
      </c>
      <c r="C8" s="2">
        <v>1.333642075</v>
      </c>
      <c r="E8" s="2">
        <v>1.643564356</v>
      </c>
      <c r="G8" s="2">
        <v>1.452922078</v>
      </c>
    </row>
    <row r="9" spans="1:7" ht="12.75">
      <c r="A9" s="2">
        <v>0.76389671</v>
      </c>
      <c r="C9" s="2">
        <v>1.033020066</v>
      </c>
      <c r="E9" s="2">
        <v>2.075162122</v>
      </c>
      <c r="G9" s="2">
        <v>1.050983462</v>
      </c>
    </row>
    <row r="10" spans="1:7" ht="12.75">
      <c r="A10" s="2">
        <v>1.173988296</v>
      </c>
      <c r="C10" s="2">
        <v>1.132478134</v>
      </c>
      <c r="E10" s="2">
        <v>1.555035129</v>
      </c>
      <c r="G10" s="2">
        <v>2.204433498</v>
      </c>
    </row>
    <row r="11" spans="1:7" ht="12.75">
      <c r="A11" s="2">
        <v>0.73847111</v>
      </c>
      <c r="C11" s="2">
        <v>0.531317183</v>
      </c>
      <c r="E11" s="2">
        <v>1.570358691</v>
      </c>
      <c r="G11" s="2">
        <v>1.485015037</v>
      </c>
    </row>
    <row r="12" spans="1:7" ht="12.75">
      <c r="A12" s="2">
        <v>1.138518104</v>
      </c>
      <c r="C12" s="2">
        <v>0.929010152</v>
      </c>
      <c r="E12" s="2">
        <v>1.671421379</v>
      </c>
      <c r="G12" s="2">
        <v>1.460181503</v>
      </c>
    </row>
    <row r="13" spans="1:7" ht="12.75">
      <c r="A13" s="2">
        <v>0.755689957</v>
      </c>
      <c r="C13" s="2">
        <v>1.081964286</v>
      </c>
      <c r="E13" s="2">
        <v>1.085322001</v>
      </c>
      <c r="G13" s="2">
        <v>2.280254777</v>
      </c>
    </row>
    <row r="14" spans="1:7" ht="12.75">
      <c r="A14" s="2">
        <v>1.153827461</v>
      </c>
      <c r="C14" s="2">
        <v>0.778435282</v>
      </c>
      <c r="E14" s="2">
        <v>1.078009579</v>
      </c>
      <c r="G14" s="2">
        <v>3.319254148</v>
      </c>
    </row>
    <row r="15" spans="1:7" ht="12.75">
      <c r="A15" s="2">
        <v>1.14639839</v>
      </c>
      <c r="C15" s="2">
        <v>0.928162845</v>
      </c>
      <c r="E15" s="2">
        <v>1.05892672</v>
      </c>
      <c r="G15" s="2">
        <v>4.618438027</v>
      </c>
    </row>
    <row r="16" spans="1:7" ht="12.75">
      <c r="A16" s="2">
        <v>0.768160492</v>
      </c>
      <c r="C16" s="2">
        <v>0.180492273</v>
      </c>
      <c r="E16" s="2">
        <v>1.094174837</v>
      </c>
      <c r="G16" s="2">
        <v>2.835643564</v>
      </c>
    </row>
    <row r="17" spans="1:7" ht="12.75">
      <c r="A17" s="2">
        <v>0.761446556</v>
      </c>
      <c r="C17" s="2">
        <v>1.008190125</v>
      </c>
      <c r="E17" s="2">
        <v>1.059687201</v>
      </c>
      <c r="G17" s="2">
        <v>2.592860838</v>
      </c>
    </row>
    <row r="18" spans="1:7" ht="12.75">
      <c r="A18" s="2">
        <v>1.161542852</v>
      </c>
      <c r="C18" s="2">
        <v>1.312941742</v>
      </c>
      <c r="E18" s="2">
        <v>1.608786949</v>
      </c>
      <c r="G18" s="2">
        <v>2.251336338</v>
      </c>
    </row>
    <row r="19" spans="1:7" ht="12.75">
      <c r="A19" s="2">
        <v>1.137063942</v>
      </c>
      <c r="C19" s="2">
        <v>1.036544099</v>
      </c>
      <c r="E19" s="2">
        <v>1.049553455</v>
      </c>
      <c r="G19" s="2">
        <v>1.776674938</v>
      </c>
    </row>
    <row r="20" spans="1:7" ht="12.75">
      <c r="A20" s="2">
        <v>1.181976599</v>
      </c>
      <c r="C20" s="2">
        <v>1.214535732</v>
      </c>
      <c r="E20" s="2">
        <v>1.643157834</v>
      </c>
      <c r="G20" s="2">
        <v>1.54978355</v>
      </c>
    </row>
    <row r="21" spans="1:7" ht="12.75">
      <c r="A21" s="2">
        <v>0.732433475</v>
      </c>
      <c r="C21" s="2">
        <v>1.475385518</v>
      </c>
      <c r="E21" s="2">
        <v>3.344526528</v>
      </c>
      <c r="G21" s="2">
        <v>1.493845191</v>
      </c>
    </row>
    <row r="22" spans="1:7" ht="12.75">
      <c r="A22" s="2">
        <v>1.110643275</v>
      </c>
      <c r="C22" s="2">
        <v>0.947055533</v>
      </c>
      <c r="E22" s="2">
        <v>1.576947435</v>
      </c>
      <c r="G22" s="2">
        <v>1.851660288</v>
      </c>
    </row>
    <row r="23" spans="1:7" ht="12.75">
      <c r="A23" s="2">
        <v>1.082617618</v>
      </c>
      <c r="C23" s="2">
        <v>1.031525912</v>
      </c>
      <c r="E23" s="2">
        <v>1.068296999</v>
      </c>
      <c r="G23" s="2">
        <v>4.825798424</v>
      </c>
    </row>
    <row r="24" spans="1:7" ht="12.75">
      <c r="A24" s="2">
        <v>0.747893203</v>
      </c>
      <c r="C24" s="2">
        <v>1.060111505</v>
      </c>
      <c r="E24" s="2">
        <v>1.069415365</v>
      </c>
      <c r="G24" s="2">
        <v>0.930514642</v>
      </c>
    </row>
    <row r="25" spans="1:7" ht="12.75">
      <c r="A25" s="2">
        <v>1.117088856</v>
      </c>
      <c r="C25" s="2">
        <v>1.247200943</v>
      </c>
      <c r="E25" s="2">
        <v>1.612955466</v>
      </c>
      <c r="G25" s="2">
        <v>1.243055556</v>
      </c>
    </row>
    <row r="26" spans="1:7" ht="12.75">
      <c r="A26" s="2">
        <v>1.122989593</v>
      </c>
      <c r="C26" s="2">
        <v>0.668033923</v>
      </c>
      <c r="E26" s="2">
        <v>1.068211068</v>
      </c>
      <c r="G26" s="2">
        <v>6.230827804</v>
      </c>
    </row>
    <row r="27" spans="1:7" ht="12.75">
      <c r="A27" s="2">
        <v>0.740371121</v>
      </c>
      <c r="C27" s="2">
        <v>1.116554282</v>
      </c>
      <c r="E27" s="2">
        <v>1.060872344</v>
      </c>
      <c r="G27" s="2">
        <v>1.960569551</v>
      </c>
    </row>
    <row r="28" spans="1:7" ht="12.75">
      <c r="A28" s="2">
        <v>1.160974815</v>
      </c>
      <c r="C28" s="2">
        <v>1.25007335</v>
      </c>
      <c r="E28" s="2">
        <v>1.084347187</v>
      </c>
      <c r="G28" s="2">
        <v>1.880087527</v>
      </c>
    </row>
    <row r="29" spans="1:7" ht="12.75">
      <c r="A29" s="2">
        <v>0.73904584</v>
      </c>
      <c r="C29" s="2">
        <v>0.962656131</v>
      </c>
      <c r="E29" s="2">
        <v>1.041650326</v>
      </c>
      <c r="G29" s="2">
        <v>6.605166052</v>
      </c>
    </row>
    <row r="30" spans="1:7" ht="12.75">
      <c r="A30" s="2">
        <v>0.774740964</v>
      </c>
      <c r="C30" s="2">
        <v>0.826796913</v>
      </c>
      <c r="E30" s="2">
        <v>1.670020121</v>
      </c>
      <c r="G30" s="2">
        <v>2.378474145</v>
      </c>
    </row>
    <row r="31" spans="1:7" ht="12.75">
      <c r="A31" s="2">
        <v>1.120251671</v>
      </c>
      <c r="C31" s="2">
        <v>0.195984258</v>
      </c>
      <c r="E31" s="2">
        <v>1.083109045</v>
      </c>
      <c r="G31" s="2">
        <v>1.245433989</v>
      </c>
    </row>
    <row r="32" spans="1:7" ht="12.75">
      <c r="A32" s="2">
        <v>1.132723658</v>
      </c>
      <c r="C32" s="2">
        <v>1.241244973</v>
      </c>
      <c r="E32" s="2">
        <v>1.052464733</v>
      </c>
      <c r="G32" s="2">
        <v>2.371384412</v>
      </c>
    </row>
    <row r="33" spans="1:7" ht="12.75">
      <c r="A33" s="2">
        <v>1.146675254</v>
      </c>
      <c r="C33" s="2">
        <v>0.536872822</v>
      </c>
      <c r="E33" s="2">
        <v>1.11906989</v>
      </c>
      <c r="G33" s="2">
        <v>4.771212794</v>
      </c>
    </row>
    <row r="34" spans="1:7" ht="12.75">
      <c r="A34" s="2">
        <v>1.545069964</v>
      </c>
      <c r="C34" s="2">
        <v>1.034379319</v>
      </c>
      <c r="E34" s="2">
        <v>1.038879762</v>
      </c>
      <c r="G34" s="2">
        <v>1.269166002</v>
      </c>
    </row>
    <row r="35" spans="1:7" ht="12.75">
      <c r="A35" s="2">
        <v>1.128058921</v>
      </c>
      <c r="C35" s="2">
        <v>0.676783692</v>
      </c>
      <c r="E35" s="2">
        <v>1.078973026</v>
      </c>
      <c r="G35" s="2">
        <v>0.892990771</v>
      </c>
    </row>
    <row r="36" spans="1:7" ht="12.75">
      <c r="A36" s="2">
        <v>0.735155222</v>
      </c>
      <c r="C36" s="2">
        <v>1.751758794</v>
      </c>
      <c r="E36" s="2">
        <v>2.803513174</v>
      </c>
      <c r="G36" s="2">
        <v>1.462537789</v>
      </c>
    </row>
    <row r="37" spans="1:7" ht="12.75">
      <c r="A37" s="2">
        <v>1.155231144</v>
      </c>
      <c r="C37" s="2">
        <v>0.595219124</v>
      </c>
      <c r="E37" s="2">
        <v>1.0624</v>
      </c>
      <c r="G37" s="2">
        <v>1.267368794</v>
      </c>
    </row>
    <row r="38" spans="1:7" ht="12.75">
      <c r="A38" s="2">
        <v>1.1259189</v>
      </c>
      <c r="C38" s="2">
        <v>0.320327607</v>
      </c>
      <c r="E38" s="2">
        <v>1.093724263</v>
      </c>
      <c r="G38" s="2">
        <v>0.920702958</v>
      </c>
    </row>
    <row r="39" spans="1:7" ht="12.75">
      <c r="A39" s="2">
        <v>1.133534936</v>
      </c>
      <c r="C39" s="2">
        <v>1.146239211</v>
      </c>
      <c r="E39" s="2">
        <v>1.096071311</v>
      </c>
      <c r="G39" s="2">
        <v>1.568799299</v>
      </c>
    </row>
    <row r="40" spans="1:7" ht="12.75">
      <c r="A40" s="2">
        <v>0.737209844</v>
      </c>
      <c r="C40" s="2">
        <v>1.300746269</v>
      </c>
      <c r="E40" s="2">
        <v>1.643022105</v>
      </c>
      <c r="G40" s="2">
        <v>1.297689171</v>
      </c>
    </row>
    <row r="41" spans="1:7" ht="12.75">
      <c r="A41" s="2">
        <v>0.744375637</v>
      </c>
      <c r="C41" s="2">
        <v>1.300964441</v>
      </c>
      <c r="E41" s="2">
        <v>1.579197717</v>
      </c>
      <c r="G41" s="2">
        <v>1.390696319</v>
      </c>
    </row>
    <row r="42" spans="1:7" ht="12.75">
      <c r="A42" s="2">
        <v>0.759923175</v>
      </c>
      <c r="C42" s="2">
        <v>0.749403748</v>
      </c>
      <c r="E42" s="2">
        <v>1.099246751</v>
      </c>
      <c r="G42" s="2">
        <v>1.277430865</v>
      </c>
    </row>
    <row r="43" spans="1:7" ht="12.75">
      <c r="A43" s="2">
        <v>0.752039281</v>
      </c>
      <c r="C43" s="2">
        <v>1.614437458</v>
      </c>
      <c r="E43" s="2">
        <v>1.049802372</v>
      </c>
      <c r="G43" s="2">
        <v>1.934089681</v>
      </c>
    </row>
    <row r="44" spans="1:7" ht="12.75">
      <c r="A44" s="2">
        <v>1.135704034</v>
      </c>
      <c r="C44" s="2">
        <v>0.520970999</v>
      </c>
      <c r="E44" s="2">
        <v>2.093481517</v>
      </c>
      <c r="G44" s="2">
        <v>1.253611135</v>
      </c>
    </row>
    <row r="45" spans="1:7" ht="12.75">
      <c r="A45" s="2">
        <v>0.759558471</v>
      </c>
      <c r="C45" s="2">
        <v>1.147078652</v>
      </c>
      <c r="E45" s="2">
        <v>4.222575517</v>
      </c>
      <c r="G45" s="2">
        <v>1.231404248</v>
      </c>
    </row>
    <row r="46" spans="1:7" ht="12.75">
      <c r="A46" s="2">
        <v>1.151681759</v>
      </c>
      <c r="C46" s="2">
        <v>1.513702155</v>
      </c>
      <c r="E46" s="2">
        <v>1.582333783</v>
      </c>
      <c r="G46" s="2">
        <v>5.451974328</v>
      </c>
    </row>
    <row r="47" spans="1:7" ht="12.75">
      <c r="A47" s="2">
        <v>1.146490663</v>
      </c>
      <c r="C47" s="2">
        <v>1.099823322</v>
      </c>
      <c r="E47" s="2">
        <v>1.108884436</v>
      </c>
      <c r="G47" s="2">
        <v>1.858076317</v>
      </c>
    </row>
    <row r="48" spans="3:7" ht="12.75">
      <c r="C48" s="2">
        <v>1.319391206</v>
      </c>
      <c r="E48" s="2">
        <v>2.190878846</v>
      </c>
      <c r="G48" s="2">
        <v>1.544301613</v>
      </c>
    </row>
    <row r="49" spans="1:7" ht="12.75">
      <c r="A49" s="4">
        <f>SUM(A6:A47)</f>
        <v>45.04525975299999</v>
      </c>
      <c r="B49" s="1" t="s">
        <v>2</v>
      </c>
      <c r="C49" s="2">
        <v>0.208575987</v>
      </c>
      <c r="E49" s="2">
        <v>1.055476077</v>
      </c>
      <c r="G49" s="2">
        <v>3.83845604</v>
      </c>
    </row>
    <row r="50" spans="3:7" ht="12.75">
      <c r="C50" s="2">
        <v>2.060732853</v>
      </c>
      <c r="E50" s="2">
        <v>2.144183418</v>
      </c>
      <c r="G50" s="2">
        <v>1.58584943</v>
      </c>
    </row>
    <row r="51" spans="1:7" ht="12.75">
      <c r="A51" s="1">
        <f>AVERAGE(A6:A47)</f>
        <v>1.072506184595238</v>
      </c>
      <c r="B51" s="1" t="s">
        <v>1</v>
      </c>
      <c r="C51" s="2">
        <v>1.287652216</v>
      </c>
      <c r="E51" s="2">
        <v>1.007702841</v>
      </c>
      <c r="G51" s="2">
        <v>5.586414927</v>
      </c>
    </row>
    <row r="52" spans="1:7" ht="12.75">
      <c r="A52" s="1">
        <f>MEDIAN(A6:A47)</f>
        <v>1.1244542465</v>
      </c>
      <c r="B52" s="1" t="s">
        <v>11</v>
      </c>
      <c r="C52" s="2">
        <v>0.880805282</v>
      </c>
      <c r="E52" s="2">
        <v>2.109610602</v>
      </c>
      <c r="G52" s="2">
        <v>3.161845882</v>
      </c>
    </row>
    <row r="53" spans="1:7" ht="12.75">
      <c r="A53" s="1">
        <f>STDEV(A6:A47)</f>
        <v>0.3638239026134906</v>
      </c>
      <c r="B53" s="1" t="s">
        <v>3</v>
      </c>
      <c r="C53" s="2">
        <v>0.601903309</v>
      </c>
      <c r="E53" s="2">
        <v>1.10383168</v>
      </c>
      <c r="G53" s="2">
        <v>1.554156718</v>
      </c>
    </row>
    <row r="54" spans="1:7" ht="12.75">
      <c r="A54" s="2">
        <f>STDEVP(A6:A47)</f>
        <v>0.35946657294191253</v>
      </c>
      <c r="C54" s="2">
        <v>0.418386942</v>
      </c>
      <c r="E54" s="2">
        <v>1.091387245</v>
      </c>
      <c r="G54" s="2">
        <v>3.555750208</v>
      </c>
    </row>
    <row r="55" spans="1:7" ht="12.75">
      <c r="A55" s="1">
        <f>2.243*A53+A51</f>
        <v>1.8885631981572972</v>
      </c>
      <c r="B55" s="1" t="s">
        <v>9</v>
      </c>
      <c r="C55" s="2" t="s">
        <v>29</v>
      </c>
      <c r="E55" s="2">
        <v>1.045916358</v>
      </c>
      <c r="G55" s="2">
        <v>1.714395173</v>
      </c>
    </row>
    <row r="56" spans="1:7" ht="12.75">
      <c r="A56" s="4">
        <f>2.243*A53+A52</f>
        <v>1.9405112600620593</v>
      </c>
      <c r="B56" s="1" t="s">
        <v>9</v>
      </c>
      <c r="C56" s="2" t="s">
        <v>29</v>
      </c>
      <c r="E56" s="2">
        <v>1.100978279</v>
      </c>
      <c r="G56" s="2">
        <v>2.671392594</v>
      </c>
    </row>
    <row r="57" spans="5:7" ht="12.75">
      <c r="E57" s="2">
        <v>1.060957098</v>
      </c>
      <c r="G57" s="2">
        <v>1.231722002</v>
      </c>
    </row>
    <row r="58" spans="5:7" ht="12.75">
      <c r="E58" s="2">
        <v>1.068125151</v>
      </c>
      <c r="G58" s="2">
        <v>1.556792486</v>
      </c>
    </row>
    <row r="59" spans="3:7" ht="12.75">
      <c r="C59" s="1">
        <f>SUM(C6:C54)</f>
        <v>49.26873026399998</v>
      </c>
      <c r="D59" s="1" t="s">
        <v>2</v>
      </c>
      <c r="E59" s="2">
        <v>1.084347187</v>
      </c>
      <c r="G59" s="2">
        <v>1.542438604</v>
      </c>
    </row>
    <row r="60" spans="4:7" ht="12.75">
      <c r="D60" s="2"/>
      <c r="E60" s="2">
        <v>2.636804066</v>
      </c>
      <c r="G60" s="2">
        <v>1.508656743</v>
      </c>
    </row>
    <row r="61" spans="3:7" ht="12.75">
      <c r="C61" s="1">
        <f>AVERAGE(C6:C54)</f>
        <v>1.0054842911020403</v>
      </c>
      <c r="D61" s="1" t="s">
        <v>1</v>
      </c>
      <c r="E61" s="2">
        <v>1.050799177</v>
      </c>
      <c r="G61" s="2">
        <v>1.182786818</v>
      </c>
    </row>
    <row r="62" spans="3:7" ht="12.75">
      <c r="C62" s="1">
        <f>MEDIAN(C6:C54)</f>
        <v>1.034379319</v>
      </c>
      <c r="D62" s="1" t="s">
        <v>11</v>
      </c>
      <c r="E62" s="2">
        <v>1.090491049</v>
      </c>
      <c r="G62" s="2">
        <v>1.213559322</v>
      </c>
    </row>
    <row r="63" spans="3:7" ht="12.75">
      <c r="C63" s="1">
        <f>STDEV(C6:C54)</f>
        <v>0.43786893133268423</v>
      </c>
      <c r="D63" s="1" t="s">
        <v>3</v>
      </c>
      <c r="E63" s="2">
        <v>1.062995277</v>
      </c>
      <c r="G63" s="2">
        <v>1.255149443</v>
      </c>
    </row>
    <row r="64" spans="3:7" ht="12.75">
      <c r="C64" s="2">
        <f>STDEVP(C6:C54)</f>
        <v>0.4333778492137696</v>
      </c>
      <c r="D64" s="2"/>
      <c r="E64" s="2">
        <v>1.03531613</v>
      </c>
      <c r="G64" s="2">
        <v>1.887853753</v>
      </c>
    </row>
    <row r="65" spans="3:7" ht="12.75">
      <c r="C65" s="1">
        <f>2.243*C63+C61</f>
        <v>1.9876243040812511</v>
      </c>
      <c r="D65" s="1" t="s">
        <v>9</v>
      </c>
      <c r="E65" s="2">
        <v>1.087722172</v>
      </c>
      <c r="G65" s="2">
        <v>1.223513329</v>
      </c>
    </row>
    <row r="66" spans="3:7" ht="12.75">
      <c r="C66" s="1">
        <f>2.243*C63+C62</f>
        <v>2.0165193319792105</v>
      </c>
      <c r="D66" s="1" t="s">
        <v>9</v>
      </c>
      <c r="E66" s="2">
        <v>1.058251854</v>
      </c>
      <c r="G66" s="2">
        <v>2.141148325</v>
      </c>
    </row>
    <row r="67" spans="5:7" ht="12.75">
      <c r="E67" s="2">
        <v>1.037175883</v>
      </c>
      <c r="G67" s="2">
        <v>1.238111707</v>
      </c>
    </row>
    <row r="68" spans="5:7" ht="12.75">
      <c r="E68" s="2">
        <v>1.108884436</v>
      </c>
      <c r="G68" s="2">
        <v>2.466838932</v>
      </c>
    </row>
    <row r="69" spans="5:7" ht="12.75">
      <c r="E69" s="2">
        <v>1.078447296</v>
      </c>
      <c r="G69" s="2">
        <v>1.54350263</v>
      </c>
    </row>
    <row r="70" spans="5:7" ht="12.75">
      <c r="E70" s="2">
        <v>1.08852459</v>
      </c>
      <c r="G70" s="2">
        <v>1.536085128</v>
      </c>
    </row>
    <row r="71" spans="5:7" ht="12.75">
      <c r="E71" s="2">
        <v>1.098610192</v>
      </c>
      <c r="G71" s="2">
        <v>1.240578706</v>
      </c>
    </row>
    <row r="72" spans="5:7" ht="12.75">
      <c r="E72" s="2">
        <v>1.0707087</v>
      </c>
      <c r="G72" s="2">
        <v>1.653732446</v>
      </c>
    </row>
    <row r="73" spans="5:7" ht="12.75">
      <c r="E73" s="2">
        <v>1.027052193</v>
      </c>
      <c r="G73" s="2">
        <v>2.437861784</v>
      </c>
    </row>
    <row r="74" spans="5:7" ht="12.75">
      <c r="E74" s="2">
        <v>1.069157073</v>
      </c>
      <c r="G74" s="2">
        <v>1.313520455</v>
      </c>
    </row>
    <row r="75" spans="5:7" ht="12.75">
      <c r="E75" s="2">
        <v>1.074259829</v>
      </c>
      <c r="G75" s="2">
        <v>1.253082653</v>
      </c>
    </row>
    <row r="76" spans="5:7" ht="12.75">
      <c r="E76" s="2">
        <v>1.638292623</v>
      </c>
      <c r="G76" s="2">
        <v>1.269503546</v>
      </c>
    </row>
    <row r="77" spans="5:7" ht="12.75">
      <c r="E77" s="2">
        <v>1.064017306</v>
      </c>
      <c r="G77" s="2">
        <v>1.258891531</v>
      </c>
    </row>
    <row r="78" spans="5:7" ht="12.75">
      <c r="E78" s="2">
        <v>1.101069563</v>
      </c>
      <c r="G78" s="2">
        <v>1.278913995</v>
      </c>
    </row>
    <row r="79" spans="5:7" ht="12.75">
      <c r="E79" s="2">
        <v>1.070018532</v>
      </c>
      <c r="G79" s="2">
        <v>1.561273441</v>
      </c>
    </row>
    <row r="80" spans="5:7" ht="12.75">
      <c r="E80" s="2">
        <v>1.105561108</v>
      </c>
      <c r="G80" s="2">
        <v>0.947507719</v>
      </c>
    </row>
    <row r="81" spans="5:7" ht="12.75">
      <c r="E81" s="2">
        <v>1.064187836</v>
      </c>
      <c r="G81" s="2">
        <v>0.924984928</v>
      </c>
    </row>
    <row r="82" spans="5:7" ht="12.75">
      <c r="E82" s="2">
        <v>1.101891802</v>
      </c>
      <c r="G82" s="2">
        <v>1.237683665</v>
      </c>
    </row>
    <row r="83" spans="5:7" ht="12.75">
      <c r="E83" s="2">
        <v>1.050718038</v>
      </c>
      <c r="G83" s="2">
        <v>1.221947265</v>
      </c>
    </row>
    <row r="84" spans="5:7" ht="12.75">
      <c r="E84" s="2">
        <v>2.160052049</v>
      </c>
      <c r="G84" s="2">
        <v>1.201745552</v>
      </c>
    </row>
    <row r="85" ht="12.75">
      <c r="E85" s="2">
        <v>1.087365922</v>
      </c>
    </row>
    <row r="86" spans="5:8" ht="12.75">
      <c r="E86" s="2">
        <v>1.04682327</v>
      </c>
      <c r="G86" s="1">
        <f>SUM(G6:G84)</f>
        <v>158.532187809</v>
      </c>
      <c r="H86" s="1" t="s">
        <v>2</v>
      </c>
    </row>
    <row r="87" ht="12.75">
      <c r="E87" s="2">
        <v>1.108421666</v>
      </c>
    </row>
    <row r="88" spans="7:8" ht="12.75">
      <c r="G88" s="1">
        <f>AVERAGE(G6:G84)</f>
        <v>2.006736554544304</v>
      </c>
      <c r="H88" s="1" t="s">
        <v>1</v>
      </c>
    </row>
    <row r="89" spans="5:8" ht="12.75">
      <c r="E89" s="1">
        <f>SUM(E6:E87)</f>
        <v>111.145235506</v>
      </c>
      <c r="F89" s="1" t="s">
        <v>2</v>
      </c>
      <c r="G89" s="4">
        <f>MEDIAN(G6:G84)</f>
        <v>1.54350263</v>
      </c>
      <c r="H89" s="1" t="s">
        <v>11</v>
      </c>
    </row>
    <row r="90" spans="7:8" ht="12.75">
      <c r="G90" s="1">
        <f>STDEV(G6:G84)</f>
        <v>1.2510248963555963</v>
      </c>
      <c r="H90" s="1" t="s">
        <v>3</v>
      </c>
    </row>
    <row r="91" spans="5:7" ht="12.75">
      <c r="E91" s="1">
        <f>AVERAGE(E6:E87)</f>
        <v>1.355429701292683</v>
      </c>
      <c r="F91" s="1" t="s">
        <v>1</v>
      </c>
      <c r="G91" s="2">
        <f>STDEVP(G6:G84)</f>
        <v>1.243081800833532</v>
      </c>
    </row>
    <row r="92" spans="5:8" ht="12.75">
      <c r="E92" s="4">
        <f>MEDIAN(E6:E87)</f>
        <v>1.0895078195</v>
      </c>
      <c r="F92" s="1" t="s">
        <v>11</v>
      </c>
      <c r="G92" s="1">
        <f>2.243*G90+G88</f>
        <v>4.812785397069906</v>
      </c>
      <c r="H92" s="1" t="s">
        <v>9</v>
      </c>
    </row>
    <row r="93" spans="5:8" ht="12.75">
      <c r="E93" s="1">
        <f>STDEV(E6:E87)</f>
        <v>0.556850621974634</v>
      </c>
      <c r="F93" s="1" t="s">
        <v>3</v>
      </c>
      <c r="G93" s="4">
        <f>2.243*G90+G89</f>
        <v>4.349551472525603</v>
      </c>
      <c r="H93" s="1" t="s">
        <v>9</v>
      </c>
    </row>
    <row r="94" ht="12.75">
      <c r="E94" s="2">
        <f>STDEVP(E6:E87)</f>
        <v>0.5534447758234767</v>
      </c>
    </row>
    <row r="95" spans="5:6" ht="12.75">
      <c r="E95" s="1">
        <f>2.243*E93+E91</f>
        <v>2.604445646381787</v>
      </c>
      <c r="F95" s="1" t="s">
        <v>9</v>
      </c>
    </row>
    <row r="96" spans="5:6" ht="12.75">
      <c r="E96" s="1">
        <f>2.243*E93+E92</f>
        <v>2.338523764589104</v>
      </c>
      <c r="F96" s="1" t="s">
        <v>9</v>
      </c>
    </row>
    <row r="97" spans="4:5" ht="12.75">
      <c r="D97" s="1"/>
      <c r="E97" s="1"/>
    </row>
    <row r="99" spans="1:2" ht="12.75">
      <c r="A99"/>
      <c r="B99" s="5" t="s">
        <v>13</v>
      </c>
    </row>
    <row r="100" spans="1:2" ht="12.75">
      <c r="A100"/>
      <c r="B100" s="1" t="s">
        <v>10</v>
      </c>
    </row>
    <row r="101" spans="1:6" ht="12.75">
      <c r="A101"/>
      <c r="B101" s="9" t="s">
        <v>1</v>
      </c>
      <c r="C101" s="9"/>
      <c r="F101" s="2"/>
    </row>
    <row r="102" spans="1:2" ht="12.75">
      <c r="A102"/>
      <c r="B102" s="2">
        <f>A51</f>
        <v>1.072506184595238</v>
      </c>
    </row>
    <row r="103" spans="1:2" ht="12.75">
      <c r="A103"/>
      <c r="B103" s="2">
        <f>C61</f>
        <v>1.0054842911020403</v>
      </c>
    </row>
    <row r="104" spans="1:7" ht="12.75">
      <c r="A104"/>
      <c r="B104" s="2">
        <f>E91</f>
        <v>1.355429701292683</v>
      </c>
      <c r="G104" s="3"/>
    </row>
    <row r="105" spans="1:7" ht="12.75">
      <c r="A105"/>
      <c r="B105" s="2">
        <f>G88</f>
        <v>2.006736554544304</v>
      </c>
      <c r="C105" s="3"/>
      <c r="G105" s="3"/>
    </row>
    <row r="106" ht="12.75">
      <c r="A106"/>
    </row>
    <row r="107" spans="1:7" ht="12.75">
      <c r="A107" s="1" t="s">
        <v>1</v>
      </c>
      <c r="B107" s="6">
        <f>AVERAGE(B102:B105)</f>
        <v>1.3600391828835663</v>
      </c>
      <c r="C107" s="1"/>
      <c r="G107" s="6"/>
    </row>
    <row r="108" ht="12.75">
      <c r="A108"/>
    </row>
    <row r="109" spans="1:7" ht="12.75">
      <c r="A109" s="1" t="s">
        <v>3</v>
      </c>
      <c r="B109" s="2">
        <f>STDEV(B102:B105)</f>
        <v>0.457027765102708</v>
      </c>
      <c r="D109" s="3"/>
      <c r="G109" s="3"/>
    </row>
    <row r="110" spans="1:7" ht="12.75">
      <c r="A110"/>
      <c r="B110" s="2">
        <f>STDEVP(B102:B105)</f>
        <v>0.39579765481377227</v>
      </c>
      <c r="G110" s="3"/>
    </row>
    <row r="111" ht="12.75">
      <c r="A111"/>
    </row>
    <row r="112" spans="1:7" ht="12.75">
      <c r="A112" s="1" t="s">
        <v>9</v>
      </c>
      <c r="B112" s="7">
        <f>2.243*B109+B107</f>
        <v>2.38515246000894</v>
      </c>
      <c r="F112" s="1"/>
      <c r="G112" s="1"/>
    </row>
    <row r="114" ht="12.75">
      <c r="A114" s="1"/>
    </row>
    <row r="115" ht="12.75">
      <c r="A115" s="5"/>
    </row>
    <row r="117" spans="2:3" ht="12.75">
      <c r="B117" s="1"/>
      <c r="C117" s="3"/>
    </row>
    <row r="119" ht="12.75">
      <c r="B119" s="1"/>
    </row>
    <row r="121" ht="12.75">
      <c r="B121" s="1"/>
    </row>
    <row r="123" spans="2:3" ht="12.75">
      <c r="B123" s="1"/>
      <c r="C123" s="1"/>
    </row>
  </sheetData>
  <printOptions horizontalCentered="1"/>
  <pageMargins left="0.75" right="0.75" top="1" bottom="1" header="0.5" footer="0.5"/>
  <pageSetup fitToHeight="1" fitToWidth="1" horizontalDpi="600" verticalDpi="600" orientation="portrait" scale="46" r:id="rId1"/>
  <headerFooter alignWithMargins="0">
    <oddHeader>&amp;C&amp;"Arial,Bold"&amp;12Enclosure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2" customWidth="1"/>
    <col min="2" max="2" width="11.57421875" style="2" bestFit="1" customWidth="1"/>
    <col min="3" max="3" width="14.421875" style="2" customWidth="1"/>
    <col min="4" max="4" width="12.8515625" style="0" customWidth="1"/>
    <col min="5" max="5" width="12.00390625" style="2" bestFit="1" customWidth="1"/>
    <col min="6" max="6" width="10.28125" style="0" bestFit="1" customWidth="1"/>
    <col min="7" max="7" width="12.00390625" style="2" bestFit="1" customWidth="1"/>
  </cols>
  <sheetData>
    <row r="1" ht="12.75">
      <c r="A1" s="7" t="s">
        <v>30</v>
      </c>
    </row>
    <row r="3" spans="1:7" ht="12.75">
      <c r="A3" s="1" t="s">
        <v>31</v>
      </c>
      <c r="C3" s="1" t="s">
        <v>32</v>
      </c>
      <c r="E3" s="1"/>
      <c r="G3" s="1"/>
    </row>
    <row r="4" ht="12.75">
      <c r="G4" s="1"/>
    </row>
    <row r="5" spans="1:7" ht="12.75">
      <c r="A5" s="1" t="s">
        <v>4</v>
      </c>
      <c r="C5" s="1" t="s">
        <v>4</v>
      </c>
      <c r="E5" s="1"/>
      <c r="G5" s="1"/>
    </row>
    <row r="6" spans="1:3" ht="12.75">
      <c r="A6" s="2">
        <v>0.076365025</v>
      </c>
      <c r="C6" s="2">
        <v>0.096706469</v>
      </c>
    </row>
    <row r="7" spans="1:3" ht="12.75">
      <c r="A7" s="2">
        <v>0.09913142</v>
      </c>
      <c r="C7" s="2">
        <v>0.082003662</v>
      </c>
    </row>
    <row r="8" spans="1:3" ht="12.75">
      <c r="A8" s="2">
        <v>0.08837392</v>
      </c>
      <c r="C8" s="2">
        <v>0.113486638</v>
      </c>
    </row>
    <row r="9" spans="1:3" ht="12.75">
      <c r="A9" s="2">
        <v>0.08126195</v>
      </c>
      <c r="C9" s="2">
        <v>0.080670508</v>
      </c>
    </row>
    <row r="10" spans="1:3" ht="12.75">
      <c r="A10" s="2">
        <v>0.07624857</v>
      </c>
      <c r="C10" s="2">
        <v>0.106300201</v>
      </c>
    </row>
    <row r="11" spans="1:3" ht="12.75">
      <c r="A11" s="2">
        <v>0.065457266</v>
      </c>
      <c r="C11" s="2">
        <v>0.110827302</v>
      </c>
    </row>
    <row r="12" spans="1:3" ht="12.75">
      <c r="A12" s="2">
        <v>0.078747452</v>
      </c>
      <c r="C12" s="2">
        <v>0.152882895</v>
      </c>
    </row>
    <row r="13" spans="1:3" ht="12.75">
      <c r="A13" s="2">
        <v>0.088586348</v>
      </c>
      <c r="C13" s="2">
        <v>0.093539789</v>
      </c>
    </row>
    <row r="14" spans="1:3" ht="12.75">
      <c r="A14" s="2">
        <v>0.074571216</v>
      </c>
      <c r="C14" s="2">
        <v>0.158083832</v>
      </c>
    </row>
    <row r="15" spans="1:3" ht="12.75">
      <c r="A15" s="2">
        <v>0.053160642</v>
      </c>
      <c r="C15" s="2">
        <v>0.086351742</v>
      </c>
    </row>
    <row r="16" spans="1:3" ht="12.75">
      <c r="A16" s="2">
        <v>0.068775791</v>
      </c>
      <c r="C16" s="2">
        <v>0.084241952</v>
      </c>
    </row>
    <row r="17" spans="1:3" ht="12.75">
      <c r="A17" s="2">
        <v>0.083628493</v>
      </c>
      <c r="C17" s="2">
        <v>0.082768999</v>
      </c>
    </row>
    <row r="18" spans="1:3" ht="12.75">
      <c r="A18" s="2">
        <v>0.024703557</v>
      </c>
      <c r="C18" s="2">
        <v>0.119969914</v>
      </c>
    </row>
    <row r="19" spans="1:3" ht="12.75">
      <c r="A19" s="2">
        <v>0.069444444</v>
      </c>
      <c r="C19" s="2">
        <v>0.140198827</v>
      </c>
    </row>
    <row r="20" spans="1:3" ht="12.75">
      <c r="A20" s="2">
        <v>0.089826021</v>
      </c>
      <c r="C20" s="2">
        <v>0.125427594</v>
      </c>
    </row>
    <row r="21" spans="1:3" ht="12.75">
      <c r="A21" s="2">
        <v>0.090909091</v>
      </c>
      <c r="C21" s="2">
        <v>0.079302661</v>
      </c>
    </row>
    <row r="22" spans="1:3" ht="12.75">
      <c r="A22" s="2">
        <v>0.067088365</v>
      </c>
      <c r="C22" s="2">
        <v>0.111318242</v>
      </c>
    </row>
    <row r="23" spans="1:3" ht="12.75">
      <c r="A23" s="2">
        <v>0.059159929</v>
      </c>
      <c r="C23" s="2">
        <v>0.093309438</v>
      </c>
    </row>
    <row r="24" spans="1:3" ht="12.75">
      <c r="A24" s="2">
        <v>0.081122352</v>
      </c>
      <c r="C24" s="2">
        <v>0.088766492</v>
      </c>
    </row>
    <row r="25" spans="1:3" ht="12.75">
      <c r="A25" s="2">
        <v>0.08940335</v>
      </c>
      <c r="C25" s="2">
        <v>0.080580902</v>
      </c>
    </row>
    <row r="26" spans="1:5" ht="12.75">
      <c r="A26" s="2">
        <v>0.103461249</v>
      </c>
      <c r="C26" s="2">
        <v>0.158421123</v>
      </c>
      <c r="D26" s="1"/>
      <c r="E26" s="1"/>
    </row>
    <row r="27" spans="1:3" ht="12.75">
      <c r="A27" s="2">
        <v>0.090013265</v>
      </c>
      <c r="C27" s="2">
        <v>0.102391726</v>
      </c>
    </row>
    <row r="28" spans="1:5" ht="12.75">
      <c r="A28" s="2">
        <v>0.08226868</v>
      </c>
      <c r="C28" s="2">
        <v>0.13742767</v>
      </c>
      <c r="D28" s="1"/>
      <c r="E28" s="1"/>
    </row>
    <row r="29" spans="1:5" ht="12.75">
      <c r="A29" s="2">
        <v>0.083480652</v>
      </c>
      <c r="C29" s="2">
        <v>0.125066881</v>
      </c>
      <c r="D29" s="1"/>
      <c r="E29" s="4"/>
    </row>
    <row r="30" spans="1:5" ht="12.75">
      <c r="A30" s="2">
        <v>0.083875026</v>
      </c>
      <c r="C30" s="2">
        <v>0.074977061</v>
      </c>
      <c r="D30" s="1"/>
      <c r="E30" s="1"/>
    </row>
    <row r="31" spans="1:3" ht="12.75">
      <c r="A31" s="2">
        <v>0.091876209</v>
      </c>
      <c r="C31" s="2">
        <v>0.070827142</v>
      </c>
    </row>
    <row r="32" spans="1:5" ht="12.75">
      <c r="A32" s="2">
        <v>0.100849257</v>
      </c>
      <c r="C32" s="2">
        <v>0.070203979</v>
      </c>
      <c r="D32" s="1"/>
      <c r="E32" s="1"/>
    </row>
    <row r="33" spans="1:5" ht="12.75">
      <c r="A33" s="2">
        <v>0.116981868</v>
      </c>
      <c r="C33" s="2">
        <v>0.107803504</v>
      </c>
      <c r="D33" s="1"/>
      <c r="E33" s="1"/>
    </row>
    <row r="34" spans="1:3" ht="12.75">
      <c r="A34" s="2">
        <v>0.083503433</v>
      </c>
      <c r="C34" s="2">
        <v>0.086761315</v>
      </c>
    </row>
    <row r="35" spans="1:3" ht="12.75">
      <c r="A35" s="2">
        <v>0.080921554</v>
      </c>
      <c r="C35" s="2">
        <v>0.116637213</v>
      </c>
    </row>
    <row r="36" spans="1:3" ht="12.75">
      <c r="A36" s="2">
        <v>0.111737272</v>
      </c>
      <c r="C36" s="2">
        <v>0.103880983</v>
      </c>
    </row>
    <row r="37" spans="1:3" ht="12.75">
      <c r="A37" s="2">
        <v>0.118996106</v>
      </c>
      <c r="C37" s="2">
        <v>0.08113804</v>
      </c>
    </row>
    <row r="38" spans="1:3" ht="12.75">
      <c r="A38" s="2">
        <v>0.058949625</v>
      </c>
      <c r="C38" s="2">
        <v>0.082822869</v>
      </c>
    </row>
    <row r="39" spans="1:3" ht="12.75">
      <c r="A39" s="2">
        <v>0.087766676</v>
      </c>
      <c r="C39" s="2">
        <v>0.080956762</v>
      </c>
    </row>
    <row r="40" spans="1:3" ht="12.75">
      <c r="A40" s="2">
        <v>0.096562379</v>
      </c>
      <c r="C40" s="2">
        <v>0.073682855</v>
      </c>
    </row>
    <row r="41" spans="1:3" ht="12.75">
      <c r="A41" s="2">
        <v>0.081777949</v>
      </c>
      <c r="C41" s="2">
        <v>0.073973572</v>
      </c>
    </row>
    <row r="42" spans="1:3" ht="12.75">
      <c r="A42" s="2">
        <v>0.089445438</v>
      </c>
      <c r="C42" s="2">
        <v>0.056424371</v>
      </c>
    </row>
    <row r="43" spans="1:3" ht="12.75">
      <c r="A43" s="2">
        <v>0.107807535</v>
      </c>
      <c r="C43" s="2">
        <v>0.073795787</v>
      </c>
    </row>
    <row r="44" spans="1:3" ht="12.75">
      <c r="A44" s="2">
        <v>0.082572372</v>
      </c>
      <c r="C44" s="2">
        <v>0.066726897</v>
      </c>
    </row>
    <row r="45" spans="1:3" ht="12.75">
      <c r="A45" s="2">
        <v>0.065234845</v>
      </c>
      <c r="C45" s="2">
        <v>0.044132397</v>
      </c>
    </row>
    <row r="46" spans="1:3" ht="12.75">
      <c r="A46" s="2">
        <v>0.083927822</v>
      </c>
      <c r="C46" s="2">
        <v>0.080480794</v>
      </c>
    </row>
    <row r="47" spans="1:7" ht="12.75">
      <c r="A47" s="2">
        <v>0.096270774</v>
      </c>
      <c r="C47" s="2">
        <v>0.121584699</v>
      </c>
      <c r="F47" s="1"/>
      <c r="G47" s="1"/>
    </row>
    <row r="48" spans="1:3" ht="12.75">
      <c r="A48" s="2">
        <v>0.093614505</v>
      </c>
      <c r="C48" s="2">
        <v>0.125609443</v>
      </c>
    </row>
    <row r="49" spans="1:7" ht="12.75">
      <c r="A49" s="2">
        <v>0.078988942</v>
      </c>
      <c r="C49" s="2">
        <v>0.080380532</v>
      </c>
      <c r="F49" s="1"/>
      <c r="G49" s="1"/>
    </row>
    <row r="50" spans="1:7" ht="12.75">
      <c r="A50" s="2">
        <v>0.09718173</v>
      </c>
      <c r="C50" s="2">
        <v>0.138904654</v>
      </c>
      <c r="F50" s="1"/>
      <c r="G50" s="4"/>
    </row>
    <row r="51" spans="1:7" ht="12.75">
      <c r="A51" s="2">
        <v>0.083986562</v>
      </c>
      <c r="C51" s="2">
        <v>0.150345216</v>
      </c>
      <c r="F51" s="1"/>
      <c r="G51" s="1"/>
    </row>
    <row r="52" spans="1:3" ht="12.75">
      <c r="A52" s="2">
        <v>0.098309084</v>
      </c>
      <c r="C52" s="2">
        <v>0.119066249</v>
      </c>
    </row>
    <row r="53" spans="1:7" ht="12.75">
      <c r="A53" s="2">
        <v>0.076870516</v>
      </c>
      <c r="C53" s="2">
        <v>0.107087227</v>
      </c>
      <c r="F53" s="1"/>
      <c r="G53" s="1"/>
    </row>
    <row r="54" spans="1:7" ht="12.75">
      <c r="A54" s="2">
        <v>0.085910653</v>
      </c>
      <c r="C54" s="2">
        <v>0.114410839</v>
      </c>
      <c r="F54" s="1"/>
      <c r="G54" s="4"/>
    </row>
    <row r="55" spans="1:3" ht="12.75">
      <c r="A55" s="2">
        <v>0.079707427</v>
      </c>
      <c r="C55" s="2">
        <v>0.154700222</v>
      </c>
    </row>
    <row r="56" spans="1:3" ht="12.75">
      <c r="A56" s="2">
        <v>0.075728891</v>
      </c>
      <c r="C56" s="2">
        <v>0.08988764</v>
      </c>
    </row>
    <row r="57" ht="12.75">
      <c r="A57" s="2">
        <v>0.082108902</v>
      </c>
    </row>
    <row r="58" spans="1:4" ht="12.75">
      <c r="A58" s="2">
        <v>0.1189768</v>
      </c>
      <c r="C58" s="1">
        <f>SUM(C6:C56)</f>
        <v>5.157247720999999</v>
      </c>
      <c r="D58" s="1" t="s">
        <v>2</v>
      </c>
    </row>
    <row r="59" spans="1:4" ht="12.75">
      <c r="A59" s="2">
        <v>0.09941299</v>
      </c>
      <c r="D59" s="2"/>
    </row>
    <row r="60" spans="1:4" ht="12.75">
      <c r="A60" s="2">
        <v>0.090030326</v>
      </c>
      <c r="C60" s="1">
        <f>AVERAGE(C6:C56)</f>
        <v>0.10112250433333332</v>
      </c>
      <c r="D60" s="1" t="s">
        <v>1</v>
      </c>
    </row>
    <row r="61" spans="3:4" ht="12.75">
      <c r="C61" s="1">
        <f>MEDIAN(C6:C56)</f>
        <v>0.093539789</v>
      </c>
      <c r="D61" s="1" t="s">
        <v>11</v>
      </c>
    </row>
    <row r="62" spans="1:4" ht="12.75">
      <c r="A62" s="4">
        <f>SUM(A6:A60)</f>
        <v>4.665072516</v>
      </c>
      <c r="B62" s="1" t="s">
        <v>2</v>
      </c>
      <c r="C62" s="1">
        <f>STDEV(C6:C56)</f>
        <v>0.02788625289723422</v>
      </c>
      <c r="D62" s="1" t="s">
        <v>3</v>
      </c>
    </row>
    <row r="63" spans="3:4" ht="12.75">
      <c r="C63" s="2">
        <f>STDEVP(C6:C56)</f>
        <v>0.027611504789022655</v>
      </c>
      <c r="D63" s="2"/>
    </row>
    <row r="64" spans="1:4" ht="12.75">
      <c r="A64" s="1">
        <f>AVERAGE(A6:A60)</f>
        <v>0.0848195002909091</v>
      </c>
      <c r="B64" s="1" t="s">
        <v>1</v>
      </c>
      <c r="C64" s="1">
        <f>2.243*C62+C60</f>
        <v>0.16367136958182968</v>
      </c>
      <c r="D64" s="1" t="s">
        <v>9</v>
      </c>
    </row>
    <row r="65" spans="1:4" ht="12.75">
      <c r="A65" s="1">
        <f>MEDIAN(A6:A60)</f>
        <v>0.083875026</v>
      </c>
      <c r="B65" s="1" t="s">
        <v>11</v>
      </c>
      <c r="C65" s="1">
        <f>2.243*C62+C61</f>
        <v>0.15608865424849636</v>
      </c>
      <c r="D65" s="1" t="s">
        <v>9</v>
      </c>
    </row>
    <row r="66" spans="1:2" ht="12.75">
      <c r="A66" s="1">
        <f>STDEV(A6:A60)</f>
        <v>0.016471706293068825</v>
      </c>
      <c r="B66" s="1" t="s">
        <v>3</v>
      </c>
    </row>
    <row r="67" ht="12.75">
      <c r="A67" s="2">
        <f>STDEVP(A6:A60)</f>
        <v>0.016321276600625375</v>
      </c>
    </row>
    <row r="68" spans="1:2" ht="12.75">
      <c r="A68" s="1">
        <f>2.243*A66+A64</f>
        <v>0.12176553750626247</v>
      </c>
      <c r="B68" s="1" t="s">
        <v>9</v>
      </c>
    </row>
    <row r="69" spans="1:2" ht="12.75">
      <c r="A69" s="1">
        <f>2.243*A66+A65</f>
        <v>0.12082106321535338</v>
      </c>
      <c r="B69" s="1" t="s">
        <v>9</v>
      </c>
    </row>
    <row r="71" spans="1:2" ht="12.75">
      <c r="A71"/>
      <c r="B71" s="5" t="s">
        <v>13</v>
      </c>
    </row>
    <row r="72" spans="1:2" ht="12.75">
      <c r="A72"/>
      <c r="B72" s="1" t="s">
        <v>10</v>
      </c>
    </row>
    <row r="73" spans="1:3" ht="12.75">
      <c r="A73"/>
      <c r="B73" s="9" t="s">
        <v>1</v>
      </c>
      <c r="C73" s="9"/>
    </row>
    <row r="74" spans="1:2" ht="12.75">
      <c r="A74"/>
      <c r="B74" s="3">
        <f>A64</f>
        <v>0.0848195002909091</v>
      </c>
    </row>
    <row r="75" spans="1:2" ht="12.75">
      <c r="A75"/>
      <c r="B75" s="2">
        <f>C60</f>
        <v>0.10112250433333332</v>
      </c>
    </row>
    <row r="76" spans="1:7" ht="12.75">
      <c r="A76" s="8" t="s">
        <v>33</v>
      </c>
      <c r="B76" s="3">
        <v>0.248</v>
      </c>
      <c r="G76" s="3"/>
    </row>
    <row r="77" spans="1:7" ht="12.75">
      <c r="A77"/>
      <c r="C77" s="3"/>
      <c r="G77" s="3"/>
    </row>
    <row r="78" ht="12.75">
      <c r="A78"/>
    </row>
    <row r="79" spans="1:7" ht="12.75">
      <c r="A79" s="1" t="s">
        <v>1</v>
      </c>
      <c r="B79" s="11">
        <f>AVERAGE(B74:B76)</f>
        <v>0.14464733487474749</v>
      </c>
      <c r="C79" s="1"/>
      <c r="G79" s="6"/>
    </row>
    <row r="80" ht="12.75">
      <c r="A80"/>
    </row>
    <row r="81" spans="1:7" ht="12.75">
      <c r="A81" s="1" t="s">
        <v>3</v>
      </c>
      <c r="B81" s="3">
        <f>STDEV(B74:B76)</f>
        <v>0.0898764542389789</v>
      </c>
      <c r="G81" s="3"/>
    </row>
    <row r="82" spans="1:2" ht="12.75">
      <c r="A82"/>
      <c r="B82" s="2">
        <f>STDEVP(B74:B76)</f>
        <v>0.0733838175920335</v>
      </c>
    </row>
    <row r="83" ht="12.75">
      <c r="A83"/>
    </row>
    <row r="84" spans="1:7" ht="12.75">
      <c r="A84" s="1" t="s">
        <v>34</v>
      </c>
      <c r="B84" s="7">
        <f>2.243*B81+B79</f>
        <v>0.34624022173277713</v>
      </c>
      <c r="F84" s="1"/>
      <c r="G84" s="1"/>
    </row>
    <row r="86" ht="12.75">
      <c r="A86" s="1"/>
    </row>
    <row r="87" ht="12.75">
      <c r="A87" s="5" t="s">
        <v>35</v>
      </c>
    </row>
    <row r="89" ht="12.75">
      <c r="B89" s="1"/>
    </row>
    <row r="90" ht="12.75">
      <c r="A90" s="1"/>
    </row>
    <row r="91" spans="1:2" ht="12.75">
      <c r="A91" s="5"/>
      <c r="B91" s="1"/>
    </row>
    <row r="93" ht="12.75">
      <c r="B93" s="1"/>
    </row>
    <row r="95" spans="2:3" ht="12.75">
      <c r="B95" s="1"/>
      <c r="C95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</sheetData>
  <printOptions horizont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&amp;C&amp;"Arial,Bold"&amp;12Enclosure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2" customWidth="1"/>
    <col min="2" max="2" width="11.57421875" style="2" bestFit="1" customWidth="1"/>
    <col min="3" max="3" width="14.421875" style="2" customWidth="1"/>
    <col min="4" max="4" width="12.8515625" style="0" customWidth="1"/>
    <col min="5" max="5" width="12.00390625" style="2" bestFit="1" customWidth="1"/>
    <col min="6" max="6" width="10.28125" style="0" bestFit="1" customWidth="1"/>
    <col min="7" max="7" width="12.00390625" style="2" bestFit="1" customWidth="1"/>
  </cols>
  <sheetData>
    <row r="1" ht="12.75">
      <c r="A1" s="7" t="s">
        <v>30</v>
      </c>
    </row>
    <row r="3" spans="1:7" ht="12.75">
      <c r="A3" s="1" t="s">
        <v>31</v>
      </c>
      <c r="C3" s="1" t="s">
        <v>32</v>
      </c>
      <c r="E3" s="1"/>
      <c r="G3" s="1"/>
    </row>
    <row r="4" ht="12.75">
      <c r="G4" s="1"/>
    </row>
    <row r="5" spans="1:7" ht="12.75">
      <c r="A5" s="1" t="s">
        <v>4</v>
      </c>
      <c r="C5" s="1" t="s">
        <v>4</v>
      </c>
      <c r="E5" s="1"/>
      <c r="G5" s="1"/>
    </row>
    <row r="6" spans="1:3" ht="12.75">
      <c r="A6" s="2">
        <v>0.076365025</v>
      </c>
      <c r="C6" s="2">
        <v>0.096706469</v>
      </c>
    </row>
    <row r="7" spans="1:3" ht="12.75">
      <c r="A7" s="2">
        <v>0.09913142</v>
      </c>
      <c r="C7" s="2">
        <v>0.082003662</v>
      </c>
    </row>
    <row r="8" spans="1:3" ht="12.75">
      <c r="A8" s="2">
        <v>0.08837392</v>
      </c>
      <c r="C8" s="2">
        <v>0.113486638</v>
      </c>
    </row>
    <row r="9" spans="1:3" ht="12.75">
      <c r="A9" s="2">
        <v>0.08126195</v>
      </c>
      <c r="C9" s="2">
        <v>0.080670508</v>
      </c>
    </row>
    <row r="10" spans="1:3" ht="12.75">
      <c r="A10" s="2">
        <v>0.07624857</v>
      </c>
      <c r="C10" s="2">
        <v>0.106300201</v>
      </c>
    </row>
    <row r="11" spans="1:3" ht="12.75">
      <c r="A11" s="2">
        <v>0.065457266</v>
      </c>
      <c r="C11" s="2">
        <v>0.110827302</v>
      </c>
    </row>
    <row r="12" spans="1:3" ht="12.75">
      <c r="A12" s="2">
        <v>0.078747452</v>
      </c>
      <c r="C12" s="2">
        <v>0.152882895</v>
      </c>
    </row>
    <row r="13" spans="1:3" ht="12.75">
      <c r="A13" s="2">
        <v>0.088586348</v>
      </c>
      <c r="C13" s="2">
        <v>0.093539789</v>
      </c>
    </row>
    <row r="14" spans="1:3" ht="12.75">
      <c r="A14" s="2">
        <v>0.074571216</v>
      </c>
      <c r="C14" s="2">
        <v>0.158083832</v>
      </c>
    </row>
    <row r="15" spans="1:3" ht="12.75">
      <c r="A15" s="2">
        <v>0.053160642</v>
      </c>
      <c r="C15" s="2">
        <v>0.086351742</v>
      </c>
    </row>
    <row r="16" spans="1:3" ht="12.75">
      <c r="A16" s="2">
        <v>0.068775791</v>
      </c>
      <c r="C16" s="2">
        <v>0.084241952</v>
      </c>
    </row>
    <row r="17" spans="1:3" ht="12.75">
      <c r="A17" s="2">
        <v>0.083628493</v>
      </c>
      <c r="C17" s="2">
        <v>0.082768999</v>
      </c>
    </row>
    <row r="18" spans="1:3" ht="12.75">
      <c r="A18" s="2">
        <v>0.024703557</v>
      </c>
      <c r="C18" s="2">
        <v>0.119969914</v>
      </c>
    </row>
    <row r="19" spans="1:3" ht="12.75">
      <c r="A19" s="2">
        <v>0.069444444</v>
      </c>
      <c r="C19" s="2">
        <v>0.140198827</v>
      </c>
    </row>
    <row r="20" spans="1:3" ht="12.75">
      <c r="A20" s="2">
        <v>0.089826021</v>
      </c>
      <c r="C20" s="2">
        <v>0.125427594</v>
      </c>
    </row>
    <row r="21" spans="1:3" ht="12.75">
      <c r="A21" s="2">
        <v>0.090909091</v>
      </c>
      <c r="C21" s="2">
        <v>0.079302661</v>
      </c>
    </row>
    <row r="22" spans="1:3" ht="12.75">
      <c r="A22" s="2">
        <v>0.067088365</v>
      </c>
      <c r="C22" s="2">
        <v>0.111318242</v>
      </c>
    </row>
    <row r="23" spans="1:3" ht="12.75">
      <c r="A23" s="2">
        <v>0.059159929</v>
      </c>
      <c r="C23" s="2">
        <v>0.093309438</v>
      </c>
    </row>
    <row r="24" spans="1:3" ht="12.75">
      <c r="A24" s="2">
        <v>0.081122352</v>
      </c>
      <c r="C24" s="2">
        <v>0.088766492</v>
      </c>
    </row>
    <row r="25" spans="1:3" ht="12.75">
      <c r="A25" s="2">
        <v>0.08940335</v>
      </c>
      <c r="C25" s="2">
        <v>0.080580902</v>
      </c>
    </row>
    <row r="26" spans="1:5" ht="12.75">
      <c r="A26" s="2">
        <v>0.103461249</v>
      </c>
      <c r="C26" s="2">
        <v>0.158421123</v>
      </c>
      <c r="D26" s="1"/>
      <c r="E26" s="1"/>
    </row>
    <row r="27" spans="1:3" ht="12.75">
      <c r="A27" s="2">
        <v>0.090013265</v>
      </c>
      <c r="C27" s="2">
        <v>0.102391726</v>
      </c>
    </row>
    <row r="28" spans="1:5" ht="12.75">
      <c r="A28" s="2">
        <v>0.08226868</v>
      </c>
      <c r="C28" s="2">
        <v>0.13742767</v>
      </c>
      <c r="D28" s="1"/>
      <c r="E28" s="1"/>
    </row>
    <row r="29" spans="1:5" ht="12.75">
      <c r="A29" s="2">
        <v>0.083480652</v>
      </c>
      <c r="C29" s="2">
        <v>0.125066881</v>
      </c>
      <c r="D29" s="1"/>
      <c r="E29" s="4"/>
    </row>
    <row r="30" spans="1:5" ht="12.75">
      <c r="A30" s="2">
        <v>0.083875026</v>
      </c>
      <c r="C30" s="2">
        <v>0.074977061</v>
      </c>
      <c r="D30" s="1"/>
      <c r="E30" s="1"/>
    </row>
    <row r="31" spans="1:3" ht="12.75">
      <c r="A31" s="2">
        <v>0.091876209</v>
      </c>
      <c r="C31" s="2">
        <v>0.070827142</v>
      </c>
    </row>
    <row r="32" spans="1:5" ht="12.75">
      <c r="A32" s="2">
        <v>0.100849257</v>
      </c>
      <c r="C32" s="2">
        <v>0.070203979</v>
      </c>
      <c r="D32" s="1"/>
      <c r="E32" s="1"/>
    </row>
    <row r="33" spans="1:5" ht="12.75">
      <c r="A33" s="2">
        <v>0.116981868</v>
      </c>
      <c r="C33" s="2">
        <v>0.107803504</v>
      </c>
      <c r="D33" s="1"/>
      <c r="E33" s="1"/>
    </row>
    <row r="34" spans="1:3" ht="12.75">
      <c r="A34" s="2">
        <v>0.083503433</v>
      </c>
      <c r="C34" s="2">
        <v>0.086761315</v>
      </c>
    </row>
    <row r="35" spans="1:3" ht="12.75">
      <c r="A35" s="2">
        <v>0.080921554</v>
      </c>
      <c r="C35" s="2">
        <v>0.116637213</v>
      </c>
    </row>
    <row r="36" spans="1:3" ht="12.75">
      <c r="A36" s="2">
        <v>0.111737272</v>
      </c>
      <c r="C36" s="2">
        <v>0.103880983</v>
      </c>
    </row>
    <row r="37" spans="1:3" ht="12.75">
      <c r="A37" s="2">
        <v>0.118996106</v>
      </c>
      <c r="C37" s="2">
        <v>0.08113804</v>
      </c>
    </row>
    <row r="38" spans="1:3" ht="12.75">
      <c r="A38" s="2">
        <v>0.058949625</v>
      </c>
      <c r="C38" s="2">
        <v>0.082822869</v>
      </c>
    </row>
    <row r="39" spans="1:3" ht="12.75">
      <c r="A39" s="2">
        <v>0.087766676</v>
      </c>
      <c r="C39" s="2">
        <v>0.080956762</v>
      </c>
    </row>
    <row r="40" spans="1:3" ht="12.75">
      <c r="A40" s="2">
        <v>0.096562379</v>
      </c>
      <c r="C40" s="2">
        <v>0.073682855</v>
      </c>
    </row>
    <row r="41" spans="1:3" ht="12.75">
      <c r="A41" s="2">
        <v>0.081777949</v>
      </c>
      <c r="C41" s="2">
        <v>0.073973572</v>
      </c>
    </row>
    <row r="42" spans="1:3" ht="12.75">
      <c r="A42" s="2">
        <v>0.089445438</v>
      </c>
      <c r="C42" s="2">
        <v>0.056424371</v>
      </c>
    </row>
    <row r="43" spans="1:3" ht="12.75">
      <c r="A43" s="2">
        <v>0.107807535</v>
      </c>
      <c r="C43" s="2">
        <v>0.073795787</v>
      </c>
    </row>
    <row r="44" spans="1:3" ht="12.75">
      <c r="A44" s="2">
        <v>0.082572372</v>
      </c>
      <c r="C44" s="2">
        <v>0.066726897</v>
      </c>
    </row>
    <row r="45" spans="1:3" ht="12.75">
      <c r="A45" s="2">
        <v>0.065234845</v>
      </c>
      <c r="C45" s="2">
        <v>0.044132397</v>
      </c>
    </row>
    <row r="46" spans="1:3" ht="12.75">
      <c r="A46" s="2">
        <v>0.083927822</v>
      </c>
      <c r="C46" s="2">
        <v>0.080480794</v>
      </c>
    </row>
    <row r="47" spans="1:7" ht="12.75">
      <c r="A47" s="2">
        <v>0.096270774</v>
      </c>
      <c r="C47" s="2">
        <v>0.121584699</v>
      </c>
      <c r="F47" s="1"/>
      <c r="G47" s="1"/>
    </row>
    <row r="48" spans="1:3" ht="12.75">
      <c r="A48" s="2">
        <v>0.093614505</v>
      </c>
      <c r="C48" s="2">
        <v>0.125609443</v>
      </c>
    </row>
    <row r="49" spans="1:7" ht="12.75">
      <c r="A49" s="2">
        <v>0.078988942</v>
      </c>
      <c r="C49" s="2">
        <v>0.080380532</v>
      </c>
      <c r="F49" s="1"/>
      <c r="G49" s="1"/>
    </row>
    <row r="50" spans="1:7" ht="12.75">
      <c r="A50" s="2">
        <v>0.09718173</v>
      </c>
      <c r="C50" s="2">
        <v>0.138904654</v>
      </c>
      <c r="F50" s="1"/>
      <c r="G50" s="4"/>
    </row>
    <row r="51" spans="1:7" ht="12.75">
      <c r="A51" s="2">
        <v>0.083986562</v>
      </c>
      <c r="C51" s="2">
        <v>0.150345216</v>
      </c>
      <c r="F51" s="1"/>
      <c r="G51" s="1"/>
    </row>
    <row r="52" spans="1:3" ht="12.75">
      <c r="A52" s="2">
        <v>0.098309084</v>
      </c>
      <c r="C52" s="2">
        <v>0.119066249</v>
      </c>
    </row>
    <row r="53" spans="1:7" ht="12.75">
      <c r="A53" s="2">
        <v>0.076870516</v>
      </c>
      <c r="C53" s="2">
        <v>0.107087227</v>
      </c>
      <c r="F53" s="1"/>
      <c r="G53" s="1"/>
    </row>
    <row r="54" spans="1:7" ht="12.75">
      <c r="A54" s="2">
        <v>0.085910653</v>
      </c>
      <c r="C54" s="2">
        <v>0.114410839</v>
      </c>
      <c r="F54" s="1"/>
      <c r="G54" s="4"/>
    </row>
    <row r="55" spans="1:3" ht="12.75">
      <c r="A55" s="2">
        <v>0.079707427</v>
      </c>
      <c r="C55" s="2">
        <v>0.154700222</v>
      </c>
    </row>
    <row r="56" spans="1:3" ht="12.75">
      <c r="A56" s="2">
        <v>0.075728891</v>
      </c>
      <c r="C56" s="2">
        <v>0.08988764</v>
      </c>
    </row>
    <row r="57" ht="12.75">
      <c r="A57" s="2">
        <v>0.082108902</v>
      </c>
    </row>
    <row r="58" spans="1:4" ht="12.75">
      <c r="A58" s="2">
        <v>0.1189768</v>
      </c>
      <c r="C58" s="1">
        <f>SUM(C6:C56)</f>
        <v>5.157247720999999</v>
      </c>
      <c r="D58" s="1" t="s">
        <v>2</v>
      </c>
    </row>
    <row r="59" spans="1:4" ht="12.75">
      <c r="A59" s="2">
        <v>0.09941299</v>
      </c>
      <c r="D59" s="2"/>
    </row>
    <row r="60" spans="1:4" ht="12.75">
      <c r="A60" s="2">
        <v>0.090030326</v>
      </c>
      <c r="C60" s="1">
        <f>AVERAGE(C6:C56)</f>
        <v>0.10112250433333332</v>
      </c>
      <c r="D60" s="1" t="s">
        <v>1</v>
      </c>
    </row>
    <row r="61" spans="3:4" ht="12.75">
      <c r="C61" s="1">
        <f>MEDIAN(C6:C56)</f>
        <v>0.093539789</v>
      </c>
      <c r="D61" s="1" t="s">
        <v>11</v>
      </c>
    </row>
    <row r="62" spans="1:4" ht="12.75">
      <c r="A62" s="4">
        <f>SUM(A6:A60)</f>
        <v>4.665072516</v>
      </c>
      <c r="B62" s="1" t="s">
        <v>2</v>
      </c>
      <c r="C62" s="1">
        <f>STDEV(C6:C56)</f>
        <v>0.02788625289723422</v>
      </c>
      <c r="D62" s="1" t="s">
        <v>3</v>
      </c>
    </row>
    <row r="63" spans="3:4" ht="12.75">
      <c r="C63" s="2">
        <f>STDEVP(C6:C56)</f>
        <v>0.027611504789022655</v>
      </c>
      <c r="D63" s="2"/>
    </row>
    <row r="64" spans="1:4" ht="12.75">
      <c r="A64" s="1">
        <f>AVERAGE(A6:A60)</f>
        <v>0.0848195002909091</v>
      </c>
      <c r="B64" s="1" t="s">
        <v>1</v>
      </c>
      <c r="C64" s="1">
        <f>2.243*C62+C60</f>
        <v>0.16367136958182968</v>
      </c>
      <c r="D64" s="1" t="s">
        <v>9</v>
      </c>
    </row>
    <row r="65" spans="1:4" ht="12.75">
      <c r="A65" s="1">
        <f>MEDIAN(A6:A60)</f>
        <v>0.083875026</v>
      </c>
      <c r="B65" s="1" t="s">
        <v>11</v>
      </c>
      <c r="C65" s="1">
        <f>2.243*C62+C61</f>
        <v>0.15608865424849636</v>
      </c>
      <c r="D65" s="1" t="s">
        <v>9</v>
      </c>
    </row>
    <row r="66" spans="1:2" ht="12.75">
      <c r="A66" s="1">
        <f>STDEV(A6:A60)</f>
        <v>0.016471706293068825</v>
      </c>
      <c r="B66" s="1" t="s">
        <v>3</v>
      </c>
    </row>
    <row r="67" ht="12.75">
      <c r="A67" s="2">
        <f>STDEVP(A6:A60)</f>
        <v>0.016321276600625375</v>
      </c>
    </row>
    <row r="68" spans="1:2" ht="12.75">
      <c r="A68" s="1">
        <f>2.243*A66+A64</f>
        <v>0.12176553750626247</v>
      </c>
      <c r="B68" s="1" t="s">
        <v>9</v>
      </c>
    </row>
    <row r="69" spans="1:2" ht="12.75">
      <c r="A69" s="1">
        <f>2.243*A66+A65</f>
        <v>0.12082106321535338</v>
      </c>
      <c r="B69" s="1" t="s">
        <v>9</v>
      </c>
    </row>
    <row r="71" spans="1:2" ht="12.75">
      <c r="A71"/>
      <c r="B71" s="5" t="s">
        <v>13</v>
      </c>
    </row>
    <row r="72" spans="1:2" ht="12.75">
      <c r="A72"/>
      <c r="B72" s="1" t="s">
        <v>10</v>
      </c>
    </row>
    <row r="73" spans="1:4" ht="12.75">
      <c r="A73"/>
      <c r="B73" s="9" t="s">
        <v>1</v>
      </c>
      <c r="C73"/>
      <c r="D73" s="9"/>
    </row>
    <row r="74" spans="1:4" ht="12.75">
      <c r="A74"/>
      <c r="B74" s="3">
        <f>A64</f>
        <v>0.0848195002909091</v>
      </c>
      <c r="C74"/>
      <c r="D74" s="3"/>
    </row>
    <row r="75" spans="1:4" ht="12.75">
      <c r="A75"/>
      <c r="B75" s="2">
        <f>C60</f>
        <v>0.10112250433333332</v>
      </c>
      <c r="C75"/>
      <c r="D75" s="2"/>
    </row>
    <row r="76" spans="1:7" ht="12.75">
      <c r="A76" s="8"/>
      <c r="B76" s="3"/>
      <c r="C76" s="8"/>
      <c r="D76" s="3"/>
      <c r="G76" s="3"/>
    </row>
    <row r="77" spans="1:7" ht="12.75">
      <c r="A77"/>
      <c r="C77"/>
      <c r="D77" s="2"/>
      <c r="G77" s="3"/>
    </row>
    <row r="78" spans="1:4" ht="12.75">
      <c r="A78"/>
      <c r="C78"/>
      <c r="D78" s="2"/>
    </row>
    <row r="79" spans="1:7" ht="12.75">
      <c r="A79" s="1" t="s">
        <v>1</v>
      </c>
      <c r="B79" s="11">
        <f>AVERAGE(B74:B75)</f>
        <v>0.09297100231212121</v>
      </c>
      <c r="C79" s="1"/>
      <c r="D79" s="11"/>
      <c r="G79" s="6"/>
    </row>
    <row r="80" spans="1:4" ht="12.75">
      <c r="A80"/>
      <c r="C80"/>
      <c r="D80" s="2"/>
    </row>
    <row r="81" spans="1:7" ht="12.75">
      <c r="A81" s="1" t="s">
        <v>3</v>
      </c>
      <c r="B81" s="3">
        <f>STDEV(B74:B75)</f>
        <v>0.011527964712109779</v>
      </c>
      <c r="C81" s="1"/>
      <c r="D81" s="3"/>
      <c r="G81" s="3"/>
    </row>
    <row r="82" spans="1:4" ht="12.75">
      <c r="A82"/>
      <c r="B82" s="2">
        <f>STDEVP(B74:B75)</f>
        <v>0.008151502021212051</v>
      </c>
      <c r="C82"/>
      <c r="D82" s="2"/>
    </row>
    <row r="83" spans="1:4" ht="12.75">
      <c r="A83"/>
      <c r="C83"/>
      <c r="D83" s="2"/>
    </row>
    <row r="84" spans="1:7" ht="12.75">
      <c r="A84" s="1" t="s">
        <v>34</v>
      </c>
      <c r="B84" s="7">
        <f>2.243*B81+B79</f>
        <v>0.11882822716138344</v>
      </c>
      <c r="C84" s="1"/>
      <c r="D84" s="7"/>
      <c r="F84" s="1"/>
      <c r="G84" s="1"/>
    </row>
    <row r="86" ht="12.75">
      <c r="A86" s="1"/>
    </row>
    <row r="87" ht="12.75">
      <c r="A87" s="5"/>
    </row>
    <row r="89" ht="12.75">
      <c r="B89" s="1"/>
    </row>
    <row r="90" ht="12.75">
      <c r="A90" s="1"/>
    </row>
    <row r="91" spans="1:2" ht="12.75">
      <c r="A91" s="5"/>
      <c r="B91" s="1"/>
    </row>
    <row r="93" ht="12.75">
      <c r="B93" s="1"/>
    </row>
    <row r="95" spans="2:3" ht="12.75">
      <c r="B95" s="1"/>
      <c r="C95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</sheetData>
  <printOptions horizontalCentered="1"/>
  <pageMargins left="0.75" right="0.75" top="1" bottom="1" header="0.5" footer="0.5"/>
  <pageSetup fitToHeight="1" fitToWidth="1" horizontalDpi="600" verticalDpi="600" orientation="portrait" scale="62" r:id="rId1"/>
  <headerFooter alignWithMargins="0">
    <oddHeader>&amp;C&amp;"Arial,Bold"&amp;12Enclosure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Mercury MACT</dc:title>
  <dc:subject/>
  <dc:creator>crevans</dc:creator>
  <cp:keywords/>
  <dc:description/>
  <cp:lastModifiedBy>Dean E. Van Orden</cp:lastModifiedBy>
  <cp:lastPrinted>2004-06-29T14:23:22Z</cp:lastPrinted>
  <dcterms:created xsi:type="dcterms:W3CDTF">2004-02-12T13:42:17Z</dcterms:created>
  <dcterms:modified xsi:type="dcterms:W3CDTF">2004-06-29T14:25:20Z</dcterms:modified>
  <cp:category/>
  <cp:version/>
  <cp:contentType/>
  <cp:contentStatus/>
</cp:coreProperties>
</file>