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sefurjanic\Documents\DMRs\Supplemental Forms\Excel\Bay Forms\"/>
    </mc:Choice>
  </mc:AlternateContent>
  <xr:revisionPtr revIDLastSave="0" documentId="8_{35655708-7720-4AF6-B907-018F67CE2359}" xr6:coauthVersionLast="31" xr6:coauthVersionMax="31" xr10:uidLastSave="{00000000-0000-0000-0000-000000000000}"/>
  <bookViews>
    <workbookView xWindow="0" yWindow="0" windowWidth="15360" windowHeight="7020" xr2:uid="{00000000-000D-0000-FFFF-FFFF00000000}"/>
  </bookViews>
  <sheets>
    <sheet name="Nutrient Monitoring" sheetId="7" r:id="rId1"/>
    <sheet name="Nutrient Budget" sheetId="1" r:id="rId2"/>
    <sheet name="Instructions" sheetId="10" r:id="rId3"/>
  </sheets>
  <definedNames>
    <definedName name="Approval_Method">'Nutrient Budget'!$AS$1:$AS$2</definedName>
    <definedName name="Credit_Type">'Nutrient Budget'!$AM$1:$AM$2</definedName>
    <definedName name="Final_N_Adjusted_Credits">'Nutrient Monitoring'!$AR$385</definedName>
    <definedName name="Final_N_Credits">'Nutrient Monitoring'!$AR$384</definedName>
    <definedName name="Final_P_Adjusted_Credits">'Nutrient Monitoring'!$AS$385</definedName>
    <definedName name="Final_P_Credits">'Nutrient Monitoring'!$AS$384</definedName>
    <definedName name="N_Actual_Load">'Nutrient Monitoring'!$AI$380</definedName>
    <definedName name="N_Cap_Load">'Nutrient Monitoring'!$F$8</definedName>
    <definedName name="N_Credits">'Nutrient Monitoring'!$AR$382</definedName>
    <definedName name="N_Offset_Sources">'Nutrient Budget'!$AR$1:$AR$6</definedName>
    <definedName name="N_Sum_Below_Baseline">'Nutrient Monitoring'!$AR$380</definedName>
    <definedName name="No">'Nutrient Monitoring'!$AQ$1</definedName>
    <definedName name="No_Samples">'Nutrient Monitoring'!$AQ$1:$AQ$7</definedName>
    <definedName name="P_Actual_Load">'Nutrient Monitoring'!$K$380</definedName>
    <definedName name="P_Cap_Load">'Nutrient Monitoring'!$AB$8</definedName>
    <definedName name="P_Credits">'Nutrient Monitoring'!$AS$382</definedName>
    <definedName name="P_Offset_Sources">#REF!</definedName>
    <definedName name="P_Sum_Below_Baseline">'Nutrient Monitoring'!$AS$380</definedName>
    <definedName name="_xlnm.Print_Area" localSheetId="2">Instructions!$A$1:$AK$74</definedName>
    <definedName name="_xlnm.Print_Area" localSheetId="1">'Nutrient Budget'!$A$1:$AK$138</definedName>
    <definedName name="_xlnm.Print_Area" localSheetId="0">'Nutrient Monitoring'!$A$1:$AL$425</definedName>
    <definedName name="Yes_No">'Nutrient Monitoring'!$AP$1:$AP$2</definedName>
  </definedNames>
  <calcPr calcId="179017"/>
</workbook>
</file>

<file path=xl/calcChain.xml><?xml version="1.0" encoding="utf-8"?>
<calcChain xmlns="http://schemas.openxmlformats.org/spreadsheetml/2006/main">
  <c r="AI378" i="7" l="1"/>
  <c r="AI377" i="7"/>
  <c r="AI376" i="7"/>
  <c r="AI375" i="7"/>
  <c r="AI374" i="7"/>
  <c r="AI373" i="7"/>
  <c r="AI372" i="7"/>
  <c r="AI371" i="7"/>
  <c r="AI370" i="7"/>
  <c r="AI369" i="7"/>
  <c r="AI368" i="7"/>
  <c r="AI367" i="7"/>
  <c r="AI366" i="7"/>
  <c r="AI365" i="7"/>
  <c r="AI364" i="7"/>
  <c r="AI363" i="7"/>
  <c r="AI362" i="7"/>
  <c r="AI361" i="7"/>
  <c r="AI360" i="7"/>
  <c r="AI359" i="7"/>
  <c r="AI358" i="7"/>
  <c r="AI357" i="7"/>
  <c r="AI356" i="7"/>
  <c r="AI355" i="7"/>
  <c r="AI354" i="7"/>
  <c r="AI353" i="7"/>
  <c r="AI352" i="7"/>
  <c r="AI351" i="7"/>
  <c r="AI350" i="7"/>
  <c r="AI349" i="7"/>
  <c r="AI348" i="7"/>
  <c r="AI347" i="7"/>
  <c r="AI346" i="7"/>
  <c r="AI345" i="7"/>
  <c r="AI344" i="7"/>
  <c r="AI343" i="7"/>
  <c r="AI342" i="7"/>
  <c r="AI341" i="7"/>
  <c r="AI340" i="7"/>
  <c r="AI339" i="7"/>
  <c r="AI338" i="7"/>
  <c r="AI337" i="7"/>
  <c r="AI336" i="7"/>
  <c r="AI335" i="7"/>
  <c r="AI334" i="7"/>
  <c r="AI333" i="7"/>
  <c r="AI332" i="7"/>
  <c r="AI331" i="7"/>
  <c r="AI330" i="7"/>
  <c r="AI329" i="7"/>
  <c r="AI328" i="7"/>
  <c r="AI327" i="7"/>
  <c r="AI326" i="7"/>
  <c r="AI325" i="7"/>
  <c r="AI324" i="7"/>
  <c r="AI323" i="7"/>
  <c r="AI322" i="7"/>
  <c r="AI321" i="7"/>
  <c r="AI320" i="7"/>
  <c r="AI319" i="7"/>
  <c r="AI318" i="7"/>
  <c r="AI317" i="7"/>
  <c r="AI316" i="7"/>
  <c r="AI315" i="7"/>
  <c r="AI314" i="7"/>
  <c r="AI313" i="7"/>
  <c r="AI312" i="7"/>
  <c r="AI311" i="7"/>
  <c r="AI310" i="7"/>
  <c r="AI309" i="7"/>
  <c r="AI308" i="7"/>
  <c r="AI307" i="7"/>
  <c r="AI306" i="7"/>
  <c r="AI305" i="7"/>
  <c r="AI304" i="7"/>
  <c r="AI303" i="7"/>
  <c r="AI302" i="7"/>
  <c r="AI301" i="7"/>
  <c r="AI300" i="7"/>
  <c r="AI299" i="7"/>
  <c r="AI298" i="7"/>
  <c r="AI297" i="7"/>
  <c r="AI296" i="7"/>
  <c r="AI295" i="7"/>
  <c r="AI294" i="7"/>
  <c r="AI293" i="7"/>
  <c r="AI292" i="7"/>
  <c r="AI291" i="7"/>
  <c r="AI290" i="7"/>
  <c r="AI289" i="7"/>
  <c r="AI288" i="7"/>
  <c r="AI287" i="7"/>
  <c r="AI286" i="7"/>
  <c r="AI285" i="7"/>
  <c r="AI284" i="7"/>
  <c r="AI283" i="7"/>
  <c r="AI282" i="7"/>
  <c r="AI281" i="7"/>
  <c r="AI280" i="7"/>
  <c r="AI279" i="7"/>
  <c r="AI278" i="7"/>
  <c r="AI277" i="7"/>
  <c r="AI276" i="7"/>
  <c r="AI275" i="7"/>
  <c r="AI274" i="7"/>
  <c r="AI273" i="7"/>
  <c r="AI272" i="7"/>
  <c r="AI271" i="7"/>
  <c r="AI270" i="7"/>
  <c r="AI269" i="7"/>
  <c r="AI268" i="7"/>
  <c r="AI267" i="7"/>
  <c r="AI266" i="7"/>
  <c r="AI265" i="7"/>
  <c r="AI264" i="7"/>
  <c r="AI263" i="7"/>
  <c r="AI262" i="7"/>
  <c r="AI261" i="7"/>
  <c r="AI260" i="7"/>
  <c r="AI259" i="7"/>
  <c r="AI258" i="7"/>
  <c r="AI257" i="7"/>
  <c r="AI256" i="7"/>
  <c r="AI255" i="7"/>
  <c r="AI254" i="7"/>
  <c r="AI253" i="7"/>
  <c r="AI252" i="7"/>
  <c r="AI251" i="7"/>
  <c r="AI250" i="7"/>
  <c r="AI249" i="7"/>
  <c r="AI248" i="7"/>
  <c r="AI247" i="7"/>
  <c r="AI246" i="7"/>
  <c r="AI245" i="7"/>
  <c r="AI244" i="7"/>
  <c r="AI243" i="7"/>
  <c r="AI242" i="7"/>
  <c r="AI241" i="7"/>
  <c r="AI240" i="7"/>
  <c r="AI239" i="7"/>
  <c r="AI238" i="7"/>
  <c r="AI237" i="7"/>
  <c r="AI236" i="7"/>
  <c r="AI235" i="7"/>
  <c r="AI234" i="7"/>
  <c r="AI233" i="7"/>
  <c r="AI232" i="7"/>
  <c r="AI231" i="7"/>
  <c r="AI230" i="7"/>
  <c r="AI229" i="7"/>
  <c r="AI228" i="7"/>
  <c r="AI227" i="7"/>
  <c r="AI226" i="7"/>
  <c r="AI225" i="7"/>
  <c r="AI224" i="7"/>
  <c r="AI223" i="7"/>
  <c r="AI222" i="7"/>
  <c r="AI221" i="7"/>
  <c r="AI220" i="7"/>
  <c r="AI219" i="7"/>
  <c r="AI218" i="7"/>
  <c r="AI217" i="7"/>
  <c r="AI216" i="7"/>
  <c r="AI215" i="7"/>
  <c r="AI214" i="7"/>
  <c r="AI213" i="7"/>
  <c r="AI212" i="7"/>
  <c r="AI211" i="7"/>
  <c r="AI210" i="7"/>
  <c r="AI209" i="7"/>
  <c r="AI208" i="7"/>
  <c r="AI207" i="7"/>
  <c r="AI206" i="7"/>
  <c r="AI205" i="7"/>
  <c r="AI204" i="7"/>
  <c r="AI203" i="7"/>
  <c r="AI202" i="7"/>
  <c r="AI201" i="7"/>
  <c r="AI200" i="7"/>
  <c r="AI199" i="7"/>
  <c r="AI198" i="7"/>
  <c r="AI197" i="7"/>
  <c r="AI196" i="7"/>
  <c r="AI195" i="7"/>
  <c r="AI194" i="7"/>
  <c r="AI193" i="7"/>
  <c r="AI192" i="7"/>
  <c r="AI191" i="7"/>
  <c r="AI190" i="7"/>
  <c r="AI189" i="7"/>
  <c r="AI188" i="7"/>
  <c r="AI187" i="7"/>
  <c r="AI186" i="7"/>
  <c r="AI185" i="7"/>
  <c r="AI184" i="7"/>
  <c r="AI183" i="7"/>
  <c r="AI182" i="7"/>
  <c r="AI181" i="7"/>
  <c r="AI180" i="7"/>
  <c r="AI179" i="7"/>
  <c r="AI178" i="7"/>
  <c r="AI177" i="7"/>
  <c r="AI176" i="7"/>
  <c r="AI175" i="7"/>
  <c r="AI174" i="7"/>
  <c r="AI173" i="7"/>
  <c r="AI172" i="7"/>
  <c r="AI171" i="7"/>
  <c r="AI170" i="7"/>
  <c r="AI169" i="7"/>
  <c r="AI168" i="7"/>
  <c r="AI167" i="7"/>
  <c r="AI166" i="7"/>
  <c r="AI165" i="7"/>
  <c r="AI164" i="7"/>
  <c r="AI163" i="7"/>
  <c r="AI162" i="7"/>
  <c r="AI161" i="7"/>
  <c r="AI160" i="7"/>
  <c r="AI159" i="7"/>
  <c r="AI158" i="7"/>
  <c r="AI157" i="7"/>
  <c r="AI156" i="7"/>
  <c r="AI155" i="7"/>
  <c r="AI154" i="7"/>
  <c r="AI153" i="7"/>
  <c r="AI152" i="7"/>
  <c r="AI151" i="7"/>
  <c r="AI150" i="7"/>
  <c r="AI149" i="7"/>
  <c r="AI148" i="7"/>
  <c r="AI147" i="7"/>
  <c r="AI146" i="7"/>
  <c r="AI145" i="7"/>
  <c r="AI144" i="7"/>
  <c r="AI143" i="7"/>
  <c r="AI142" i="7"/>
  <c r="AI141" i="7"/>
  <c r="AI140" i="7"/>
  <c r="AI139" i="7"/>
  <c r="AI138" i="7"/>
  <c r="AI137" i="7"/>
  <c r="AI136" i="7"/>
  <c r="AI135" i="7"/>
  <c r="AI134" i="7"/>
  <c r="AI133" i="7"/>
  <c r="AI132" i="7"/>
  <c r="AI131" i="7"/>
  <c r="AI130" i="7"/>
  <c r="AI129" i="7"/>
  <c r="AI128" i="7"/>
  <c r="AI127" i="7"/>
  <c r="AI126" i="7"/>
  <c r="AI125" i="7"/>
  <c r="AI124" i="7"/>
  <c r="AI123" i="7"/>
  <c r="AI122" i="7"/>
  <c r="AI121" i="7"/>
  <c r="AI120" i="7"/>
  <c r="AI119" i="7"/>
  <c r="AI118" i="7"/>
  <c r="AI117" i="7"/>
  <c r="AI116" i="7"/>
  <c r="AI115" i="7"/>
  <c r="AI114" i="7"/>
  <c r="AI113" i="7"/>
  <c r="AI112" i="7"/>
  <c r="AI111" i="7"/>
  <c r="AI110" i="7"/>
  <c r="AI109" i="7"/>
  <c r="AI108" i="7"/>
  <c r="AI107" i="7"/>
  <c r="AI106" i="7"/>
  <c r="AI105" i="7"/>
  <c r="AI104" i="7"/>
  <c r="AI103" i="7"/>
  <c r="AI102" i="7"/>
  <c r="AI101" i="7"/>
  <c r="AI100" i="7"/>
  <c r="AI99" i="7"/>
  <c r="AI98" i="7"/>
  <c r="AI97" i="7"/>
  <c r="AI96" i="7"/>
  <c r="AI95" i="7"/>
  <c r="AI94" i="7"/>
  <c r="AI93" i="7"/>
  <c r="AI92" i="7"/>
  <c r="AI91" i="7"/>
  <c r="AI90" i="7"/>
  <c r="AI89" i="7"/>
  <c r="AI88" i="7"/>
  <c r="AI87" i="7"/>
  <c r="AI86" i="7"/>
  <c r="AI85" i="7"/>
  <c r="AI84" i="7"/>
  <c r="AI83" i="7"/>
  <c r="AI82" i="7"/>
  <c r="AI81" i="7"/>
  <c r="AI80" i="7"/>
  <c r="AI79" i="7"/>
  <c r="AI78" i="7"/>
  <c r="AI77" i="7"/>
  <c r="AI76" i="7"/>
  <c r="AI75" i="7"/>
  <c r="AI74" i="7"/>
  <c r="AI73" i="7"/>
  <c r="AI72" i="7"/>
  <c r="AI71" i="7"/>
  <c r="AI70" i="7"/>
  <c r="AI69" i="7"/>
  <c r="AI68" i="7"/>
  <c r="AI67" i="7"/>
  <c r="AI66" i="7"/>
  <c r="AI65" i="7"/>
  <c r="AI64" i="7"/>
  <c r="AI63" i="7"/>
  <c r="AI62" i="7"/>
  <c r="AI61" i="7"/>
  <c r="AI60" i="7"/>
  <c r="AI59" i="7"/>
  <c r="AI58" i="7"/>
  <c r="AI57" i="7"/>
  <c r="AI56" i="7"/>
  <c r="AI55" i="7"/>
  <c r="AI54" i="7"/>
  <c r="AI53" i="7"/>
  <c r="AI52" i="7"/>
  <c r="AI51" i="7"/>
  <c r="AI50" i="7"/>
  <c r="AI49" i="7"/>
  <c r="AI48" i="7"/>
  <c r="AI47" i="7"/>
  <c r="AI46" i="7"/>
  <c r="AI45" i="7"/>
  <c r="AI44" i="7"/>
  <c r="AI43" i="7"/>
  <c r="AI42" i="7"/>
  <c r="AI41" i="7"/>
  <c r="AI40" i="7"/>
  <c r="AI39" i="7"/>
  <c r="AI38" i="7"/>
  <c r="AI37" i="7"/>
  <c r="AI36" i="7"/>
  <c r="AI35" i="7"/>
  <c r="AI34" i="7"/>
  <c r="AI33" i="7"/>
  <c r="AI32" i="7"/>
  <c r="AI31" i="7"/>
  <c r="AI30" i="7"/>
  <c r="AI29" i="7"/>
  <c r="AI28" i="7"/>
  <c r="AI27" i="7"/>
  <c r="AI26" i="7"/>
  <c r="AI25" i="7"/>
  <c r="AI24" i="7"/>
  <c r="AI23" i="7"/>
  <c r="AI22" i="7"/>
  <c r="AI21" i="7"/>
  <c r="AI20" i="7"/>
  <c r="AI19" i="7"/>
  <c r="AI18" i="7"/>
  <c r="AI17" i="7"/>
  <c r="AI16" i="7"/>
  <c r="AI15" i="7"/>
  <c r="AI14" i="7"/>
  <c r="AF378" i="7"/>
  <c r="AF377" i="7"/>
  <c r="AF376" i="7"/>
  <c r="AF375" i="7"/>
  <c r="AF374" i="7"/>
  <c r="AF373" i="7"/>
  <c r="AF372" i="7"/>
  <c r="AF371" i="7"/>
  <c r="AF370" i="7"/>
  <c r="AF369" i="7"/>
  <c r="AF368" i="7"/>
  <c r="AF367" i="7"/>
  <c r="AF366" i="7"/>
  <c r="AF365" i="7"/>
  <c r="AF364" i="7"/>
  <c r="AF363" i="7"/>
  <c r="AF362" i="7"/>
  <c r="AF361" i="7"/>
  <c r="AF360" i="7"/>
  <c r="AF359" i="7"/>
  <c r="AF358" i="7"/>
  <c r="AF357" i="7"/>
  <c r="AF356" i="7"/>
  <c r="AF355" i="7"/>
  <c r="AF354" i="7"/>
  <c r="AF353" i="7"/>
  <c r="AF352" i="7"/>
  <c r="AF351" i="7"/>
  <c r="AF350" i="7"/>
  <c r="AF349" i="7"/>
  <c r="AF348" i="7"/>
  <c r="AF347" i="7"/>
  <c r="AF346" i="7"/>
  <c r="AF345" i="7"/>
  <c r="AF344" i="7"/>
  <c r="AF343" i="7"/>
  <c r="AF342" i="7"/>
  <c r="AF341" i="7"/>
  <c r="AF340" i="7"/>
  <c r="AF339" i="7"/>
  <c r="AF338" i="7"/>
  <c r="AF337" i="7"/>
  <c r="AF336" i="7"/>
  <c r="AF335" i="7"/>
  <c r="AF334" i="7"/>
  <c r="AF333" i="7"/>
  <c r="AF332" i="7"/>
  <c r="AF331" i="7"/>
  <c r="AF330" i="7"/>
  <c r="AF329" i="7"/>
  <c r="AF328" i="7"/>
  <c r="AF327" i="7"/>
  <c r="AF326" i="7"/>
  <c r="AF325" i="7"/>
  <c r="AF324" i="7"/>
  <c r="AF323" i="7"/>
  <c r="AF322" i="7"/>
  <c r="AF321" i="7"/>
  <c r="AF320" i="7"/>
  <c r="AF319" i="7"/>
  <c r="AF318" i="7"/>
  <c r="AF317" i="7"/>
  <c r="AF316" i="7"/>
  <c r="AF315" i="7"/>
  <c r="AF314" i="7"/>
  <c r="AF313" i="7"/>
  <c r="AF312" i="7"/>
  <c r="AF311" i="7"/>
  <c r="AF310" i="7"/>
  <c r="AF309" i="7"/>
  <c r="AF308" i="7"/>
  <c r="AF307" i="7"/>
  <c r="AF306" i="7"/>
  <c r="AF305" i="7"/>
  <c r="AF304" i="7"/>
  <c r="AF303" i="7"/>
  <c r="AF302" i="7"/>
  <c r="AF301" i="7"/>
  <c r="AF300" i="7"/>
  <c r="AF299" i="7"/>
  <c r="AF298" i="7"/>
  <c r="AF297" i="7"/>
  <c r="AF296" i="7"/>
  <c r="AF295" i="7"/>
  <c r="AF294" i="7"/>
  <c r="AF293" i="7"/>
  <c r="AF292" i="7"/>
  <c r="AF291" i="7"/>
  <c r="AF290" i="7"/>
  <c r="AF289" i="7"/>
  <c r="AF288" i="7"/>
  <c r="AF287" i="7"/>
  <c r="AF286" i="7"/>
  <c r="AF285" i="7"/>
  <c r="AF284" i="7"/>
  <c r="AF283" i="7"/>
  <c r="AF282" i="7"/>
  <c r="AF281" i="7"/>
  <c r="AF280" i="7"/>
  <c r="AF279" i="7"/>
  <c r="AF278" i="7"/>
  <c r="AF277" i="7"/>
  <c r="AF276" i="7"/>
  <c r="AF275" i="7"/>
  <c r="AF274" i="7"/>
  <c r="AF273" i="7"/>
  <c r="AF272" i="7"/>
  <c r="AF271" i="7"/>
  <c r="AF270" i="7"/>
  <c r="AF269" i="7"/>
  <c r="AF268" i="7"/>
  <c r="AF267" i="7"/>
  <c r="AF266" i="7"/>
  <c r="AF265" i="7"/>
  <c r="AF264" i="7"/>
  <c r="AF263" i="7"/>
  <c r="AF262" i="7"/>
  <c r="AF261" i="7"/>
  <c r="AF260" i="7"/>
  <c r="AF259" i="7"/>
  <c r="AF258" i="7"/>
  <c r="AF257" i="7"/>
  <c r="AF256" i="7"/>
  <c r="AF255" i="7"/>
  <c r="AF254" i="7"/>
  <c r="AF253" i="7"/>
  <c r="AF252" i="7"/>
  <c r="AF251" i="7"/>
  <c r="AF250" i="7"/>
  <c r="AF249" i="7"/>
  <c r="AF248" i="7"/>
  <c r="AF247" i="7"/>
  <c r="AF246" i="7"/>
  <c r="AF245" i="7"/>
  <c r="AF244" i="7"/>
  <c r="AF243" i="7"/>
  <c r="AF242" i="7"/>
  <c r="AF241" i="7"/>
  <c r="AF240" i="7"/>
  <c r="AF239" i="7"/>
  <c r="AF238" i="7"/>
  <c r="AF237" i="7"/>
  <c r="AF236" i="7"/>
  <c r="AF235" i="7"/>
  <c r="AF234" i="7"/>
  <c r="AF233" i="7"/>
  <c r="AF232" i="7"/>
  <c r="AF231" i="7"/>
  <c r="AF230" i="7"/>
  <c r="AF229" i="7"/>
  <c r="AF228" i="7"/>
  <c r="AF227" i="7"/>
  <c r="AF226" i="7"/>
  <c r="AF225" i="7"/>
  <c r="AF224" i="7"/>
  <c r="AF223" i="7"/>
  <c r="AF222" i="7"/>
  <c r="AF221" i="7"/>
  <c r="AF220" i="7"/>
  <c r="AF219" i="7"/>
  <c r="AF218" i="7"/>
  <c r="AF217" i="7"/>
  <c r="AF216" i="7"/>
  <c r="AF215" i="7"/>
  <c r="AF214" i="7"/>
  <c r="AF213" i="7"/>
  <c r="AF212" i="7"/>
  <c r="AF211" i="7"/>
  <c r="AF210" i="7"/>
  <c r="AF209" i="7"/>
  <c r="AF208" i="7"/>
  <c r="AF207" i="7"/>
  <c r="AF206" i="7"/>
  <c r="AF205" i="7"/>
  <c r="AF204" i="7"/>
  <c r="AF203" i="7"/>
  <c r="AF202" i="7"/>
  <c r="AF201" i="7"/>
  <c r="AF200" i="7"/>
  <c r="AF199" i="7"/>
  <c r="AF198" i="7"/>
  <c r="AF197" i="7"/>
  <c r="AF196" i="7"/>
  <c r="AF195" i="7"/>
  <c r="AF194" i="7"/>
  <c r="AF193" i="7"/>
  <c r="AF192" i="7"/>
  <c r="AF191" i="7"/>
  <c r="AF190" i="7"/>
  <c r="AF189" i="7"/>
  <c r="AF188" i="7"/>
  <c r="AF187" i="7"/>
  <c r="AF186" i="7"/>
  <c r="AF185" i="7"/>
  <c r="AF184" i="7"/>
  <c r="AF183" i="7"/>
  <c r="AF182" i="7"/>
  <c r="AF181" i="7"/>
  <c r="AF180" i="7"/>
  <c r="AF179" i="7"/>
  <c r="AF178" i="7"/>
  <c r="AF177" i="7"/>
  <c r="AF176" i="7"/>
  <c r="AF175" i="7"/>
  <c r="AF174" i="7"/>
  <c r="AF173" i="7"/>
  <c r="AF172" i="7"/>
  <c r="AF171" i="7"/>
  <c r="AF170" i="7"/>
  <c r="AF169" i="7"/>
  <c r="AF168" i="7"/>
  <c r="AF167" i="7"/>
  <c r="AF166" i="7"/>
  <c r="AF165" i="7"/>
  <c r="AF164" i="7"/>
  <c r="AF163" i="7"/>
  <c r="AF162" i="7"/>
  <c r="AF161" i="7"/>
  <c r="AF160" i="7"/>
  <c r="AF159" i="7"/>
  <c r="AF158" i="7"/>
  <c r="AF157" i="7"/>
  <c r="AF156" i="7"/>
  <c r="AF155" i="7"/>
  <c r="AF154" i="7"/>
  <c r="AF153" i="7"/>
  <c r="AF152" i="7"/>
  <c r="AF151" i="7"/>
  <c r="AF150" i="7"/>
  <c r="AF149" i="7"/>
  <c r="AF148" i="7"/>
  <c r="AF147" i="7"/>
  <c r="AF146" i="7"/>
  <c r="AF145" i="7"/>
  <c r="AF144" i="7"/>
  <c r="AF143" i="7"/>
  <c r="AF142" i="7"/>
  <c r="AF141" i="7"/>
  <c r="AF140" i="7"/>
  <c r="AF139" i="7"/>
  <c r="AF138" i="7"/>
  <c r="AF137" i="7"/>
  <c r="AF136" i="7"/>
  <c r="AF135" i="7"/>
  <c r="AF134" i="7"/>
  <c r="AF133" i="7"/>
  <c r="AF132" i="7"/>
  <c r="AF131" i="7"/>
  <c r="AF130" i="7"/>
  <c r="AF129" i="7"/>
  <c r="AF128" i="7"/>
  <c r="AF127" i="7"/>
  <c r="AF126" i="7"/>
  <c r="AF125" i="7"/>
  <c r="AF124" i="7"/>
  <c r="AF123" i="7"/>
  <c r="AF122" i="7"/>
  <c r="AF121" i="7"/>
  <c r="AF120" i="7"/>
  <c r="AF119" i="7"/>
  <c r="AF118" i="7"/>
  <c r="AF117" i="7"/>
  <c r="AF116" i="7"/>
  <c r="AF115" i="7"/>
  <c r="AF114" i="7"/>
  <c r="AF113" i="7"/>
  <c r="AF112" i="7"/>
  <c r="AF111" i="7"/>
  <c r="AF110" i="7"/>
  <c r="AF109" i="7"/>
  <c r="AF108" i="7"/>
  <c r="AF107" i="7"/>
  <c r="AF106" i="7"/>
  <c r="AF105" i="7"/>
  <c r="AF104" i="7"/>
  <c r="AF103" i="7"/>
  <c r="AF102" i="7"/>
  <c r="AF101" i="7"/>
  <c r="AF100" i="7"/>
  <c r="AF99" i="7"/>
  <c r="AF98" i="7"/>
  <c r="AF97" i="7"/>
  <c r="AF96" i="7"/>
  <c r="AF95" i="7"/>
  <c r="AF94" i="7"/>
  <c r="AF93" i="7"/>
  <c r="AF92" i="7"/>
  <c r="AF91" i="7"/>
  <c r="AF90" i="7"/>
  <c r="AF89" i="7"/>
  <c r="AF88" i="7"/>
  <c r="AF87" i="7"/>
  <c r="AF86" i="7"/>
  <c r="AF85" i="7"/>
  <c r="AF84" i="7"/>
  <c r="AF83" i="7"/>
  <c r="AF82" i="7"/>
  <c r="AF81" i="7"/>
  <c r="AF80" i="7"/>
  <c r="AF79" i="7"/>
  <c r="AF78" i="7"/>
  <c r="AF77" i="7"/>
  <c r="AF76" i="7"/>
  <c r="AF75" i="7"/>
  <c r="AF74" i="7"/>
  <c r="AF73" i="7"/>
  <c r="AF72" i="7"/>
  <c r="AF71" i="7"/>
  <c r="AF70" i="7"/>
  <c r="AF69" i="7"/>
  <c r="AF68" i="7"/>
  <c r="AF67" i="7"/>
  <c r="AF66" i="7"/>
  <c r="AF65" i="7"/>
  <c r="AF64" i="7"/>
  <c r="AF63" i="7"/>
  <c r="AF62" i="7"/>
  <c r="AF61" i="7"/>
  <c r="AF60" i="7"/>
  <c r="AF59" i="7"/>
  <c r="AF58" i="7"/>
  <c r="AF57" i="7"/>
  <c r="AF56" i="7"/>
  <c r="AF55" i="7"/>
  <c r="AF54" i="7"/>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I13" i="7" s="1"/>
  <c r="AN116" i="1" l="1"/>
  <c r="AN115" i="1"/>
  <c r="AN114" i="1"/>
  <c r="AN113" i="1"/>
  <c r="AN112" i="1"/>
  <c r="AN111" i="1"/>
  <c r="AN110" i="1"/>
  <c r="AN109" i="1"/>
  <c r="AN108" i="1"/>
  <c r="AN107" i="1"/>
  <c r="AM107" i="1"/>
  <c r="AM116" i="1"/>
  <c r="AM115" i="1"/>
  <c r="AM114" i="1"/>
  <c r="AM113" i="1"/>
  <c r="AM112" i="1"/>
  <c r="AM111" i="1"/>
  <c r="AM110" i="1"/>
  <c r="AM109" i="1"/>
  <c r="AM108" i="1"/>
  <c r="AP2" i="1" l="1"/>
  <c r="AN98" i="1"/>
  <c r="AM98" i="1"/>
  <c r="AN97" i="1"/>
  <c r="AM97" i="1"/>
  <c r="AN96" i="1"/>
  <c r="AM96" i="1"/>
  <c r="AN95" i="1"/>
  <c r="AM95" i="1"/>
  <c r="AN94" i="1"/>
  <c r="AM94" i="1"/>
  <c r="AN93" i="1"/>
  <c r="AM93" i="1"/>
  <c r="AN92" i="1"/>
  <c r="AM92" i="1"/>
  <c r="AN91" i="1"/>
  <c r="AM91" i="1"/>
  <c r="AN90" i="1"/>
  <c r="AM90" i="1"/>
  <c r="AN89" i="1"/>
  <c r="AM89" i="1"/>
  <c r="AN88" i="1"/>
  <c r="AM88" i="1"/>
  <c r="AN87" i="1"/>
  <c r="AM87" i="1"/>
  <c r="AN86" i="1"/>
  <c r="AM86" i="1"/>
  <c r="AN85" i="1"/>
  <c r="AM85" i="1"/>
  <c r="AN84" i="1"/>
  <c r="AM84" i="1"/>
  <c r="AN83" i="1"/>
  <c r="AM83" i="1"/>
  <c r="AN82" i="1"/>
  <c r="AM82" i="1"/>
  <c r="AN81" i="1"/>
  <c r="AM81" i="1"/>
  <c r="AN80" i="1"/>
  <c r="AM80" i="1"/>
  <c r="AN79" i="1"/>
  <c r="AM79" i="1"/>
  <c r="AN78" i="1"/>
  <c r="AM78" i="1"/>
  <c r="AN77" i="1"/>
  <c r="AM77" i="1"/>
  <c r="AN76" i="1"/>
  <c r="AM76" i="1"/>
  <c r="AN75" i="1"/>
  <c r="AM75" i="1"/>
  <c r="AN74" i="1"/>
  <c r="AM74" i="1"/>
  <c r="AN73" i="1"/>
  <c r="AM73" i="1"/>
  <c r="AN72" i="1"/>
  <c r="AM72" i="1"/>
  <c r="AN71" i="1"/>
  <c r="AM71" i="1"/>
  <c r="AN70" i="1"/>
  <c r="AM70" i="1"/>
  <c r="AN69" i="1"/>
  <c r="AM69" i="1"/>
  <c r="AN68" i="1"/>
  <c r="AM68" i="1"/>
  <c r="AN53" i="1" l="1"/>
  <c r="AM53" i="1"/>
  <c r="AN52" i="1"/>
  <c r="AM52" i="1"/>
  <c r="AN51" i="1"/>
  <c r="AM51" i="1"/>
  <c r="AN50" i="1"/>
  <c r="AM50" i="1"/>
  <c r="AN49" i="1"/>
  <c r="AM49" i="1"/>
  <c r="AN48" i="1"/>
  <c r="AM48" i="1"/>
  <c r="AN47" i="1"/>
  <c r="AM47" i="1"/>
  <c r="AN46" i="1"/>
  <c r="AM46" i="1"/>
  <c r="AN45" i="1"/>
  <c r="AM45" i="1"/>
  <c r="AN44" i="1"/>
  <c r="AM44" i="1"/>
  <c r="AN43" i="1"/>
  <c r="AM43" i="1"/>
  <c r="AN42" i="1"/>
  <c r="AM42" i="1"/>
  <c r="AN41" i="1"/>
  <c r="AM41" i="1"/>
  <c r="AN40" i="1"/>
  <c r="AM40" i="1"/>
  <c r="AN39" i="1"/>
  <c r="AM39" i="1"/>
  <c r="AN38" i="1"/>
  <c r="AM38" i="1"/>
  <c r="AN37" i="1"/>
  <c r="AM37" i="1"/>
  <c r="AN36" i="1"/>
  <c r="AM36" i="1"/>
  <c r="AN35" i="1"/>
  <c r="AM35" i="1"/>
  <c r="AN34" i="1"/>
  <c r="AM34" i="1"/>
  <c r="AN33" i="1"/>
  <c r="AM33" i="1"/>
  <c r="AN32" i="1"/>
  <c r="AM32" i="1"/>
  <c r="AN31" i="1"/>
  <c r="AM31" i="1"/>
  <c r="AN30" i="1"/>
  <c r="AM30" i="1"/>
  <c r="AN29" i="1"/>
  <c r="AM29" i="1"/>
  <c r="AN28" i="1"/>
  <c r="AM28" i="1"/>
  <c r="AN27" i="1"/>
  <c r="AM27" i="1"/>
  <c r="AN26" i="1"/>
  <c r="AM26" i="1"/>
  <c r="AN25" i="1"/>
  <c r="AM25" i="1"/>
  <c r="AN24" i="1"/>
  <c r="AM24" i="1"/>
  <c r="AN23" i="1"/>
  <c r="AM23" i="1"/>
  <c r="B1" i="1" l="1"/>
  <c r="F7" i="1" l="1"/>
  <c r="F6" i="1"/>
  <c r="F5" i="1"/>
  <c r="AO406" i="7" l="1"/>
  <c r="AO405" i="7"/>
  <c r="AO404" i="7"/>
  <c r="AO403" i="7"/>
  <c r="AO402" i="7"/>
  <c r="AO401" i="7"/>
  <c r="AO400" i="7"/>
  <c r="AO399" i="7"/>
  <c r="AO398" i="7"/>
  <c r="AO397" i="7"/>
  <c r="AO396" i="7"/>
  <c r="AO395" i="7"/>
  <c r="E426" i="7"/>
  <c r="AU2" i="1" l="1"/>
  <c r="AU1" i="1"/>
  <c r="B10" i="7"/>
  <c r="BF422" i="7" l="1"/>
  <c r="BF421" i="7"/>
  <c r="BF420" i="7"/>
  <c r="BF419" i="7"/>
  <c r="BF418" i="7"/>
  <c r="BF417" i="7"/>
  <c r="BF416" i="7"/>
  <c r="BF415" i="7"/>
  <c r="BF414" i="7"/>
  <c r="BF413" i="7"/>
  <c r="BF412" i="7"/>
  <c r="BF411" i="7"/>
  <c r="AZ422" i="7"/>
  <c r="AZ421" i="7"/>
  <c r="AZ420" i="7"/>
  <c r="AZ419" i="7"/>
  <c r="AZ418" i="7"/>
  <c r="AZ417" i="7"/>
  <c r="AZ416" i="7"/>
  <c r="AZ415" i="7"/>
  <c r="AZ414" i="7"/>
  <c r="AZ413" i="7"/>
  <c r="AZ412" i="7"/>
  <c r="AZ411" i="7"/>
  <c r="AT422" i="7"/>
  <c r="AT421" i="7"/>
  <c r="AT420" i="7"/>
  <c r="AT419" i="7"/>
  <c r="AT418" i="7"/>
  <c r="AT417" i="7"/>
  <c r="AT416" i="7"/>
  <c r="AT415" i="7"/>
  <c r="AT414" i="7"/>
  <c r="AT413" i="7"/>
  <c r="AT412" i="7"/>
  <c r="AT411" i="7"/>
  <c r="AN422" i="7"/>
  <c r="AN421" i="7"/>
  <c r="AN420" i="7"/>
  <c r="AN419" i="7"/>
  <c r="AN418" i="7"/>
  <c r="AN417" i="7"/>
  <c r="AN416" i="7"/>
  <c r="AN415" i="7"/>
  <c r="AN414" i="7"/>
  <c r="AN413" i="7"/>
  <c r="AN412" i="7"/>
  <c r="AN411" i="7"/>
  <c r="AV24" i="7" l="1"/>
  <c r="AV23" i="7"/>
  <c r="AV22" i="7"/>
  <c r="AV21" i="7"/>
  <c r="AV20" i="7"/>
  <c r="AV19" i="7"/>
  <c r="AV18" i="7"/>
  <c r="AV17" i="7"/>
  <c r="K126" i="1" l="1"/>
  <c r="AR375" i="7" l="1"/>
  <c r="AC378" i="7" l="1"/>
  <c r="AC377" i="7"/>
  <c r="AC376" i="7"/>
  <c r="AC375" i="7"/>
  <c r="AC374" i="7"/>
  <c r="AC373" i="7"/>
  <c r="AC372" i="7"/>
  <c r="AC371" i="7"/>
  <c r="AC370" i="7"/>
  <c r="AC369" i="7"/>
  <c r="AC368" i="7"/>
  <c r="AC367" i="7"/>
  <c r="AC366" i="7"/>
  <c r="AC365" i="7"/>
  <c r="AC364" i="7"/>
  <c r="AC363" i="7"/>
  <c r="AC362" i="7"/>
  <c r="AC361" i="7"/>
  <c r="AC360" i="7"/>
  <c r="AC359" i="7"/>
  <c r="AC358" i="7"/>
  <c r="AC357" i="7"/>
  <c r="AC356" i="7"/>
  <c r="AC355" i="7"/>
  <c r="AC354" i="7"/>
  <c r="AC353" i="7"/>
  <c r="AC352" i="7"/>
  <c r="AC351" i="7"/>
  <c r="AC350" i="7"/>
  <c r="AC349" i="7"/>
  <c r="AC348" i="7"/>
  <c r="AC347" i="7"/>
  <c r="AC346" i="7"/>
  <c r="AC345" i="7"/>
  <c r="AC344" i="7"/>
  <c r="AC343" i="7"/>
  <c r="AC342" i="7"/>
  <c r="AC341" i="7"/>
  <c r="AC340" i="7"/>
  <c r="AC339" i="7"/>
  <c r="AC338" i="7"/>
  <c r="AC337" i="7"/>
  <c r="AC336" i="7"/>
  <c r="AC335" i="7"/>
  <c r="AC334" i="7"/>
  <c r="AC333" i="7"/>
  <c r="AC332" i="7"/>
  <c r="AC331" i="7"/>
  <c r="AC330" i="7"/>
  <c r="AC329" i="7"/>
  <c r="AC328" i="7"/>
  <c r="AC327" i="7"/>
  <c r="AC326" i="7"/>
  <c r="AC325" i="7"/>
  <c r="AC324" i="7"/>
  <c r="AC323" i="7"/>
  <c r="AC322" i="7"/>
  <c r="AC321" i="7"/>
  <c r="AC320" i="7"/>
  <c r="AC319" i="7"/>
  <c r="AC318" i="7"/>
  <c r="AC317" i="7"/>
  <c r="AC316" i="7"/>
  <c r="AC315" i="7"/>
  <c r="AC314" i="7"/>
  <c r="AC313" i="7"/>
  <c r="AC312" i="7"/>
  <c r="AC311" i="7"/>
  <c r="AC310" i="7"/>
  <c r="AC309" i="7"/>
  <c r="AC308" i="7"/>
  <c r="AC307" i="7"/>
  <c r="AC306" i="7"/>
  <c r="AC305" i="7"/>
  <c r="AC304" i="7"/>
  <c r="AC303" i="7"/>
  <c r="AC302" i="7"/>
  <c r="AC301" i="7"/>
  <c r="AC300" i="7"/>
  <c r="AC299" i="7"/>
  <c r="AC298" i="7"/>
  <c r="AC297" i="7"/>
  <c r="AC296" i="7"/>
  <c r="AC295" i="7"/>
  <c r="AC294" i="7"/>
  <c r="AC293" i="7"/>
  <c r="AC292" i="7"/>
  <c r="AC291" i="7"/>
  <c r="AC290" i="7"/>
  <c r="AC289" i="7"/>
  <c r="AC288" i="7"/>
  <c r="AC287" i="7"/>
  <c r="AC286" i="7"/>
  <c r="AC285" i="7"/>
  <c r="AC284" i="7"/>
  <c r="AC283" i="7"/>
  <c r="AC282" i="7"/>
  <c r="AC281" i="7"/>
  <c r="AC280" i="7"/>
  <c r="AC279" i="7"/>
  <c r="AC278" i="7"/>
  <c r="AC277" i="7"/>
  <c r="AC276" i="7"/>
  <c r="AC275" i="7"/>
  <c r="AC274" i="7"/>
  <c r="AC273" i="7"/>
  <c r="AC272" i="7"/>
  <c r="AC271" i="7"/>
  <c r="AC270" i="7"/>
  <c r="AC269" i="7"/>
  <c r="AC268" i="7"/>
  <c r="AC267" i="7"/>
  <c r="AC266" i="7"/>
  <c r="AC265" i="7"/>
  <c r="AC264" i="7"/>
  <c r="AC263" i="7"/>
  <c r="AC262" i="7"/>
  <c r="AC261" i="7"/>
  <c r="AC260" i="7"/>
  <c r="AC259" i="7"/>
  <c r="AC258" i="7"/>
  <c r="AC257" i="7"/>
  <c r="AC256" i="7"/>
  <c r="AC255" i="7"/>
  <c r="AC254" i="7"/>
  <c r="AC253" i="7"/>
  <c r="AC252" i="7"/>
  <c r="AC251" i="7"/>
  <c r="AC250" i="7"/>
  <c r="AC249" i="7"/>
  <c r="AC248" i="7"/>
  <c r="AC247" i="7"/>
  <c r="AC246" i="7"/>
  <c r="AC245" i="7"/>
  <c r="AC244" i="7"/>
  <c r="AC243" i="7"/>
  <c r="AC242" i="7"/>
  <c r="AC241" i="7"/>
  <c r="AC240" i="7"/>
  <c r="AC239" i="7"/>
  <c r="AC238" i="7"/>
  <c r="AC237" i="7"/>
  <c r="AC236" i="7"/>
  <c r="AC235" i="7"/>
  <c r="AC234" i="7"/>
  <c r="AC233" i="7"/>
  <c r="AC232" i="7"/>
  <c r="AC231" i="7"/>
  <c r="AC230" i="7"/>
  <c r="AC229" i="7"/>
  <c r="AC228" i="7"/>
  <c r="AC227" i="7"/>
  <c r="AC226" i="7"/>
  <c r="AC225" i="7"/>
  <c r="AC224" i="7"/>
  <c r="AC223" i="7"/>
  <c r="AC222" i="7"/>
  <c r="AC221" i="7"/>
  <c r="AC220" i="7"/>
  <c r="AC219" i="7"/>
  <c r="AC218" i="7"/>
  <c r="AC217" i="7"/>
  <c r="AC216" i="7"/>
  <c r="AC215" i="7"/>
  <c r="AC214" i="7"/>
  <c r="AC213" i="7"/>
  <c r="AC212" i="7"/>
  <c r="AC211" i="7"/>
  <c r="AC210" i="7"/>
  <c r="AC209" i="7"/>
  <c r="AC208" i="7"/>
  <c r="AC207" i="7"/>
  <c r="AC206" i="7"/>
  <c r="AC205" i="7"/>
  <c r="AC204" i="7"/>
  <c r="AC203" i="7"/>
  <c r="AC202" i="7"/>
  <c r="AC201" i="7"/>
  <c r="AC200" i="7"/>
  <c r="AC199" i="7"/>
  <c r="AC198" i="7"/>
  <c r="AC197" i="7"/>
  <c r="AC196" i="7"/>
  <c r="AC195" i="7"/>
  <c r="AC194" i="7"/>
  <c r="AC193" i="7"/>
  <c r="AC192" i="7"/>
  <c r="AC191" i="7"/>
  <c r="AC190" i="7"/>
  <c r="AC189" i="7"/>
  <c r="AC188" i="7"/>
  <c r="AC187" i="7"/>
  <c r="AC186" i="7"/>
  <c r="AC185" i="7"/>
  <c r="AC184" i="7"/>
  <c r="AC183" i="7"/>
  <c r="AC182" i="7"/>
  <c r="AC181" i="7"/>
  <c r="AC180" i="7"/>
  <c r="AC179" i="7"/>
  <c r="AC178" i="7"/>
  <c r="AC177" i="7"/>
  <c r="AC176" i="7"/>
  <c r="AC175" i="7"/>
  <c r="AC174" i="7"/>
  <c r="AC173" i="7"/>
  <c r="AC172" i="7"/>
  <c r="AC171" i="7"/>
  <c r="AC170" i="7"/>
  <c r="AC169" i="7"/>
  <c r="AC168" i="7"/>
  <c r="AC167" i="7"/>
  <c r="AC166" i="7"/>
  <c r="AC165" i="7"/>
  <c r="AC164" i="7"/>
  <c r="AC163" i="7"/>
  <c r="AC162" i="7"/>
  <c r="AC161" i="7"/>
  <c r="AC160" i="7"/>
  <c r="AC159" i="7"/>
  <c r="AC158" i="7"/>
  <c r="AC157" i="7"/>
  <c r="AC156" i="7"/>
  <c r="AC155" i="7"/>
  <c r="AC154" i="7"/>
  <c r="AC153" i="7"/>
  <c r="AC152" i="7"/>
  <c r="AC151" i="7"/>
  <c r="AC150" i="7"/>
  <c r="AC149" i="7"/>
  <c r="AC148" i="7"/>
  <c r="AC147" i="7"/>
  <c r="AC146" i="7"/>
  <c r="AC145" i="7"/>
  <c r="AC144" i="7"/>
  <c r="AC143" i="7"/>
  <c r="AC142" i="7"/>
  <c r="AC141" i="7"/>
  <c r="AC140" i="7"/>
  <c r="AC139" i="7"/>
  <c r="AC138" i="7"/>
  <c r="AC137" i="7"/>
  <c r="AC136" i="7"/>
  <c r="AC135" i="7"/>
  <c r="AC134" i="7"/>
  <c r="AC133" i="7"/>
  <c r="AC132" i="7"/>
  <c r="AC131" i="7"/>
  <c r="AC130" i="7"/>
  <c r="AC129" i="7"/>
  <c r="AC128" i="7"/>
  <c r="AC127" i="7"/>
  <c r="AC126" i="7"/>
  <c r="AC125" i="7"/>
  <c r="AC124" i="7"/>
  <c r="AC123" i="7"/>
  <c r="AC122" i="7"/>
  <c r="AC121" i="7"/>
  <c r="AC120" i="7"/>
  <c r="AC119" i="7"/>
  <c r="AC118" i="7"/>
  <c r="AC117" i="7"/>
  <c r="AC116" i="7"/>
  <c r="AC115" i="7"/>
  <c r="AC114" i="7"/>
  <c r="AC113" i="7"/>
  <c r="AC112" i="7"/>
  <c r="AC111" i="7"/>
  <c r="AC110" i="7"/>
  <c r="AC109" i="7"/>
  <c r="AC108" i="7"/>
  <c r="AC107" i="7"/>
  <c r="AC106" i="7"/>
  <c r="AC105" i="7"/>
  <c r="AC104" i="7"/>
  <c r="AC103" i="7"/>
  <c r="AC102" i="7"/>
  <c r="AC101" i="7"/>
  <c r="AC100" i="7"/>
  <c r="AC99" i="7"/>
  <c r="AC98" i="7"/>
  <c r="AC97" i="7"/>
  <c r="AC96" i="7"/>
  <c r="AC95" i="7"/>
  <c r="AC94" i="7"/>
  <c r="AC93" i="7"/>
  <c r="AC92" i="7"/>
  <c r="AC91" i="7"/>
  <c r="AC90" i="7"/>
  <c r="AC89" i="7"/>
  <c r="AC88" i="7"/>
  <c r="AC87" i="7"/>
  <c r="AC86" i="7"/>
  <c r="AC85" i="7"/>
  <c r="AC84" i="7"/>
  <c r="AC83" i="7"/>
  <c r="AC82" i="7"/>
  <c r="AC81" i="7"/>
  <c r="AC80" i="7"/>
  <c r="AC79" i="7"/>
  <c r="AC78" i="7"/>
  <c r="AC7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W378" i="7"/>
  <c r="W377" i="7"/>
  <c r="W376" i="7"/>
  <c r="W375" i="7"/>
  <c r="W374" i="7"/>
  <c r="W373" i="7"/>
  <c r="W372" i="7"/>
  <c r="W371" i="7"/>
  <c r="W370" i="7"/>
  <c r="W369" i="7"/>
  <c r="W368" i="7"/>
  <c r="W367" i="7"/>
  <c r="W366" i="7"/>
  <c r="W365" i="7"/>
  <c r="W364" i="7"/>
  <c r="W363" i="7"/>
  <c r="W362" i="7"/>
  <c r="W361" i="7"/>
  <c r="W360" i="7"/>
  <c r="W359" i="7"/>
  <c r="W358" i="7"/>
  <c r="W357" i="7"/>
  <c r="W356" i="7"/>
  <c r="W355" i="7"/>
  <c r="W354" i="7"/>
  <c r="W353" i="7"/>
  <c r="W352" i="7"/>
  <c r="W351" i="7"/>
  <c r="W350" i="7"/>
  <c r="W349" i="7"/>
  <c r="W348" i="7"/>
  <c r="W347" i="7"/>
  <c r="W346" i="7"/>
  <c r="W345" i="7"/>
  <c r="W344" i="7"/>
  <c r="W343" i="7"/>
  <c r="W342" i="7"/>
  <c r="W341" i="7"/>
  <c r="W340" i="7"/>
  <c r="W339" i="7"/>
  <c r="W338" i="7"/>
  <c r="W337"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6" i="7"/>
  <c r="W225" i="7"/>
  <c r="W224" i="7"/>
  <c r="W223" i="7"/>
  <c r="W222" i="7"/>
  <c r="W221" i="7"/>
  <c r="W220" i="7"/>
  <c r="W219" i="7"/>
  <c r="W218" i="7"/>
  <c r="W217" i="7"/>
  <c r="W216" i="7"/>
  <c r="W215" i="7"/>
  <c r="W214" i="7"/>
  <c r="W213" i="7"/>
  <c r="W212" i="7"/>
  <c r="W211" i="7"/>
  <c r="W210" i="7"/>
  <c r="W209" i="7"/>
  <c r="W208" i="7"/>
  <c r="W207" i="7"/>
  <c r="W206" i="7"/>
  <c r="W205"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W178" i="7"/>
  <c r="W177" i="7"/>
  <c r="W176" i="7"/>
  <c r="W175" i="7"/>
  <c r="W174" i="7"/>
  <c r="W173" i="7"/>
  <c r="W172" i="7"/>
  <c r="W171" i="7"/>
  <c r="W170" i="7"/>
  <c r="W169" i="7"/>
  <c r="W168" i="7"/>
  <c r="W167" i="7"/>
  <c r="W166" i="7"/>
  <c r="W165" i="7"/>
  <c r="W164" i="7"/>
  <c r="W163" i="7"/>
  <c r="W162" i="7"/>
  <c r="W161" i="7"/>
  <c r="W160" i="7"/>
  <c r="W159" i="7"/>
  <c r="W158" i="7"/>
  <c r="W157" i="7"/>
  <c r="W156" i="7"/>
  <c r="W155" i="7"/>
  <c r="W154" i="7"/>
  <c r="W153" i="7"/>
  <c r="W152" i="7"/>
  <c r="W151" i="7"/>
  <c r="W150" i="7"/>
  <c r="W149" i="7"/>
  <c r="W148" i="7"/>
  <c r="W147"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Q378" i="7"/>
  <c r="Q377" i="7"/>
  <c r="Q376" i="7"/>
  <c r="Q375" i="7"/>
  <c r="Q374" i="7"/>
  <c r="Q373" i="7"/>
  <c r="Q372" i="7"/>
  <c r="Q371" i="7"/>
  <c r="Q370" i="7"/>
  <c r="Q369" i="7"/>
  <c r="Q368" i="7"/>
  <c r="Q367" i="7"/>
  <c r="Q366" i="7"/>
  <c r="Q365" i="7"/>
  <c r="Q364" i="7"/>
  <c r="Q363" i="7"/>
  <c r="Q362" i="7"/>
  <c r="Q361" i="7"/>
  <c r="Q360" i="7"/>
  <c r="Q359" i="7"/>
  <c r="Q358" i="7"/>
  <c r="Q357" i="7"/>
  <c r="Q356" i="7"/>
  <c r="Q355" i="7"/>
  <c r="Q354" i="7"/>
  <c r="Q353" i="7"/>
  <c r="Q352" i="7"/>
  <c r="Q351" i="7"/>
  <c r="Q350" i="7"/>
  <c r="Q349" i="7"/>
  <c r="Q348" i="7"/>
  <c r="Q347" i="7"/>
  <c r="Q346" i="7"/>
  <c r="Q345" i="7"/>
  <c r="Q344" i="7"/>
  <c r="Q343" i="7"/>
  <c r="Q342" i="7"/>
  <c r="Q341" i="7"/>
  <c r="Q340" i="7"/>
  <c r="Q339" i="7"/>
  <c r="Q338" i="7"/>
  <c r="Q337" i="7"/>
  <c r="Q336" i="7"/>
  <c r="Q335" i="7"/>
  <c r="Q334" i="7"/>
  <c r="Q333" i="7"/>
  <c r="Q332" i="7"/>
  <c r="Q331" i="7"/>
  <c r="Q330" i="7"/>
  <c r="Q329" i="7"/>
  <c r="Q328" i="7"/>
  <c r="Q327" i="7"/>
  <c r="Q326" i="7"/>
  <c r="Q325" i="7"/>
  <c r="Q324" i="7"/>
  <c r="Q323" i="7"/>
  <c r="Q322" i="7"/>
  <c r="Q321" i="7"/>
  <c r="Q320" i="7"/>
  <c r="Q319" i="7"/>
  <c r="Q318" i="7"/>
  <c r="Q317" i="7"/>
  <c r="Q316" i="7"/>
  <c r="Q315" i="7"/>
  <c r="Q314" i="7"/>
  <c r="Q313" i="7"/>
  <c r="Q312" i="7"/>
  <c r="Q311" i="7"/>
  <c r="Q310" i="7"/>
  <c r="Q309" i="7"/>
  <c r="Q308" i="7"/>
  <c r="Q307" i="7"/>
  <c r="Q306" i="7"/>
  <c r="Q305" i="7"/>
  <c r="Q304" i="7"/>
  <c r="Q303" i="7"/>
  <c r="Q302" i="7"/>
  <c r="Q301" i="7"/>
  <c r="Q300" i="7"/>
  <c r="Q299" i="7"/>
  <c r="Q298" i="7"/>
  <c r="Q297" i="7"/>
  <c r="Q296" i="7"/>
  <c r="Q295" i="7"/>
  <c r="Q294" i="7"/>
  <c r="Q293" i="7"/>
  <c r="Q292" i="7"/>
  <c r="Q291" i="7"/>
  <c r="Q290" i="7"/>
  <c r="Q289" i="7"/>
  <c r="Q288" i="7"/>
  <c r="Q287" i="7"/>
  <c r="Q286" i="7"/>
  <c r="Q285" i="7"/>
  <c r="Q284" i="7"/>
  <c r="Q283" i="7"/>
  <c r="Q282" i="7"/>
  <c r="Q281" i="7"/>
  <c r="Q280" i="7"/>
  <c r="Q279" i="7"/>
  <c r="Q278" i="7"/>
  <c r="Q277" i="7"/>
  <c r="Q276" i="7"/>
  <c r="Q275" i="7"/>
  <c r="Q274" i="7"/>
  <c r="Q273" i="7"/>
  <c r="Q272" i="7"/>
  <c r="Q271" i="7"/>
  <c r="Q270" i="7"/>
  <c r="Q269" i="7"/>
  <c r="Q268" i="7"/>
  <c r="Q267" i="7"/>
  <c r="Q266" i="7"/>
  <c r="Q265" i="7"/>
  <c r="Q264" i="7"/>
  <c r="Q263" i="7"/>
  <c r="Q262" i="7"/>
  <c r="Q261" i="7"/>
  <c r="Q260" i="7"/>
  <c r="Q259" i="7"/>
  <c r="Q258" i="7"/>
  <c r="Q257" i="7"/>
  <c r="Q256" i="7"/>
  <c r="Q255" i="7"/>
  <c r="Q254" i="7"/>
  <c r="Q253" i="7"/>
  <c r="Q252" i="7"/>
  <c r="Q251" i="7"/>
  <c r="Q250" i="7"/>
  <c r="Q249" i="7"/>
  <c r="Q248" i="7"/>
  <c r="Q247" i="7"/>
  <c r="Q246" i="7"/>
  <c r="Q245" i="7"/>
  <c r="Q244" i="7"/>
  <c r="Q243" i="7"/>
  <c r="Q242" i="7"/>
  <c r="Q241" i="7"/>
  <c r="Q240" i="7"/>
  <c r="Q239" i="7"/>
  <c r="Q238" i="7"/>
  <c r="Q237" i="7"/>
  <c r="Q236" i="7"/>
  <c r="Q235" i="7"/>
  <c r="Q234" i="7"/>
  <c r="Q233" i="7"/>
  <c r="Q232" i="7"/>
  <c r="Q231" i="7"/>
  <c r="Q230" i="7"/>
  <c r="Q229" i="7"/>
  <c r="Q228" i="7"/>
  <c r="Q227" i="7"/>
  <c r="Q226" i="7"/>
  <c r="Q225" i="7"/>
  <c r="Q224" i="7"/>
  <c r="Q223" i="7"/>
  <c r="Q222" i="7"/>
  <c r="Q221" i="7"/>
  <c r="Q220" i="7"/>
  <c r="Q219" i="7"/>
  <c r="Q218" i="7"/>
  <c r="Q217" i="7"/>
  <c r="Q216" i="7"/>
  <c r="Q215" i="7"/>
  <c r="Q214" i="7"/>
  <c r="Q213" i="7"/>
  <c r="Q212" i="7"/>
  <c r="Q211" i="7"/>
  <c r="Q210" i="7"/>
  <c r="Q209" i="7"/>
  <c r="Q208" i="7"/>
  <c r="Q207" i="7"/>
  <c r="Q206" i="7"/>
  <c r="Q205" i="7"/>
  <c r="Q204" i="7"/>
  <c r="Q203" i="7"/>
  <c r="Q202" i="7"/>
  <c r="Q201" i="7"/>
  <c r="Q200" i="7"/>
  <c r="Q199" i="7"/>
  <c r="Q198" i="7"/>
  <c r="Q197" i="7"/>
  <c r="Q196" i="7"/>
  <c r="Q195" i="7"/>
  <c r="Q194" i="7"/>
  <c r="Q193" i="7"/>
  <c r="Q192" i="7"/>
  <c r="Q191" i="7"/>
  <c r="Q190" i="7"/>
  <c r="Q189" i="7"/>
  <c r="Q188" i="7"/>
  <c r="Q187" i="7"/>
  <c r="Q186" i="7"/>
  <c r="Q185" i="7"/>
  <c r="Q184" i="7"/>
  <c r="Q183" i="7"/>
  <c r="Q182" i="7"/>
  <c r="Q181" i="7"/>
  <c r="Q180" i="7"/>
  <c r="Q179" i="7"/>
  <c r="Q178" i="7"/>
  <c r="Q177" i="7"/>
  <c r="Q176" i="7"/>
  <c r="Q175" i="7"/>
  <c r="Q174" i="7"/>
  <c r="Q173" i="7"/>
  <c r="Q172" i="7"/>
  <c r="Q171" i="7"/>
  <c r="Q170" i="7"/>
  <c r="Q169" i="7"/>
  <c r="Q168" i="7"/>
  <c r="Q167" i="7"/>
  <c r="Q166" i="7"/>
  <c r="Q165" i="7"/>
  <c r="Q164" i="7"/>
  <c r="Q163" i="7"/>
  <c r="Q162" i="7"/>
  <c r="Q161" i="7"/>
  <c r="Q160" i="7"/>
  <c r="Q159" i="7"/>
  <c r="Q158" i="7"/>
  <c r="Q157" i="7"/>
  <c r="Q156" i="7"/>
  <c r="Q155" i="7"/>
  <c r="Q154" i="7"/>
  <c r="Q153" i="7"/>
  <c r="Q152" i="7"/>
  <c r="Q151" i="7"/>
  <c r="Q150" i="7"/>
  <c r="Q149" i="7"/>
  <c r="Q148" i="7"/>
  <c r="Q147" i="7"/>
  <c r="Q146" i="7"/>
  <c r="Q145" i="7"/>
  <c r="Q144" i="7"/>
  <c r="Q143" i="7"/>
  <c r="Q142" i="7"/>
  <c r="Q141" i="7"/>
  <c r="Q140" i="7"/>
  <c r="Q139" i="7"/>
  <c r="Q138" i="7"/>
  <c r="Q137" i="7"/>
  <c r="Q136" i="7"/>
  <c r="Q135" i="7"/>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K378" i="7"/>
  <c r="AS378" i="7" s="1"/>
  <c r="K377" i="7"/>
  <c r="AS377" i="7" s="1"/>
  <c r="K376" i="7"/>
  <c r="AS376" i="7" s="1"/>
  <c r="K375" i="7"/>
  <c r="AS375" i="7" s="1"/>
  <c r="K374" i="7"/>
  <c r="K373" i="7"/>
  <c r="AS373" i="7" s="1"/>
  <c r="K372" i="7"/>
  <c r="AS372" i="7" s="1"/>
  <c r="K371" i="7"/>
  <c r="AS371" i="7" s="1"/>
  <c r="K370" i="7"/>
  <c r="AS370" i="7" s="1"/>
  <c r="K369" i="7"/>
  <c r="AS369" i="7" s="1"/>
  <c r="K368" i="7"/>
  <c r="AS368" i="7" s="1"/>
  <c r="K367" i="7"/>
  <c r="AS367" i="7" s="1"/>
  <c r="K366" i="7"/>
  <c r="AS366" i="7" s="1"/>
  <c r="K365" i="7"/>
  <c r="AS365" i="7" s="1"/>
  <c r="K364" i="7"/>
  <c r="K363" i="7"/>
  <c r="AS363" i="7" s="1"/>
  <c r="K362" i="7"/>
  <c r="AS362" i="7" s="1"/>
  <c r="K361" i="7"/>
  <c r="AS361" i="7" s="1"/>
  <c r="K360" i="7"/>
  <c r="AS360" i="7" s="1"/>
  <c r="K359" i="7"/>
  <c r="AS359" i="7" s="1"/>
  <c r="K358" i="7"/>
  <c r="AS358" i="7" s="1"/>
  <c r="K357" i="7"/>
  <c r="AS357" i="7" s="1"/>
  <c r="K356" i="7"/>
  <c r="AS356" i="7" s="1"/>
  <c r="K355" i="7"/>
  <c r="AS355" i="7" s="1"/>
  <c r="K354" i="7"/>
  <c r="AS354" i="7" s="1"/>
  <c r="K353" i="7"/>
  <c r="AS353" i="7" s="1"/>
  <c r="K352" i="7"/>
  <c r="AS352" i="7" s="1"/>
  <c r="K351" i="7"/>
  <c r="AS351" i="7" s="1"/>
  <c r="K350" i="7"/>
  <c r="AS350" i="7" s="1"/>
  <c r="K349" i="7"/>
  <c r="K348" i="7"/>
  <c r="AS348" i="7" s="1"/>
  <c r="K347" i="7"/>
  <c r="AS347" i="7" s="1"/>
  <c r="K346" i="7"/>
  <c r="AS346" i="7" s="1"/>
  <c r="K345" i="7"/>
  <c r="AS345" i="7" s="1"/>
  <c r="K344" i="7"/>
  <c r="AS344" i="7" s="1"/>
  <c r="K343" i="7"/>
  <c r="AS343" i="7" s="1"/>
  <c r="K342" i="7"/>
  <c r="AS342" i="7" s="1"/>
  <c r="K341" i="7"/>
  <c r="AS341" i="7" s="1"/>
  <c r="K340" i="7"/>
  <c r="AS340" i="7" s="1"/>
  <c r="K339" i="7"/>
  <c r="AS339" i="7" s="1"/>
  <c r="K338" i="7"/>
  <c r="AS338" i="7" s="1"/>
  <c r="K337" i="7"/>
  <c r="AS337" i="7" s="1"/>
  <c r="K336" i="7"/>
  <c r="AS336" i="7" s="1"/>
  <c r="K335" i="7"/>
  <c r="AS335" i="7" s="1"/>
  <c r="K334" i="7"/>
  <c r="AS334" i="7" s="1"/>
  <c r="K333" i="7"/>
  <c r="AS333" i="7" s="1"/>
  <c r="K332" i="7"/>
  <c r="AS332" i="7" s="1"/>
  <c r="K331" i="7"/>
  <c r="AS331" i="7" s="1"/>
  <c r="K330" i="7"/>
  <c r="AS330" i="7" s="1"/>
  <c r="K329" i="7"/>
  <c r="AS329" i="7" s="1"/>
  <c r="K328" i="7"/>
  <c r="AS328" i="7" s="1"/>
  <c r="K327" i="7"/>
  <c r="AS327" i="7" s="1"/>
  <c r="K326" i="7"/>
  <c r="AS326" i="7" s="1"/>
  <c r="K325" i="7"/>
  <c r="AS325" i="7" s="1"/>
  <c r="K324" i="7"/>
  <c r="AS324" i="7" s="1"/>
  <c r="K323" i="7"/>
  <c r="AS323" i="7" s="1"/>
  <c r="K322" i="7"/>
  <c r="AS322" i="7" s="1"/>
  <c r="K321" i="7"/>
  <c r="AS321" i="7" s="1"/>
  <c r="K320" i="7"/>
  <c r="AS320" i="7" s="1"/>
  <c r="K319" i="7"/>
  <c r="AS319" i="7" s="1"/>
  <c r="K318" i="7"/>
  <c r="K317" i="7"/>
  <c r="AS317" i="7" s="1"/>
  <c r="K316" i="7"/>
  <c r="AS316" i="7" s="1"/>
  <c r="K315" i="7"/>
  <c r="AS315" i="7" s="1"/>
  <c r="K314" i="7"/>
  <c r="AS314" i="7" s="1"/>
  <c r="K313" i="7"/>
  <c r="AS313" i="7" s="1"/>
  <c r="K312" i="7"/>
  <c r="AS312" i="7" s="1"/>
  <c r="K311" i="7"/>
  <c r="AS311" i="7" s="1"/>
  <c r="K310" i="7"/>
  <c r="AS310" i="7" s="1"/>
  <c r="K309" i="7"/>
  <c r="AS309" i="7" s="1"/>
  <c r="K308" i="7"/>
  <c r="AS308" i="7" s="1"/>
  <c r="K307" i="7"/>
  <c r="AS307" i="7" s="1"/>
  <c r="K306" i="7"/>
  <c r="AS306" i="7" s="1"/>
  <c r="K305" i="7"/>
  <c r="AS305" i="7" s="1"/>
  <c r="K304" i="7"/>
  <c r="AS304" i="7" s="1"/>
  <c r="K303" i="7"/>
  <c r="AS303" i="7" s="1"/>
  <c r="K302" i="7"/>
  <c r="AS302" i="7" s="1"/>
  <c r="K301" i="7"/>
  <c r="AS301" i="7" s="1"/>
  <c r="K300" i="7"/>
  <c r="AS300" i="7" s="1"/>
  <c r="K299" i="7"/>
  <c r="AS299" i="7" s="1"/>
  <c r="K298" i="7"/>
  <c r="AS298" i="7" s="1"/>
  <c r="K297" i="7"/>
  <c r="AS297" i="7" s="1"/>
  <c r="K296" i="7"/>
  <c r="AS296" i="7" s="1"/>
  <c r="K295" i="7"/>
  <c r="AS295" i="7" s="1"/>
  <c r="K294" i="7"/>
  <c r="AS294" i="7" s="1"/>
  <c r="K293" i="7"/>
  <c r="AS293" i="7" s="1"/>
  <c r="K292" i="7"/>
  <c r="AS292" i="7" s="1"/>
  <c r="K291" i="7"/>
  <c r="AS291" i="7" s="1"/>
  <c r="K290" i="7"/>
  <c r="AS290" i="7" s="1"/>
  <c r="K289" i="7"/>
  <c r="AS289" i="7" s="1"/>
  <c r="K288" i="7"/>
  <c r="AS288" i="7" s="1"/>
  <c r="K287" i="7"/>
  <c r="K286" i="7"/>
  <c r="AS286" i="7" s="1"/>
  <c r="K285" i="7"/>
  <c r="AS285" i="7" s="1"/>
  <c r="K284" i="7"/>
  <c r="AS284" i="7" s="1"/>
  <c r="K283" i="7"/>
  <c r="AS283" i="7" s="1"/>
  <c r="K282" i="7"/>
  <c r="AS282" i="7" s="1"/>
  <c r="K281" i="7"/>
  <c r="AS281" i="7" s="1"/>
  <c r="K280" i="7"/>
  <c r="AS280" i="7" s="1"/>
  <c r="K279" i="7"/>
  <c r="AS279" i="7" s="1"/>
  <c r="K278" i="7"/>
  <c r="AS278" i="7" s="1"/>
  <c r="K277" i="7"/>
  <c r="K276" i="7"/>
  <c r="AS276" i="7" s="1"/>
  <c r="K275" i="7"/>
  <c r="AS275" i="7" s="1"/>
  <c r="K274" i="7"/>
  <c r="AS274" i="7" s="1"/>
  <c r="K273" i="7"/>
  <c r="AS273" i="7" s="1"/>
  <c r="K272" i="7"/>
  <c r="AS272" i="7" s="1"/>
  <c r="K271" i="7"/>
  <c r="AS271" i="7" s="1"/>
  <c r="K270" i="7"/>
  <c r="AS270" i="7" s="1"/>
  <c r="K269" i="7"/>
  <c r="AS269" i="7" s="1"/>
  <c r="K268" i="7"/>
  <c r="AS268" i="7" s="1"/>
  <c r="K267" i="7"/>
  <c r="AS267" i="7" s="1"/>
  <c r="K266" i="7"/>
  <c r="AS266" i="7" s="1"/>
  <c r="K265" i="7"/>
  <c r="AS265" i="7" s="1"/>
  <c r="K264" i="7"/>
  <c r="AS264" i="7" s="1"/>
  <c r="K263" i="7"/>
  <c r="AS263" i="7" s="1"/>
  <c r="K262" i="7"/>
  <c r="AS262" i="7" s="1"/>
  <c r="K261" i="7"/>
  <c r="AS261" i="7" s="1"/>
  <c r="K260" i="7"/>
  <c r="AS260" i="7" s="1"/>
  <c r="K259" i="7"/>
  <c r="AS259" i="7" s="1"/>
  <c r="K258" i="7"/>
  <c r="AS258" i="7" s="1"/>
  <c r="K257" i="7"/>
  <c r="K256" i="7"/>
  <c r="AS256" i="7" s="1"/>
  <c r="K255" i="7"/>
  <c r="AS255" i="7" s="1"/>
  <c r="K254" i="7"/>
  <c r="AS254" i="7" s="1"/>
  <c r="K253" i="7"/>
  <c r="AS253" i="7" s="1"/>
  <c r="K252" i="7"/>
  <c r="AS252" i="7" s="1"/>
  <c r="K251" i="7"/>
  <c r="AS251" i="7" s="1"/>
  <c r="K250" i="7"/>
  <c r="AS250" i="7" s="1"/>
  <c r="K249" i="7"/>
  <c r="AS249" i="7" s="1"/>
  <c r="K248" i="7"/>
  <c r="AS248" i="7" s="1"/>
  <c r="K247" i="7"/>
  <c r="AS247" i="7" s="1"/>
  <c r="K246" i="7"/>
  <c r="AS246" i="7" s="1"/>
  <c r="K245" i="7"/>
  <c r="AS245" i="7" s="1"/>
  <c r="K244" i="7"/>
  <c r="AS244" i="7" s="1"/>
  <c r="K243" i="7"/>
  <c r="AS243" i="7" s="1"/>
  <c r="K242" i="7"/>
  <c r="AS242" i="7" s="1"/>
  <c r="K241" i="7"/>
  <c r="AS241" i="7" s="1"/>
  <c r="K240" i="7"/>
  <c r="AS240" i="7" s="1"/>
  <c r="K239" i="7"/>
  <c r="AS239" i="7" s="1"/>
  <c r="K238" i="7"/>
  <c r="AS238" i="7" s="1"/>
  <c r="K237" i="7"/>
  <c r="AS237" i="7" s="1"/>
  <c r="K236" i="7"/>
  <c r="AS236" i="7" s="1"/>
  <c r="K235" i="7"/>
  <c r="AS235" i="7" s="1"/>
  <c r="K234" i="7"/>
  <c r="AS234" i="7" s="1"/>
  <c r="K233" i="7"/>
  <c r="AS233" i="7" s="1"/>
  <c r="K232" i="7"/>
  <c r="AS232" i="7" s="1"/>
  <c r="K231" i="7"/>
  <c r="AS231" i="7" s="1"/>
  <c r="K230" i="7"/>
  <c r="AS230" i="7" s="1"/>
  <c r="K229" i="7"/>
  <c r="AS229" i="7" s="1"/>
  <c r="K228" i="7"/>
  <c r="AS228" i="7" s="1"/>
  <c r="K227" i="7"/>
  <c r="AS227" i="7" s="1"/>
  <c r="K226" i="7"/>
  <c r="K225" i="7"/>
  <c r="AS225" i="7" s="1"/>
  <c r="K224" i="7"/>
  <c r="AS224" i="7" s="1"/>
  <c r="K223" i="7"/>
  <c r="AS223" i="7" s="1"/>
  <c r="K222" i="7"/>
  <c r="AS222" i="7" s="1"/>
  <c r="K221" i="7"/>
  <c r="AS221" i="7" s="1"/>
  <c r="K220" i="7"/>
  <c r="AS220" i="7" s="1"/>
  <c r="K219" i="7"/>
  <c r="AS219" i="7" s="1"/>
  <c r="K218" i="7"/>
  <c r="AS218" i="7" s="1"/>
  <c r="K217" i="7"/>
  <c r="AS217" i="7" s="1"/>
  <c r="K216" i="7"/>
  <c r="AS216" i="7" s="1"/>
  <c r="K215" i="7"/>
  <c r="AS215" i="7" s="1"/>
  <c r="K214" i="7"/>
  <c r="AS214" i="7" s="1"/>
  <c r="K213" i="7"/>
  <c r="AS213" i="7" s="1"/>
  <c r="K212" i="7"/>
  <c r="AS212" i="7" s="1"/>
  <c r="K211" i="7"/>
  <c r="AS211" i="7" s="1"/>
  <c r="K210" i="7"/>
  <c r="AS210" i="7" s="1"/>
  <c r="K209" i="7"/>
  <c r="AS209" i="7" s="1"/>
  <c r="K208" i="7"/>
  <c r="AS208" i="7" s="1"/>
  <c r="K207" i="7"/>
  <c r="AS207" i="7" s="1"/>
  <c r="K206" i="7"/>
  <c r="AS206" i="7" s="1"/>
  <c r="K205" i="7"/>
  <c r="AS205" i="7" s="1"/>
  <c r="K204" i="7"/>
  <c r="AS204" i="7" s="1"/>
  <c r="K203" i="7"/>
  <c r="AS203" i="7" s="1"/>
  <c r="K202" i="7"/>
  <c r="AS202" i="7" s="1"/>
  <c r="K201" i="7"/>
  <c r="AS201" i="7" s="1"/>
  <c r="K200" i="7"/>
  <c r="AS200" i="7" s="1"/>
  <c r="K199" i="7"/>
  <c r="AS199" i="7" s="1"/>
  <c r="K198" i="7"/>
  <c r="AS198" i="7" s="1"/>
  <c r="K197" i="7"/>
  <c r="AS197" i="7" s="1"/>
  <c r="K196" i="7"/>
  <c r="K195" i="7"/>
  <c r="AS195" i="7" s="1"/>
  <c r="K194" i="7"/>
  <c r="AS194" i="7" s="1"/>
  <c r="K193" i="7"/>
  <c r="AS193" i="7" s="1"/>
  <c r="K192" i="7"/>
  <c r="AS192" i="7" s="1"/>
  <c r="K191" i="7"/>
  <c r="AS191" i="7" s="1"/>
  <c r="K190" i="7"/>
  <c r="AS190" i="7" s="1"/>
  <c r="K189" i="7"/>
  <c r="AS189" i="7" s="1"/>
  <c r="K188" i="7"/>
  <c r="AS188" i="7" s="1"/>
  <c r="K187" i="7"/>
  <c r="AS187" i="7" s="1"/>
  <c r="K186" i="7"/>
  <c r="AS186" i="7" s="1"/>
  <c r="K185" i="7"/>
  <c r="AS185" i="7" s="1"/>
  <c r="K184" i="7"/>
  <c r="AS184" i="7" s="1"/>
  <c r="K183" i="7"/>
  <c r="AS183" i="7" s="1"/>
  <c r="K182" i="7"/>
  <c r="AS182" i="7" s="1"/>
  <c r="K181" i="7"/>
  <c r="AS181" i="7" s="1"/>
  <c r="K180" i="7"/>
  <c r="AS180" i="7" s="1"/>
  <c r="K179" i="7"/>
  <c r="AS179" i="7" s="1"/>
  <c r="K178" i="7"/>
  <c r="AS178" i="7" s="1"/>
  <c r="K177" i="7"/>
  <c r="AS177" i="7" s="1"/>
  <c r="K176" i="7"/>
  <c r="AS176" i="7" s="1"/>
  <c r="K175" i="7"/>
  <c r="AS175" i="7" s="1"/>
  <c r="K174" i="7"/>
  <c r="AS174" i="7" s="1"/>
  <c r="K173" i="7"/>
  <c r="AS173" i="7" s="1"/>
  <c r="K172" i="7"/>
  <c r="AS172" i="7" s="1"/>
  <c r="K171" i="7"/>
  <c r="AS171" i="7" s="1"/>
  <c r="K170" i="7"/>
  <c r="AS170" i="7" s="1"/>
  <c r="K169" i="7"/>
  <c r="AS169" i="7" s="1"/>
  <c r="K168" i="7"/>
  <c r="AS168" i="7" s="1"/>
  <c r="K167" i="7"/>
  <c r="AS167" i="7" s="1"/>
  <c r="K166" i="7"/>
  <c r="AS166" i="7" s="1"/>
  <c r="K165" i="7"/>
  <c r="K164" i="7"/>
  <c r="AS164" i="7" s="1"/>
  <c r="K163" i="7"/>
  <c r="AS163" i="7" s="1"/>
  <c r="K162" i="7"/>
  <c r="AS162" i="7" s="1"/>
  <c r="K161" i="7"/>
  <c r="AS161" i="7" s="1"/>
  <c r="K160" i="7"/>
  <c r="AS160" i="7" s="1"/>
  <c r="K159" i="7"/>
  <c r="AS159" i="7" s="1"/>
  <c r="K158" i="7"/>
  <c r="AS158" i="7" s="1"/>
  <c r="K157" i="7"/>
  <c r="AS157" i="7" s="1"/>
  <c r="K156" i="7"/>
  <c r="AS156" i="7" s="1"/>
  <c r="K155" i="7"/>
  <c r="AS155" i="7" s="1"/>
  <c r="K154" i="7"/>
  <c r="AS154" i="7" s="1"/>
  <c r="K153" i="7"/>
  <c r="AS153" i="7" s="1"/>
  <c r="K152" i="7"/>
  <c r="AS152" i="7" s="1"/>
  <c r="K151" i="7"/>
  <c r="AS151" i="7" s="1"/>
  <c r="K150" i="7"/>
  <c r="AS150" i="7" s="1"/>
  <c r="K149" i="7"/>
  <c r="AS149" i="7" s="1"/>
  <c r="K148" i="7"/>
  <c r="AS148" i="7" s="1"/>
  <c r="K147" i="7"/>
  <c r="AS147" i="7" s="1"/>
  <c r="K146" i="7"/>
  <c r="AS146" i="7" s="1"/>
  <c r="K145" i="7"/>
  <c r="AS145" i="7" s="1"/>
  <c r="K144" i="7"/>
  <c r="AS144" i="7" s="1"/>
  <c r="K143" i="7"/>
  <c r="AS143" i="7" s="1"/>
  <c r="K142" i="7"/>
  <c r="AS142" i="7" s="1"/>
  <c r="K141" i="7"/>
  <c r="AS141" i="7" s="1"/>
  <c r="K140" i="7"/>
  <c r="AS140" i="7" s="1"/>
  <c r="K139" i="7"/>
  <c r="AS139" i="7" s="1"/>
  <c r="K138" i="7"/>
  <c r="AS138" i="7" s="1"/>
  <c r="K137" i="7"/>
  <c r="AS137" i="7" s="1"/>
  <c r="K136" i="7"/>
  <c r="K135" i="7"/>
  <c r="AS135" i="7" s="1"/>
  <c r="K134" i="7"/>
  <c r="AS134" i="7" s="1"/>
  <c r="K133" i="7"/>
  <c r="AS133" i="7" s="1"/>
  <c r="K132" i="7"/>
  <c r="AS132" i="7" s="1"/>
  <c r="K131" i="7"/>
  <c r="AS131" i="7" s="1"/>
  <c r="K130" i="7"/>
  <c r="AS130" i="7" s="1"/>
  <c r="K129" i="7"/>
  <c r="AS129" i="7" s="1"/>
  <c r="K128" i="7"/>
  <c r="AS128" i="7" s="1"/>
  <c r="K127" i="7"/>
  <c r="AS127" i="7" s="1"/>
  <c r="K126" i="7"/>
  <c r="AS126" i="7" s="1"/>
  <c r="K125" i="7"/>
  <c r="AS125" i="7" s="1"/>
  <c r="K124" i="7"/>
  <c r="AS124" i="7" s="1"/>
  <c r="K123" i="7"/>
  <c r="AS123" i="7" s="1"/>
  <c r="K122" i="7"/>
  <c r="AS122" i="7" s="1"/>
  <c r="K121" i="7"/>
  <c r="AS121" i="7" s="1"/>
  <c r="K120" i="7"/>
  <c r="AS120" i="7" s="1"/>
  <c r="K119" i="7"/>
  <c r="AS119" i="7" s="1"/>
  <c r="K118" i="7"/>
  <c r="AS118" i="7" s="1"/>
  <c r="K117" i="7"/>
  <c r="AS117" i="7" s="1"/>
  <c r="K116" i="7"/>
  <c r="AS116" i="7" s="1"/>
  <c r="K115" i="7"/>
  <c r="AS115" i="7" s="1"/>
  <c r="K114" i="7"/>
  <c r="AS114" i="7" s="1"/>
  <c r="K113" i="7"/>
  <c r="AS113" i="7" s="1"/>
  <c r="K112" i="7"/>
  <c r="AS112" i="7" s="1"/>
  <c r="K111" i="7"/>
  <c r="AS111" i="7" s="1"/>
  <c r="K110" i="7"/>
  <c r="AS110" i="7" s="1"/>
  <c r="K109" i="7"/>
  <c r="AS109" i="7" s="1"/>
  <c r="K108" i="7"/>
  <c r="AS108" i="7" s="1"/>
  <c r="K107" i="7"/>
  <c r="AS107" i="7" s="1"/>
  <c r="K106" i="7"/>
  <c r="AS106" i="7" s="1"/>
  <c r="K105" i="7"/>
  <c r="K104" i="7"/>
  <c r="AS104" i="7" s="1"/>
  <c r="K103" i="7"/>
  <c r="AS103" i="7" s="1"/>
  <c r="K102" i="7"/>
  <c r="AS102" i="7" s="1"/>
  <c r="K101" i="7"/>
  <c r="AS101" i="7" s="1"/>
  <c r="K100" i="7"/>
  <c r="AS100" i="7" s="1"/>
  <c r="K99" i="7"/>
  <c r="AS99" i="7" s="1"/>
  <c r="K98" i="7"/>
  <c r="AS98" i="7" s="1"/>
  <c r="K97" i="7"/>
  <c r="AS97" i="7" s="1"/>
  <c r="K96" i="7"/>
  <c r="AS96" i="7" s="1"/>
  <c r="K95" i="7"/>
  <c r="AS95" i="7" s="1"/>
  <c r="K94" i="7"/>
  <c r="AS94" i="7" s="1"/>
  <c r="K93" i="7"/>
  <c r="AS93" i="7" s="1"/>
  <c r="K92" i="7"/>
  <c r="AS92" i="7" s="1"/>
  <c r="K91" i="7"/>
  <c r="AS91" i="7" s="1"/>
  <c r="K90" i="7"/>
  <c r="AS90" i="7" s="1"/>
  <c r="K89" i="7"/>
  <c r="AS89" i="7" s="1"/>
  <c r="K88" i="7"/>
  <c r="AS88" i="7" s="1"/>
  <c r="K87" i="7"/>
  <c r="AS87" i="7" s="1"/>
  <c r="K86" i="7"/>
  <c r="AS86" i="7" s="1"/>
  <c r="K85" i="7"/>
  <c r="AS85" i="7" s="1"/>
  <c r="K84" i="7"/>
  <c r="AS84" i="7" s="1"/>
  <c r="K83" i="7"/>
  <c r="AS83" i="7" s="1"/>
  <c r="K82" i="7"/>
  <c r="AS82" i="7" s="1"/>
  <c r="K81" i="7"/>
  <c r="AS81" i="7" s="1"/>
  <c r="K80" i="7"/>
  <c r="AS80" i="7" s="1"/>
  <c r="K79" i="7"/>
  <c r="AS79" i="7" s="1"/>
  <c r="K78" i="7"/>
  <c r="AS78" i="7" s="1"/>
  <c r="K77" i="7"/>
  <c r="AS77" i="7" s="1"/>
  <c r="K76" i="7"/>
  <c r="AS76" i="7" s="1"/>
  <c r="K75" i="7"/>
  <c r="AS75" i="7" s="1"/>
  <c r="K74" i="7"/>
  <c r="K73" i="7"/>
  <c r="AS73" i="7" s="1"/>
  <c r="K72" i="7"/>
  <c r="AS72" i="7" s="1"/>
  <c r="K71" i="7"/>
  <c r="AS71" i="7" s="1"/>
  <c r="K70" i="7"/>
  <c r="AS70" i="7" s="1"/>
  <c r="K69" i="7"/>
  <c r="AS69" i="7" s="1"/>
  <c r="K68" i="7"/>
  <c r="AS68" i="7" s="1"/>
  <c r="K67" i="7"/>
  <c r="AS67" i="7" s="1"/>
  <c r="K66" i="7"/>
  <c r="AS66" i="7" s="1"/>
  <c r="K65" i="7"/>
  <c r="AS65" i="7" s="1"/>
  <c r="K64" i="7"/>
  <c r="AS64" i="7" s="1"/>
  <c r="K63" i="7"/>
  <c r="AS63" i="7" s="1"/>
  <c r="K62" i="7"/>
  <c r="AS62" i="7" s="1"/>
  <c r="K61" i="7"/>
  <c r="AS61" i="7" s="1"/>
  <c r="K60" i="7"/>
  <c r="AS60" i="7" s="1"/>
  <c r="K59" i="7"/>
  <c r="AS59" i="7" s="1"/>
  <c r="K58" i="7"/>
  <c r="AS58" i="7" s="1"/>
  <c r="K57" i="7"/>
  <c r="AS57" i="7" s="1"/>
  <c r="K56" i="7"/>
  <c r="AS56" i="7" s="1"/>
  <c r="K55" i="7"/>
  <c r="AS55" i="7" s="1"/>
  <c r="K54" i="7"/>
  <c r="AS54" i="7" s="1"/>
  <c r="K53" i="7"/>
  <c r="AS53" i="7" s="1"/>
  <c r="K52" i="7"/>
  <c r="AS52" i="7" s="1"/>
  <c r="K51" i="7"/>
  <c r="AS51" i="7" s="1"/>
  <c r="K50" i="7"/>
  <c r="AS50" i="7" s="1"/>
  <c r="K49" i="7"/>
  <c r="AS49" i="7" s="1"/>
  <c r="K48" i="7"/>
  <c r="AS48" i="7" s="1"/>
  <c r="K47" i="7"/>
  <c r="AS47" i="7" s="1"/>
  <c r="K46" i="7"/>
  <c r="AS46" i="7" s="1"/>
  <c r="K45" i="7"/>
  <c r="AS45" i="7" s="1"/>
  <c r="K44" i="7"/>
  <c r="K43" i="7"/>
  <c r="AS43" i="7" s="1"/>
  <c r="K42" i="7"/>
  <c r="AS42" i="7" s="1"/>
  <c r="K41" i="7"/>
  <c r="AS41" i="7" s="1"/>
  <c r="K40" i="7"/>
  <c r="AS40" i="7" s="1"/>
  <c r="K39" i="7"/>
  <c r="AS39" i="7" s="1"/>
  <c r="K38" i="7"/>
  <c r="AS38" i="7" s="1"/>
  <c r="K37" i="7"/>
  <c r="AS37" i="7" s="1"/>
  <c r="K36" i="7"/>
  <c r="AS36" i="7" s="1"/>
  <c r="K35" i="7"/>
  <c r="AS35" i="7" s="1"/>
  <c r="K34" i="7"/>
  <c r="AS34" i="7" s="1"/>
  <c r="K33" i="7"/>
  <c r="AS33" i="7" s="1"/>
  <c r="K32" i="7"/>
  <c r="AS32" i="7" s="1"/>
  <c r="K31" i="7"/>
  <c r="AS31" i="7" s="1"/>
  <c r="K30" i="7"/>
  <c r="AS30" i="7" s="1"/>
  <c r="K29" i="7"/>
  <c r="AS29" i="7" s="1"/>
  <c r="K28" i="7"/>
  <c r="AS28" i="7" s="1"/>
  <c r="K27" i="7"/>
  <c r="AS27" i="7" s="1"/>
  <c r="K26" i="7"/>
  <c r="AS26" i="7" s="1"/>
  <c r="K25" i="7"/>
  <c r="AS25" i="7" s="1"/>
  <c r="K24" i="7"/>
  <c r="AS24" i="7" s="1"/>
  <c r="K23" i="7"/>
  <c r="AS23" i="7" s="1"/>
  <c r="K22" i="7"/>
  <c r="AS22" i="7" s="1"/>
  <c r="K21" i="7"/>
  <c r="AS21" i="7" s="1"/>
  <c r="K20" i="7"/>
  <c r="AS20" i="7" s="1"/>
  <c r="K19" i="7"/>
  <c r="AS19" i="7" s="1"/>
  <c r="K18" i="7"/>
  <c r="AS18" i="7" s="1"/>
  <c r="K17" i="7"/>
  <c r="AS17" i="7" s="1"/>
  <c r="K16" i="7"/>
  <c r="AS16" i="7" s="1"/>
  <c r="K15" i="7"/>
  <c r="K14" i="7"/>
  <c r="K13" i="7"/>
  <c r="AT399" i="7" l="1"/>
  <c r="BF399" i="7"/>
  <c r="AN399" i="7"/>
  <c r="AZ399" i="7"/>
  <c r="K426" i="7"/>
  <c r="K380" i="7" s="1"/>
  <c r="B382" i="7" s="1"/>
  <c r="AN397" i="7"/>
  <c r="AN402" i="7"/>
  <c r="AN405" i="7"/>
  <c r="AT396" i="7"/>
  <c r="AT401" i="7"/>
  <c r="AZ397" i="7"/>
  <c r="AZ402" i="7"/>
  <c r="AZ405" i="7"/>
  <c r="BF396" i="7"/>
  <c r="BF398" i="7"/>
  <c r="BF400" i="7"/>
  <c r="BF403" i="7"/>
  <c r="BF406" i="7"/>
  <c r="AN401" i="7"/>
  <c r="AN398" i="7"/>
  <c r="AN400" i="7"/>
  <c r="AN403" i="7"/>
  <c r="AN406" i="7"/>
  <c r="AT404" i="7"/>
  <c r="AZ398" i="7"/>
  <c r="AZ400" i="7"/>
  <c r="AZ403" i="7"/>
  <c r="AZ406" i="7"/>
  <c r="BF404" i="7"/>
  <c r="BF401" i="7"/>
  <c r="AT400" i="7"/>
  <c r="AT403" i="7"/>
  <c r="AT406" i="7"/>
  <c r="AZ404" i="7"/>
  <c r="AN404" i="7"/>
  <c r="AT398" i="7"/>
  <c r="AN396" i="7"/>
  <c r="AT397" i="7"/>
  <c r="AT402" i="7"/>
  <c r="AT405" i="7"/>
  <c r="AZ396" i="7"/>
  <c r="AZ401" i="7"/>
  <c r="BF397" i="7"/>
  <c r="BF402" i="7"/>
  <c r="BF405" i="7"/>
  <c r="AT395" i="7"/>
  <c r="Q426" i="7"/>
  <c r="BF395" i="7"/>
  <c r="AC426" i="7"/>
  <c r="AS15" i="7"/>
  <c r="AN395" i="7"/>
  <c r="AZ395" i="7"/>
  <c r="W426" i="7"/>
  <c r="AS14" i="7"/>
  <c r="AC379" i="7"/>
  <c r="AS364" i="7"/>
  <c r="Q379" i="7"/>
  <c r="W379" i="7"/>
  <c r="AS277" i="7"/>
  <c r="K379" i="7"/>
  <c r="AS287" i="7"/>
  <c r="AS44" i="7"/>
  <c r="AS136" i="7"/>
  <c r="AS196" i="7"/>
  <c r="AS105" i="7"/>
  <c r="AS165" i="7"/>
  <c r="AS257" i="7"/>
  <c r="AS349" i="7"/>
  <c r="AS74" i="7"/>
  <c r="AS226" i="7"/>
  <c r="AS318" i="7"/>
  <c r="AS13" i="7"/>
  <c r="AS382" i="7" s="1"/>
  <c r="AS374" i="7"/>
  <c r="P375" i="7"/>
  <c r="AB375" i="7"/>
  <c r="AS384" i="7" l="1"/>
  <c r="AS385" i="7" s="1"/>
  <c r="AS380" i="7"/>
  <c r="AS386" i="7" l="1"/>
  <c r="K382" i="7"/>
  <c r="AN100" i="1"/>
  <c r="AM100" i="1"/>
  <c r="AN99" i="1"/>
  <c r="AM99" i="1"/>
  <c r="AN67" i="1"/>
  <c r="AM67" i="1"/>
  <c r="AN66" i="1"/>
  <c r="AM66" i="1"/>
  <c r="AN65" i="1"/>
  <c r="AM65" i="1"/>
  <c r="AM64" i="1"/>
  <c r="AM63" i="1"/>
  <c r="AN61" i="1"/>
  <c r="AN54" i="1"/>
  <c r="AN22" i="1"/>
  <c r="AN21" i="1"/>
  <c r="AN20" i="1"/>
  <c r="AN19" i="1"/>
  <c r="AN18" i="1"/>
  <c r="AM54" i="1"/>
  <c r="AM22" i="1"/>
  <c r="AM21" i="1"/>
  <c r="AM20" i="1"/>
  <c r="AM18" i="1"/>
  <c r="AM17" i="1"/>
  <c r="N126" i="1"/>
  <c r="AM117" i="1" l="1"/>
  <c r="K124" i="1" s="1"/>
  <c r="AN117" i="1"/>
  <c r="N124" i="1" s="1"/>
  <c r="AA9" i="1"/>
  <c r="AA8" i="1"/>
  <c r="AC95" i="1" l="1"/>
  <c r="AC91" i="1"/>
  <c r="AC87" i="1"/>
  <c r="AC83" i="1"/>
  <c r="AC79" i="1"/>
  <c r="AC75" i="1"/>
  <c r="AC71" i="1"/>
  <c r="AC88" i="1"/>
  <c r="AC76" i="1"/>
  <c r="AC94" i="1"/>
  <c r="AC90" i="1"/>
  <c r="AC86" i="1"/>
  <c r="AC82" i="1"/>
  <c r="AC78" i="1"/>
  <c r="AC74" i="1"/>
  <c r="AC70" i="1"/>
  <c r="AC92" i="1"/>
  <c r="AC80" i="1"/>
  <c r="AC72" i="1"/>
  <c r="AC97" i="1"/>
  <c r="AC93" i="1"/>
  <c r="AC89" i="1"/>
  <c r="AC85" i="1"/>
  <c r="AC81" i="1"/>
  <c r="AC77" i="1"/>
  <c r="AC73" i="1"/>
  <c r="AC69" i="1"/>
  <c r="AC96" i="1"/>
  <c r="AC84" i="1"/>
  <c r="AC68" i="1"/>
  <c r="AC51" i="1"/>
  <c r="AC47" i="1"/>
  <c r="AC43" i="1"/>
  <c r="AC39" i="1"/>
  <c r="AC35" i="1"/>
  <c r="AC31" i="1"/>
  <c r="AC27" i="1"/>
  <c r="AC23" i="1"/>
  <c r="AC48" i="1"/>
  <c r="AC36" i="1"/>
  <c r="AC24" i="1"/>
  <c r="AC50" i="1"/>
  <c r="AC46" i="1"/>
  <c r="AC42" i="1"/>
  <c r="AC38" i="1"/>
  <c r="AC34" i="1"/>
  <c r="AC30" i="1"/>
  <c r="AC26" i="1"/>
  <c r="AC44" i="1"/>
  <c r="AC32" i="1"/>
  <c r="AC53" i="1"/>
  <c r="AC49" i="1"/>
  <c r="AC45" i="1"/>
  <c r="AC41" i="1"/>
  <c r="AC37" i="1"/>
  <c r="AC33" i="1"/>
  <c r="AC29" i="1"/>
  <c r="AC25" i="1"/>
  <c r="AC52" i="1"/>
  <c r="AC40" i="1"/>
  <c r="AC28" i="1"/>
  <c r="AC15" i="1"/>
  <c r="AC54" i="1"/>
  <c r="AC20" i="1"/>
  <c r="AC16" i="1"/>
  <c r="AC22" i="1"/>
  <c r="AC21" i="1"/>
  <c r="AC19" i="1"/>
  <c r="AC18" i="1"/>
  <c r="AC17" i="1"/>
  <c r="AC67" i="1"/>
  <c r="AC61" i="1"/>
  <c r="AM61" i="1" s="1"/>
  <c r="AC98" i="1"/>
  <c r="AC63" i="1"/>
  <c r="AN63" i="1" s="1"/>
  <c r="AM19" i="1"/>
  <c r="AC64" i="1"/>
  <c r="AN64" i="1" s="1"/>
  <c r="AC65" i="1"/>
  <c r="AC99" i="1"/>
  <c r="AN17" i="1"/>
  <c r="AC62" i="1"/>
  <c r="AC66" i="1"/>
  <c r="AC100" i="1"/>
  <c r="AM62" i="1" l="1"/>
  <c r="AM101" i="1" s="1"/>
  <c r="K123" i="1" s="1"/>
  <c r="AN62" i="1"/>
  <c r="AN101" i="1" s="1"/>
  <c r="N123" i="1" s="1"/>
  <c r="AN16" i="1"/>
  <c r="AM16" i="1"/>
  <c r="AM15" i="1"/>
  <c r="AN15" i="1"/>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AW24" i="7"/>
  <c r="AW23" i="7"/>
  <c r="AW19" i="7"/>
  <c r="AW18" i="7"/>
  <c r="AW17" i="7"/>
  <c r="AV16" i="7"/>
  <c r="AW16" i="7" s="1"/>
  <c r="AV15" i="7"/>
  <c r="AW15" i="7" s="1"/>
  <c r="AV14" i="7"/>
  <c r="AW14" i="7" s="1"/>
  <c r="B13" i="7"/>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B366" i="7" s="1"/>
  <c r="B367" i="7" s="1"/>
  <c r="B368" i="7" s="1"/>
  <c r="B369" i="7" s="1"/>
  <c r="B370" i="7" s="1"/>
  <c r="B371" i="7" s="1"/>
  <c r="B372" i="7" s="1"/>
  <c r="B373" i="7" s="1"/>
  <c r="B374" i="7" s="1"/>
  <c r="B375" i="7" s="1"/>
  <c r="B376" i="7" s="1"/>
  <c r="B377" i="7" s="1"/>
  <c r="B378" i="7" s="1"/>
  <c r="AW22" i="7"/>
  <c r="AW21" i="7"/>
  <c r="AW20" i="7"/>
  <c r="AV13" i="7"/>
  <c r="AW13" i="7" s="1"/>
  <c r="AM55" i="1" l="1"/>
  <c r="K122" i="1" s="1"/>
  <c r="AN55" i="1"/>
  <c r="N122" i="1" s="1"/>
  <c r="AW25" i="7"/>
  <c r="AW26" i="7" s="1"/>
  <c r="Z1167" i="7"/>
  <c r="T1167" i="7"/>
  <c r="N1167" i="7"/>
  <c r="H1167" i="7"/>
  <c r="E1167" i="7"/>
  <c r="Z1166" i="7"/>
  <c r="T1166" i="7"/>
  <c r="N1166" i="7"/>
  <c r="H1166" i="7"/>
  <c r="E1166" i="7"/>
  <c r="Y796" i="7"/>
  <c r="S796" i="7"/>
  <c r="M796" i="7"/>
  <c r="G796" i="7"/>
  <c r="Y795" i="7"/>
  <c r="S795" i="7"/>
  <c r="M795" i="7"/>
  <c r="G795" i="7"/>
  <c r="AE378" i="7"/>
  <c r="AH378" i="7" s="1"/>
  <c r="AB378" i="7"/>
  <c r="V378" i="7"/>
  <c r="P378" i="7"/>
  <c r="AE377" i="7"/>
  <c r="AH377" i="7" s="1"/>
  <c r="AB377" i="7"/>
  <c r="V377" i="7"/>
  <c r="P377" i="7"/>
  <c r="AN124" i="1" l="1"/>
  <c r="AR378" i="7"/>
  <c r="AE796" i="7"/>
  <c r="AR377" i="7"/>
  <c r="AE795" i="7"/>
  <c r="X136" i="1"/>
  <c r="I136" i="1"/>
  <c r="X135" i="1"/>
  <c r="I135" i="1"/>
  <c r="AC7" i="1"/>
  <c r="AH5" i="1"/>
  <c r="AB5" i="1"/>
  <c r="AB6" i="1"/>
  <c r="P6" i="1"/>
  <c r="Z1165" i="7" l="1"/>
  <c r="T1165" i="7"/>
  <c r="N1165" i="7"/>
  <c r="H1165" i="7"/>
  <c r="E1165" i="7"/>
  <c r="Z1164" i="7"/>
  <c r="T1164" i="7"/>
  <c r="N1164" i="7"/>
  <c r="H1164" i="7"/>
  <c r="E1164" i="7"/>
  <c r="Z1163" i="7"/>
  <c r="T1163" i="7"/>
  <c r="N1163" i="7"/>
  <c r="H1163" i="7"/>
  <c r="E1163" i="7"/>
  <c r="Z1162" i="7"/>
  <c r="T1162" i="7"/>
  <c r="N1162" i="7"/>
  <c r="H1162" i="7"/>
  <c r="E1162" i="7"/>
  <c r="Z1161" i="7"/>
  <c r="T1161" i="7"/>
  <c r="N1161" i="7"/>
  <c r="H1161" i="7"/>
  <c r="E1161" i="7"/>
  <c r="Z1160" i="7"/>
  <c r="T1160" i="7"/>
  <c r="N1160" i="7"/>
  <c r="H1160" i="7"/>
  <c r="E1160" i="7"/>
  <c r="Z1159" i="7"/>
  <c r="T1159" i="7"/>
  <c r="N1159" i="7"/>
  <c r="H1159" i="7"/>
  <c r="E1159" i="7"/>
  <c r="Z1158" i="7"/>
  <c r="T1158" i="7"/>
  <c r="N1158" i="7"/>
  <c r="H1158" i="7"/>
  <c r="E1158" i="7"/>
  <c r="Z1157" i="7"/>
  <c r="T1157" i="7"/>
  <c r="N1157" i="7"/>
  <c r="H1157" i="7"/>
  <c r="E1157" i="7"/>
  <c r="Z1156" i="7"/>
  <c r="T1156" i="7"/>
  <c r="N1156" i="7"/>
  <c r="H1156" i="7"/>
  <c r="E1156" i="7"/>
  <c r="Z1155" i="7"/>
  <c r="T1155" i="7"/>
  <c r="N1155" i="7"/>
  <c r="H1155" i="7"/>
  <c r="E1155" i="7"/>
  <c r="Z1154" i="7"/>
  <c r="T1154" i="7"/>
  <c r="N1154" i="7"/>
  <c r="H1154" i="7"/>
  <c r="E1154" i="7"/>
  <c r="Z1153" i="7"/>
  <c r="T1153" i="7"/>
  <c r="N1153" i="7"/>
  <c r="H1153" i="7"/>
  <c r="E1153" i="7"/>
  <c r="Z1152" i="7"/>
  <c r="T1152" i="7"/>
  <c r="N1152" i="7"/>
  <c r="H1152" i="7"/>
  <c r="E1152" i="7"/>
  <c r="Z1151" i="7"/>
  <c r="T1151" i="7"/>
  <c r="N1151" i="7"/>
  <c r="H1151" i="7"/>
  <c r="E1151" i="7"/>
  <c r="Z1150" i="7"/>
  <c r="T1150" i="7"/>
  <c r="N1150" i="7"/>
  <c r="H1150" i="7"/>
  <c r="E1150" i="7"/>
  <c r="Z1149" i="7"/>
  <c r="T1149" i="7"/>
  <c r="N1149" i="7"/>
  <c r="H1149" i="7"/>
  <c r="E1149" i="7"/>
  <c r="Z1148" i="7"/>
  <c r="T1148" i="7"/>
  <c r="N1148" i="7"/>
  <c r="H1148" i="7"/>
  <c r="E1148" i="7"/>
  <c r="Z1147" i="7"/>
  <c r="T1147" i="7"/>
  <c r="N1147" i="7"/>
  <c r="H1147" i="7"/>
  <c r="E1147" i="7"/>
  <c r="Z1146" i="7"/>
  <c r="T1146" i="7"/>
  <c r="N1146" i="7"/>
  <c r="H1146" i="7"/>
  <c r="E1146" i="7"/>
  <c r="Z1145" i="7"/>
  <c r="T1145" i="7"/>
  <c r="N1145" i="7"/>
  <c r="H1145" i="7"/>
  <c r="E1145" i="7"/>
  <c r="Z1144" i="7"/>
  <c r="T1144" i="7"/>
  <c r="N1144" i="7"/>
  <c r="H1144" i="7"/>
  <c r="E1144" i="7"/>
  <c r="Z1143" i="7"/>
  <c r="T1143" i="7"/>
  <c r="N1143" i="7"/>
  <c r="H1143" i="7"/>
  <c r="E1143" i="7"/>
  <c r="Z1142" i="7"/>
  <c r="T1142" i="7"/>
  <c r="N1142" i="7"/>
  <c r="H1142" i="7"/>
  <c r="E1142" i="7"/>
  <c r="Z1141" i="7"/>
  <c r="T1141" i="7"/>
  <c r="N1141" i="7"/>
  <c r="H1141" i="7"/>
  <c r="E1141" i="7"/>
  <c r="Z1140" i="7"/>
  <c r="T1140" i="7"/>
  <c r="N1140" i="7"/>
  <c r="H1140" i="7"/>
  <c r="E1140" i="7"/>
  <c r="Z1139" i="7"/>
  <c r="T1139" i="7"/>
  <c r="N1139" i="7"/>
  <c r="H1139" i="7"/>
  <c r="E1139" i="7"/>
  <c r="Z1138" i="7"/>
  <c r="T1138" i="7"/>
  <c r="N1138" i="7"/>
  <c r="H1138" i="7"/>
  <c r="E1138" i="7"/>
  <c r="Z1137" i="7"/>
  <c r="T1137" i="7"/>
  <c r="N1137" i="7"/>
  <c r="H1137" i="7"/>
  <c r="E1137" i="7"/>
  <c r="Z1136" i="7"/>
  <c r="T1136" i="7"/>
  <c r="N1136" i="7"/>
  <c r="H1136" i="7"/>
  <c r="E1136" i="7"/>
  <c r="Z1135" i="7"/>
  <c r="T1135" i="7"/>
  <c r="N1135" i="7"/>
  <c r="H1135" i="7"/>
  <c r="E1135" i="7"/>
  <c r="Z1134" i="7"/>
  <c r="T1134" i="7"/>
  <c r="N1134" i="7"/>
  <c r="H1134" i="7"/>
  <c r="E1134" i="7"/>
  <c r="Z1133" i="7"/>
  <c r="T1133" i="7"/>
  <c r="N1133" i="7"/>
  <c r="H1133" i="7"/>
  <c r="E1133" i="7"/>
  <c r="Z1132" i="7"/>
  <c r="T1132" i="7"/>
  <c r="N1132" i="7"/>
  <c r="H1132" i="7"/>
  <c r="E1132" i="7"/>
  <c r="Z1131" i="7"/>
  <c r="T1131" i="7"/>
  <c r="N1131" i="7"/>
  <c r="H1131" i="7"/>
  <c r="E1131" i="7"/>
  <c r="Z1130" i="7"/>
  <c r="T1130" i="7"/>
  <c r="N1130" i="7"/>
  <c r="H1130" i="7"/>
  <c r="E1130" i="7"/>
  <c r="Z1129" i="7"/>
  <c r="T1129" i="7"/>
  <c r="N1129" i="7"/>
  <c r="H1129" i="7"/>
  <c r="E1129" i="7"/>
  <c r="Z1128" i="7"/>
  <c r="T1128" i="7"/>
  <c r="N1128" i="7"/>
  <c r="H1128" i="7"/>
  <c r="E1128" i="7"/>
  <c r="Z1127" i="7"/>
  <c r="T1127" i="7"/>
  <c r="N1127" i="7"/>
  <c r="H1127" i="7"/>
  <c r="E1127" i="7"/>
  <c r="Z1126" i="7"/>
  <c r="T1126" i="7"/>
  <c r="N1126" i="7"/>
  <c r="H1126" i="7"/>
  <c r="E1126" i="7"/>
  <c r="Z1125" i="7"/>
  <c r="T1125" i="7"/>
  <c r="N1125" i="7"/>
  <c r="H1125" i="7"/>
  <c r="E1125" i="7"/>
  <c r="Z1124" i="7"/>
  <c r="T1124" i="7"/>
  <c r="N1124" i="7"/>
  <c r="H1124" i="7"/>
  <c r="E1124" i="7"/>
  <c r="Z1123" i="7"/>
  <c r="T1123" i="7"/>
  <c r="N1123" i="7"/>
  <c r="H1123" i="7"/>
  <c r="E1123" i="7"/>
  <c r="Z1122" i="7"/>
  <c r="T1122" i="7"/>
  <c r="N1122" i="7"/>
  <c r="H1122" i="7"/>
  <c r="E1122" i="7"/>
  <c r="Z1121" i="7"/>
  <c r="T1121" i="7"/>
  <c r="N1121" i="7"/>
  <c r="H1121" i="7"/>
  <c r="E1121" i="7"/>
  <c r="Z1120" i="7"/>
  <c r="T1120" i="7"/>
  <c r="N1120" i="7"/>
  <c r="H1120" i="7"/>
  <c r="E1120" i="7"/>
  <c r="Z1119" i="7"/>
  <c r="T1119" i="7"/>
  <c r="N1119" i="7"/>
  <c r="H1119" i="7"/>
  <c r="E1119" i="7"/>
  <c r="Z1118" i="7"/>
  <c r="T1118" i="7"/>
  <c r="N1118" i="7"/>
  <c r="H1118" i="7"/>
  <c r="E1118" i="7"/>
  <c r="Z1117" i="7"/>
  <c r="T1117" i="7"/>
  <c r="N1117" i="7"/>
  <c r="H1117" i="7"/>
  <c r="E1117" i="7"/>
  <c r="Z1116" i="7"/>
  <c r="T1116" i="7"/>
  <c r="N1116" i="7"/>
  <c r="H1116" i="7"/>
  <c r="E1116" i="7"/>
  <c r="Z1115" i="7"/>
  <c r="T1115" i="7"/>
  <c r="N1115" i="7"/>
  <c r="H1115" i="7"/>
  <c r="E1115" i="7"/>
  <c r="Z1114" i="7"/>
  <c r="T1114" i="7"/>
  <c r="N1114" i="7"/>
  <c r="H1114" i="7"/>
  <c r="E1114" i="7"/>
  <c r="Z1113" i="7"/>
  <c r="T1113" i="7"/>
  <c r="N1113" i="7"/>
  <c r="H1113" i="7"/>
  <c r="E1113" i="7"/>
  <c r="Z1112" i="7"/>
  <c r="T1112" i="7"/>
  <c r="N1112" i="7"/>
  <c r="H1112" i="7"/>
  <c r="E1112" i="7"/>
  <c r="Z1111" i="7"/>
  <c r="T1111" i="7"/>
  <c r="N1111" i="7"/>
  <c r="H1111" i="7"/>
  <c r="E1111" i="7"/>
  <c r="Z1110" i="7"/>
  <c r="T1110" i="7"/>
  <c r="N1110" i="7"/>
  <c r="H1110" i="7"/>
  <c r="E1110" i="7"/>
  <c r="Z1109" i="7"/>
  <c r="T1109" i="7"/>
  <c r="N1109" i="7"/>
  <c r="H1109" i="7"/>
  <c r="E1109" i="7"/>
  <c r="Z1108" i="7"/>
  <c r="T1108" i="7"/>
  <c r="N1108" i="7"/>
  <c r="H1108" i="7"/>
  <c r="E1108" i="7"/>
  <c r="Z1107" i="7"/>
  <c r="T1107" i="7"/>
  <c r="N1107" i="7"/>
  <c r="H1107" i="7"/>
  <c r="E1107" i="7"/>
  <c r="Z1106" i="7"/>
  <c r="T1106" i="7"/>
  <c r="N1106" i="7"/>
  <c r="H1106" i="7"/>
  <c r="E1106" i="7"/>
  <c r="Z1105" i="7"/>
  <c r="T1105" i="7"/>
  <c r="N1105" i="7"/>
  <c r="H1105" i="7"/>
  <c r="E1105" i="7"/>
  <c r="Z1104" i="7"/>
  <c r="T1104" i="7"/>
  <c r="N1104" i="7"/>
  <c r="H1104" i="7"/>
  <c r="E1104" i="7"/>
  <c r="Z1103" i="7"/>
  <c r="T1103" i="7"/>
  <c r="N1103" i="7"/>
  <c r="H1103" i="7"/>
  <c r="E1103" i="7"/>
  <c r="Z1102" i="7"/>
  <c r="T1102" i="7"/>
  <c r="N1102" i="7"/>
  <c r="H1102" i="7"/>
  <c r="E1102" i="7"/>
  <c r="Z1101" i="7"/>
  <c r="T1101" i="7"/>
  <c r="N1101" i="7"/>
  <c r="H1101" i="7"/>
  <c r="E1101" i="7"/>
  <c r="Z1100" i="7"/>
  <c r="T1100" i="7"/>
  <c r="N1100" i="7"/>
  <c r="H1100" i="7"/>
  <c r="E1100" i="7"/>
  <c r="Z1099" i="7"/>
  <c r="T1099" i="7"/>
  <c r="N1099" i="7"/>
  <c r="H1099" i="7"/>
  <c r="E1099" i="7"/>
  <c r="Z1098" i="7"/>
  <c r="T1098" i="7"/>
  <c r="N1098" i="7"/>
  <c r="H1098" i="7"/>
  <c r="E1098" i="7"/>
  <c r="Z1097" i="7"/>
  <c r="T1097" i="7"/>
  <c r="N1097" i="7"/>
  <c r="H1097" i="7"/>
  <c r="E1097" i="7"/>
  <c r="Z1096" i="7"/>
  <c r="T1096" i="7"/>
  <c r="N1096" i="7"/>
  <c r="H1096" i="7"/>
  <c r="E1096" i="7"/>
  <c r="Z1095" i="7"/>
  <c r="T1095" i="7"/>
  <c r="N1095" i="7"/>
  <c r="H1095" i="7"/>
  <c r="E1095" i="7"/>
  <c r="Z1094" i="7"/>
  <c r="T1094" i="7"/>
  <c r="N1094" i="7"/>
  <c r="H1094" i="7"/>
  <c r="E1094" i="7"/>
  <c r="Z1093" i="7"/>
  <c r="T1093" i="7"/>
  <c r="N1093" i="7"/>
  <c r="H1093" i="7"/>
  <c r="E1093" i="7"/>
  <c r="Z1092" i="7"/>
  <c r="T1092" i="7"/>
  <c r="N1092" i="7"/>
  <c r="H1092" i="7"/>
  <c r="E1092" i="7"/>
  <c r="Z1091" i="7"/>
  <c r="T1091" i="7"/>
  <c r="N1091" i="7"/>
  <c r="H1091" i="7"/>
  <c r="E1091" i="7"/>
  <c r="Z1090" i="7"/>
  <c r="T1090" i="7"/>
  <c r="N1090" i="7"/>
  <c r="H1090" i="7"/>
  <c r="E1090" i="7"/>
  <c r="Z1089" i="7"/>
  <c r="T1089" i="7"/>
  <c r="N1089" i="7"/>
  <c r="H1089" i="7"/>
  <c r="E1089" i="7"/>
  <c r="Z1088" i="7"/>
  <c r="T1088" i="7"/>
  <c r="N1088" i="7"/>
  <c r="H1088" i="7"/>
  <c r="E1088" i="7"/>
  <c r="Z1087" i="7"/>
  <c r="T1087" i="7"/>
  <c r="N1087" i="7"/>
  <c r="H1087" i="7"/>
  <c r="E1087" i="7"/>
  <c r="Z1086" i="7"/>
  <c r="T1086" i="7"/>
  <c r="N1086" i="7"/>
  <c r="H1086" i="7"/>
  <c r="E1086" i="7"/>
  <c r="Z1085" i="7"/>
  <c r="T1085" i="7"/>
  <c r="N1085" i="7"/>
  <c r="H1085" i="7"/>
  <c r="E1085" i="7"/>
  <c r="Z1084" i="7"/>
  <c r="T1084" i="7"/>
  <c r="N1084" i="7"/>
  <c r="H1084" i="7"/>
  <c r="E1084" i="7"/>
  <c r="Z1083" i="7"/>
  <c r="T1083" i="7"/>
  <c r="N1083" i="7"/>
  <c r="H1083" i="7"/>
  <c r="E1083" i="7"/>
  <c r="Z1082" i="7"/>
  <c r="T1082" i="7"/>
  <c r="N1082" i="7"/>
  <c r="H1082" i="7"/>
  <c r="E1082" i="7"/>
  <c r="Z1081" i="7"/>
  <c r="T1081" i="7"/>
  <c r="N1081" i="7"/>
  <c r="H1081" i="7"/>
  <c r="E1081" i="7"/>
  <c r="Z1080" i="7"/>
  <c r="T1080" i="7"/>
  <c r="N1080" i="7"/>
  <c r="H1080" i="7"/>
  <c r="E1080" i="7"/>
  <c r="Z1079" i="7"/>
  <c r="T1079" i="7"/>
  <c r="N1079" i="7"/>
  <c r="H1079" i="7"/>
  <c r="E1079" i="7"/>
  <c r="Z1078" i="7"/>
  <c r="T1078" i="7"/>
  <c r="N1078" i="7"/>
  <c r="H1078" i="7"/>
  <c r="E1078" i="7"/>
  <c r="Z1077" i="7"/>
  <c r="T1077" i="7"/>
  <c r="N1077" i="7"/>
  <c r="H1077" i="7"/>
  <c r="E1077" i="7"/>
  <c r="Z1076" i="7"/>
  <c r="T1076" i="7"/>
  <c r="N1076" i="7"/>
  <c r="H1076" i="7"/>
  <c r="E1076" i="7"/>
  <c r="Z1075" i="7"/>
  <c r="T1075" i="7"/>
  <c r="N1075" i="7"/>
  <c r="H1075" i="7"/>
  <c r="E1075" i="7"/>
  <c r="Z1074" i="7"/>
  <c r="T1074" i="7"/>
  <c r="N1074" i="7"/>
  <c r="H1074" i="7"/>
  <c r="E1074" i="7"/>
  <c r="Z1073" i="7"/>
  <c r="T1073" i="7"/>
  <c r="N1073" i="7"/>
  <c r="H1073" i="7"/>
  <c r="E1073" i="7"/>
  <c r="Z1072" i="7"/>
  <c r="T1072" i="7"/>
  <c r="N1072" i="7"/>
  <c r="H1072" i="7"/>
  <c r="E1072" i="7"/>
  <c r="Z1071" i="7"/>
  <c r="T1071" i="7"/>
  <c r="N1071" i="7"/>
  <c r="H1071" i="7"/>
  <c r="E1071" i="7"/>
  <c r="Z1070" i="7"/>
  <c r="T1070" i="7"/>
  <c r="N1070" i="7"/>
  <c r="H1070" i="7"/>
  <c r="E1070" i="7"/>
  <c r="Z1069" i="7"/>
  <c r="T1069" i="7"/>
  <c r="N1069" i="7"/>
  <c r="H1069" i="7"/>
  <c r="E1069" i="7"/>
  <c r="Z1068" i="7"/>
  <c r="T1068" i="7"/>
  <c r="N1068" i="7"/>
  <c r="H1068" i="7"/>
  <c r="E1068" i="7"/>
  <c r="Z1067" i="7"/>
  <c r="T1067" i="7"/>
  <c r="N1067" i="7"/>
  <c r="H1067" i="7"/>
  <c r="E1067" i="7"/>
  <c r="Z1066" i="7"/>
  <c r="T1066" i="7"/>
  <c r="N1066" i="7"/>
  <c r="H1066" i="7"/>
  <c r="E1066" i="7"/>
  <c r="Z1065" i="7"/>
  <c r="T1065" i="7"/>
  <c r="N1065" i="7"/>
  <c r="H1065" i="7"/>
  <c r="E1065" i="7"/>
  <c r="Z1064" i="7"/>
  <c r="T1064" i="7"/>
  <c r="N1064" i="7"/>
  <c r="H1064" i="7"/>
  <c r="E1064" i="7"/>
  <c r="Z1063" i="7"/>
  <c r="T1063" i="7"/>
  <c r="N1063" i="7"/>
  <c r="H1063" i="7"/>
  <c r="E1063" i="7"/>
  <c r="Z1062" i="7"/>
  <c r="T1062" i="7"/>
  <c r="N1062" i="7"/>
  <c r="H1062" i="7"/>
  <c r="E1062" i="7"/>
  <c r="Z1061" i="7"/>
  <c r="T1061" i="7"/>
  <c r="N1061" i="7"/>
  <c r="H1061" i="7"/>
  <c r="E1061" i="7"/>
  <c r="Z1060" i="7"/>
  <c r="T1060" i="7"/>
  <c r="N1060" i="7"/>
  <c r="H1060" i="7"/>
  <c r="E1060" i="7"/>
  <c r="Z1059" i="7"/>
  <c r="T1059" i="7"/>
  <c r="N1059" i="7"/>
  <c r="H1059" i="7"/>
  <c r="E1059" i="7"/>
  <c r="Z1058" i="7"/>
  <c r="T1058" i="7"/>
  <c r="N1058" i="7"/>
  <c r="H1058" i="7"/>
  <c r="E1058" i="7"/>
  <c r="Z1057" i="7"/>
  <c r="T1057" i="7"/>
  <c r="N1057" i="7"/>
  <c r="H1057" i="7"/>
  <c r="E1057" i="7"/>
  <c r="Z1056" i="7"/>
  <c r="T1056" i="7"/>
  <c r="N1056" i="7"/>
  <c r="H1056" i="7"/>
  <c r="E1056" i="7"/>
  <c r="Z1055" i="7"/>
  <c r="T1055" i="7"/>
  <c r="N1055" i="7"/>
  <c r="H1055" i="7"/>
  <c r="E1055" i="7"/>
  <c r="Z1054" i="7"/>
  <c r="T1054" i="7"/>
  <c r="N1054" i="7"/>
  <c r="H1054" i="7"/>
  <c r="E1054" i="7"/>
  <c r="Z1053" i="7"/>
  <c r="T1053" i="7"/>
  <c r="N1053" i="7"/>
  <c r="H1053" i="7"/>
  <c r="E1053" i="7"/>
  <c r="Z1052" i="7"/>
  <c r="T1052" i="7"/>
  <c r="N1052" i="7"/>
  <c r="H1052" i="7"/>
  <c r="E1052" i="7"/>
  <c r="Z1051" i="7"/>
  <c r="T1051" i="7"/>
  <c r="N1051" i="7"/>
  <c r="H1051" i="7"/>
  <c r="E1051" i="7"/>
  <c r="Z1050" i="7"/>
  <c r="T1050" i="7"/>
  <c r="N1050" i="7"/>
  <c r="H1050" i="7"/>
  <c r="E1050" i="7"/>
  <c r="Z1049" i="7"/>
  <c r="T1049" i="7"/>
  <c r="N1049" i="7"/>
  <c r="H1049" i="7"/>
  <c r="E1049" i="7"/>
  <c r="Z1048" i="7"/>
  <c r="T1048" i="7"/>
  <c r="N1048" i="7"/>
  <c r="H1048" i="7"/>
  <c r="E1048" i="7"/>
  <c r="Z1047" i="7"/>
  <c r="T1047" i="7"/>
  <c r="N1047" i="7"/>
  <c r="H1047" i="7"/>
  <c r="E1047" i="7"/>
  <c r="Z1046" i="7"/>
  <c r="T1046" i="7"/>
  <c r="N1046" i="7"/>
  <c r="H1046" i="7"/>
  <c r="E1046" i="7"/>
  <c r="Z1045" i="7"/>
  <c r="T1045" i="7"/>
  <c r="N1045" i="7"/>
  <c r="H1045" i="7"/>
  <c r="E1045" i="7"/>
  <c r="Z1044" i="7"/>
  <c r="T1044" i="7"/>
  <c r="N1044" i="7"/>
  <c r="H1044" i="7"/>
  <c r="E1044" i="7"/>
  <c r="Z1043" i="7"/>
  <c r="T1043" i="7"/>
  <c r="N1043" i="7"/>
  <c r="H1043" i="7"/>
  <c r="E1043" i="7"/>
  <c r="Z1042" i="7"/>
  <c r="T1042" i="7"/>
  <c r="N1042" i="7"/>
  <c r="H1042" i="7"/>
  <c r="E1042" i="7"/>
  <c r="Z1041" i="7"/>
  <c r="T1041" i="7"/>
  <c r="N1041" i="7"/>
  <c r="H1041" i="7"/>
  <c r="E1041" i="7"/>
  <c r="Z1040" i="7"/>
  <c r="T1040" i="7"/>
  <c r="N1040" i="7"/>
  <c r="H1040" i="7"/>
  <c r="E1040" i="7"/>
  <c r="Z1039" i="7"/>
  <c r="T1039" i="7"/>
  <c r="N1039" i="7"/>
  <c r="H1039" i="7"/>
  <c r="E1039" i="7"/>
  <c r="Z1038" i="7"/>
  <c r="T1038" i="7"/>
  <c r="N1038" i="7"/>
  <c r="H1038" i="7"/>
  <c r="E1038" i="7"/>
  <c r="Z1037" i="7"/>
  <c r="T1037" i="7"/>
  <c r="N1037" i="7"/>
  <c r="H1037" i="7"/>
  <c r="E1037" i="7"/>
  <c r="Z1036" i="7"/>
  <c r="T1036" i="7"/>
  <c r="N1036" i="7"/>
  <c r="H1036" i="7"/>
  <c r="E1036" i="7"/>
  <c r="Z1035" i="7"/>
  <c r="T1035" i="7"/>
  <c r="N1035" i="7"/>
  <c r="H1035" i="7"/>
  <c r="E1035" i="7"/>
  <c r="Z1034" i="7"/>
  <c r="T1034" i="7"/>
  <c r="N1034" i="7"/>
  <c r="H1034" i="7"/>
  <c r="E1034" i="7"/>
  <c r="Z1033" i="7"/>
  <c r="T1033" i="7"/>
  <c r="N1033" i="7"/>
  <c r="H1033" i="7"/>
  <c r="E1033" i="7"/>
  <c r="Z1032" i="7"/>
  <c r="T1032" i="7"/>
  <c r="N1032" i="7"/>
  <c r="H1032" i="7"/>
  <c r="E1032" i="7"/>
  <c r="Z1031" i="7"/>
  <c r="T1031" i="7"/>
  <c r="N1031" i="7"/>
  <c r="H1031" i="7"/>
  <c r="E1031" i="7"/>
  <c r="Z1030" i="7"/>
  <c r="T1030" i="7"/>
  <c r="N1030" i="7"/>
  <c r="H1030" i="7"/>
  <c r="E1030" i="7"/>
  <c r="Z1029" i="7"/>
  <c r="T1029" i="7"/>
  <c r="N1029" i="7"/>
  <c r="H1029" i="7"/>
  <c r="E1029" i="7"/>
  <c r="Z1028" i="7"/>
  <c r="T1028" i="7"/>
  <c r="N1028" i="7"/>
  <c r="H1028" i="7"/>
  <c r="E1028" i="7"/>
  <c r="Z1027" i="7"/>
  <c r="T1027" i="7"/>
  <c r="N1027" i="7"/>
  <c r="H1027" i="7"/>
  <c r="E1027" i="7"/>
  <c r="Z1026" i="7"/>
  <c r="T1026" i="7"/>
  <c r="N1026" i="7"/>
  <c r="H1026" i="7"/>
  <c r="E1026" i="7"/>
  <c r="Z1025" i="7"/>
  <c r="T1025" i="7"/>
  <c r="N1025" i="7"/>
  <c r="H1025" i="7"/>
  <c r="E1025" i="7"/>
  <c r="Z1024" i="7"/>
  <c r="T1024" i="7"/>
  <c r="N1024" i="7"/>
  <c r="H1024" i="7"/>
  <c r="E1024" i="7"/>
  <c r="Z1023" i="7"/>
  <c r="T1023" i="7"/>
  <c r="N1023" i="7"/>
  <c r="H1023" i="7"/>
  <c r="E1023" i="7"/>
  <c r="Z1022" i="7"/>
  <c r="T1022" i="7"/>
  <c r="N1022" i="7"/>
  <c r="H1022" i="7"/>
  <c r="E1022" i="7"/>
  <c r="Z1021" i="7"/>
  <c r="T1021" i="7"/>
  <c r="N1021" i="7"/>
  <c r="H1021" i="7"/>
  <c r="E1021" i="7"/>
  <c r="Z1020" i="7"/>
  <c r="T1020" i="7"/>
  <c r="N1020" i="7"/>
  <c r="H1020" i="7"/>
  <c r="E1020" i="7"/>
  <c r="Z1019" i="7"/>
  <c r="T1019" i="7"/>
  <c r="N1019" i="7"/>
  <c r="H1019" i="7"/>
  <c r="E1019" i="7"/>
  <c r="Z1018" i="7"/>
  <c r="T1018" i="7"/>
  <c r="N1018" i="7"/>
  <c r="H1018" i="7"/>
  <c r="E1018" i="7"/>
  <c r="Z1017" i="7"/>
  <c r="T1017" i="7"/>
  <c r="N1017" i="7"/>
  <c r="H1017" i="7"/>
  <c r="E1017" i="7"/>
  <c r="Z1016" i="7"/>
  <c r="T1016" i="7"/>
  <c r="N1016" i="7"/>
  <c r="H1016" i="7"/>
  <c r="E1016" i="7"/>
  <c r="Z1015" i="7"/>
  <c r="T1015" i="7"/>
  <c r="N1015" i="7"/>
  <c r="H1015" i="7"/>
  <c r="E1015" i="7"/>
  <c r="Z1014" i="7"/>
  <c r="T1014" i="7"/>
  <c r="N1014" i="7"/>
  <c r="H1014" i="7"/>
  <c r="E1014" i="7"/>
  <c r="Z1013" i="7"/>
  <c r="T1013" i="7"/>
  <c r="N1013" i="7"/>
  <c r="H1013" i="7"/>
  <c r="E1013" i="7"/>
  <c r="Z1012" i="7"/>
  <c r="T1012" i="7"/>
  <c r="N1012" i="7"/>
  <c r="H1012" i="7"/>
  <c r="E1012" i="7"/>
  <c r="Z1011" i="7"/>
  <c r="T1011" i="7"/>
  <c r="N1011" i="7"/>
  <c r="H1011" i="7"/>
  <c r="E1011" i="7"/>
  <c r="Z1010" i="7"/>
  <c r="T1010" i="7"/>
  <c r="N1010" i="7"/>
  <c r="H1010" i="7"/>
  <c r="E1010" i="7"/>
  <c r="Z1009" i="7"/>
  <c r="T1009" i="7"/>
  <c r="N1009" i="7"/>
  <c r="H1009" i="7"/>
  <c r="E1009" i="7"/>
  <c r="Z1008" i="7"/>
  <c r="T1008" i="7"/>
  <c r="N1008" i="7"/>
  <c r="H1008" i="7"/>
  <c r="E1008" i="7"/>
  <c r="Z1007" i="7"/>
  <c r="T1007" i="7"/>
  <c r="N1007" i="7"/>
  <c r="H1007" i="7"/>
  <c r="E1007" i="7"/>
  <c r="Z1006" i="7"/>
  <c r="T1006" i="7"/>
  <c r="N1006" i="7"/>
  <c r="H1006" i="7"/>
  <c r="E1006" i="7"/>
  <c r="Z1005" i="7"/>
  <c r="T1005" i="7"/>
  <c r="N1005" i="7"/>
  <c r="H1005" i="7"/>
  <c r="E1005" i="7"/>
  <c r="Z1004" i="7"/>
  <c r="T1004" i="7"/>
  <c r="N1004" i="7"/>
  <c r="H1004" i="7"/>
  <c r="E1004" i="7"/>
  <c r="Z1003" i="7"/>
  <c r="T1003" i="7"/>
  <c r="N1003" i="7"/>
  <c r="H1003" i="7"/>
  <c r="E1003" i="7"/>
  <c r="Z1002" i="7"/>
  <c r="T1002" i="7"/>
  <c r="N1002" i="7"/>
  <c r="H1002" i="7"/>
  <c r="E1002" i="7"/>
  <c r="Z1001" i="7"/>
  <c r="T1001" i="7"/>
  <c r="N1001" i="7"/>
  <c r="H1001" i="7"/>
  <c r="E1001" i="7"/>
  <c r="Z1000" i="7"/>
  <c r="T1000" i="7"/>
  <c r="N1000" i="7"/>
  <c r="H1000" i="7"/>
  <c r="E1000" i="7"/>
  <c r="Z999" i="7"/>
  <c r="T999" i="7"/>
  <c r="N999" i="7"/>
  <c r="H999" i="7"/>
  <c r="E999" i="7"/>
  <c r="Z998" i="7"/>
  <c r="T998" i="7"/>
  <c r="N998" i="7"/>
  <c r="H998" i="7"/>
  <c r="E998" i="7"/>
  <c r="Z997" i="7"/>
  <c r="T997" i="7"/>
  <c r="N997" i="7"/>
  <c r="H997" i="7"/>
  <c r="E997" i="7"/>
  <c r="Z996" i="7"/>
  <c r="T996" i="7"/>
  <c r="N996" i="7"/>
  <c r="H996" i="7"/>
  <c r="E996" i="7"/>
  <c r="Z995" i="7"/>
  <c r="T995" i="7"/>
  <c r="N995" i="7"/>
  <c r="H995" i="7"/>
  <c r="E995" i="7"/>
  <c r="Z994" i="7"/>
  <c r="T994" i="7"/>
  <c r="N994" i="7"/>
  <c r="H994" i="7"/>
  <c r="E994" i="7"/>
  <c r="Z993" i="7"/>
  <c r="T993" i="7"/>
  <c r="N993" i="7"/>
  <c r="H993" i="7"/>
  <c r="E993" i="7"/>
  <c r="Z992" i="7"/>
  <c r="T992" i="7"/>
  <c r="N992" i="7"/>
  <c r="H992" i="7"/>
  <c r="E992" i="7"/>
  <c r="Z991" i="7"/>
  <c r="T991" i="7"/>
  <c r="N991" i="7"/>
  <c r="H991" i="7"/>
  <c r="E991" i="7"/>
  <c r="Z990" i="7"/>
  <c r="T990" i="7"/>
  <c r="N990" i="7"/>
  <c r="H990" i="7"/>
  <c r="E990" i="7"/>
  <c r="Z989" i="7"/>
  <c r="T989" i="7"/>
  <c r="N989" i="7"/>
  <c r="H989" i="7"/>
  <c r="E989" i="7"/>
  <c r="Z988" i="7"/>
  <c r="T988" i="7"/>
  <c r="N988" i="7"/>
  <c r="H988" i="7"/>
  <c r="E988" i="7"/>
  <c r="Z987" i="7"/>
  <c r="T987" i="7"/>
  <c r="N987" i="7"/>
  <c r="H987" i="7"/>
  <c r="E987" i="7"/>
  <c r="Z986" i="7"/>
  <c r="T986" i="7"/>
  <c r="N986" i="7"/>
  <c r="H986" i="7"/>
  <c r="E986" i="7"/>
  <c r="Z985" i="7"/>
  <c r="T985" i="7"/>
  <c r="N985" i="7"/>
  <c r="H985" i="7"/>
  <c r="E985" i="7"/>
  <c r="Z984" i="7"/>
  <c r="T984" i="7"/>
  <c r="N984" i="7"/>
  <c r="H984" i="7"/>
  <c r="E984" i="7"/>
  <c r="Z983" i="7"/>
  <c r="T983" i="7"/>
  <c r="N983" i="7"/>
  <c r="H983" i="7"/>
  <c r="E983" i="7"/>
  <c r="Z982" i="7"/>
  <c r="T982" i="7"/>
  <c r="N982" i="7"/>
  <c r="H982" i="7"/>
  <c r="E982" i="7"/>
  <c r="Z981" i="7"/>
  <c r="T981" i="7"/>
  <c r="N981" i="7"/>
  <c r="H981" i="7"/>
  <c r="E981" i="7"/>
  <c r="Z980" i="7"/>
  <c r="T980" i="7"/>
  <c r="N980" i="7"/>
  <c r="H980" i="7"/>
  <c r="E980" i="7"/>
  <c r="Z979" i="7"/>
  <c r="T979" i="7"/>
  <c r="N979" i="7"/>
  <c r="H979" i="7"/>
  <c r="E979" i="7"/>
  <c r="Z978" i="7"/>
  <c r="T978" i="7"/>
  <c r="N978" i="7"/>
  <c r="H978" i="7"/>
  <c r="E978" i="7"/>
  <c r="Z977" i="7"/>
  <c r="T977" i="7"/>
  <c r="N977" i="7"/>
  <c r="H977" i="7"/>
  <c r="E977" i="7"/>
  <c r="Z976" i="7"/>
  <c r="T976" i="7"/>
  <c r="N976" i="7"/>
  <c r="H976" i="7"/>
  <c r="E976" i="7"/>
  <c r="Z975" i="7"/>
  <c r="T975" i="7"/>
  <c r="N975" i="7"/>
  <c r="H975" i="7"/>
  <c r="E975" i="7"/>
  <c r="Z974" i="7"/>
  <c r="T974" i="7"/>
  <c r="N974" i="7"/>
  <c r="H974" i="7"/>
  <c r="E974" i="7"/>
  <c r="Z973" i="7"/>
  <c r="T973" i="7"/>
  <c r="N973" i="7"/>
  <c r="H973" i="7"/>
  <c r="E973" i="7"/>
  <c r="Z972" i="7"/>
  <c r="T972" i="7"/>
  <c r="N972" i="7"/>
  <c r="H972" i="7"/>
  <c r="E972" i="7"/>
  <c r="Z971" i="7"/>
  <c r="T971" i="7"/>
  <c r="N971" i="7"/>
  <c r="H971" i="7"/>
  <c r="E971" i="7"/>
  <c r="Z970" i="7"/>
  <c r="T970" i="7"/>
  <c r="N970" i="7"/>
  <c r="H970" i="7"/>
  <c r="E970" i="7"/>
  <c r="Z969" i="7"/>
  <c r="T969" i="7"/>
  <c r="N969" i="7"/>
  <c r="H969" i="7"/>
  <c r="E969" i="7"/>
  <c r="Z968" i="7"/>
  <c r="T968" i="7"/>
  <c r="N968" i="7"/>
  <c r="H968" i="7"/>
  <c r="E968" i="7"/>
  <c r="Z967" i="7"/>
  <c r="T967" i="7"/>
  <c r="N967" i="7"/>
  <c r="H967" i="7"/>
  <c r="E967" i="7"/>
  <c r="Z966" i="7"/>
  <c r="T966" i="7"/>
  <c r="N966" i="7"/>
  <c r="H966" i="7"/>
  <c r="E966" i="7"/>
  <c r="Z965" i="7"/>
  <c r="T965" i="7"/>
  <c r="N965" i="7"/>
  <c r="H965" i="7"/>
  <c r="E965" i="7"/>
  <c r="Z964" i="7"/>
  <c r="T964" i="7"/>
  <c r="N964" i="7"/>
  <c r="H964" i="7"/>
  <c r="E964" i="7"/>
  <c r="Z963" i="7"/>
  <c r="T963" i="7"/>
  <c r="N963" i="7"/>
  <c r="H963" i="7"/>
  <c r="E963" i="7"/>
  <c r="Z962" i="7"/>
  <c r="T962" i="7"/>
  <c r="N962" i="7"/>
  <c r="H962" i="7"/>
  <c r="E962" i="7"/>
  <c r="Z961" i="7"/>
  <c r="T961" i="7"/>
  <c r="N961" i="7"/>
  <c r="H961" i="7"/>
  <c r="E961" i="7"/>
  <c r="Z960" i="7"/>
  <c r="T960" i="7"/>
  <c r="N960" i="7"/>
  <c r="H960" i="7"/>
  <c r="E960" i="7"/>
  <c r="Z959" i="7"/>
  <c r="T959" i="7"/>
  <c r="N959" i="7"/>
  <c r="H959" i="7"/>
  <c r="E959" i="7"/>
  <c r="Z958" i="7"/>
  <c r="T958" i="7"/>
  <c r="N958" i="7"/>
  <c r="H958" i="7"/>
  <c r="E958" i="7"/>
  <c r="Z957" i="7"/>
  <c r="T957" i="7"/>
  <c r="N957" i="7"/>
  <c r="H957" i="7"/>
  <c r="E957" i="7"/>
  <c r="Z956" i="7"/>
  <c r="T956" i="7"/>
  <c r="N956" i="7"/>
  <c r="H956" i="7"/>
  <c r="E956" i="7"/>
  <c r="Z955" i="7"/>
  <c r="T955" i="7"/>
  <c r="N955" i="7"/>
  <c r="H955" i="7"/>
  <c r="E955" i="7"/>
  <c r="Z954" i="7"/>
  <c r="T954" i="7"/>
  <c r="N954" i="7"/>
  <c r="H954" i="7"/>
  <c r="E954" i="7"/>
  <c r="Z953" i="7"/>
  <c r="T953" i="7"/>
  <c r="N953" i="7"/>
  <c r="H953" i="7"/>
  <c r="E953" i="7"/>
  <c r="Z952" i="7"/>
  <c r="T952" i="7"/>
  <c r="N952" i="7"/>
  <c r="H952" i="7"/>
  <c r="E952" i="7"/>
  <c r="Z951" i="7"/>
  <c r="T951" i="7"/>
  <c r="N951" i="7"/>
  <c r="H951" i="7"/>
  <c r="E951" i="7"/>
  <c r="Z950" i="7"/>
  <c r="T950" i="7"/>
  <c r="N950" i="7"/>
  <c r="H950" i="7"/>
  <c r="E950" i="7"/>
  <c r="Z949" i="7"/>
  <c r="T949" i="7"/>
  <c r="N949" i="7"/>
  <c r="H949" i="7"/>
  <c r="E949" i="7"/>
  <c r="Z948" i="7"/>
  <c r="T948" i="7"/>
  <c r="N948" i="7"/>
  <c r="H948" i="7"/>
  <c r="E948" i="7"/>
  <c r="Z947" i="7"/>
  <c r="T947" i="7"/>
  <c r="N947" i="7"/>
  <c r="H947" i="7"/>
  <c r="E947" i="7"/>
  <c r="Z946" i="7"/>
  <c r="T946" i="7"/>
  <c r="N946" i="7"/>
  <c r="H946" i="7"/>
  <c r="E946" i="7"/>
  <c r="Z945" i="7"/>
  <c r="T945" i="7"/>
  <c r="N945" i="7"/>
  <c r="H945" i="7"/>
  <c r="E945" i="7"/>
  <c r="Z944" i="7"/>
  <c r="T944" i="7"/>
  <c r="N944" i="7"/>
  <c r="H944" i="7"/>
  <c r="E944" i="7"/>
  <c r="Z943" i="7"/>
  <c r="T943" i="7"/>
  <c r="N943" i="7"/>
  <c r="H943" i="7"/>
  <c r="E943" i="7"/>
  <c r="Z942" i="7"/>
  <c r="T942" i="7"/>
  <c r="N942" i="7"/>
  <c r="H942" i="7"/>
  <c r="E942" i="7"/>
  <c r="Z941" i="7"/>
  <c r="T941" i="7"/>
  <c r="N941" i="7"/>
  <c r="H941" i="7"/>
  <c r="E941" i="7"/>
  <c r="Z940" i="7"/>
  <c r="T940" i="7"/>
  <c r="N940" i="7"/>
  <c r="H940" i="7"/>
  <c r="E940" i="7"/>
  <c r="Z939" i="7"/>
  <c r="T939" i="7"/>
  <c r="N939" i="7"/>
  <c r="H939" i="7"/>
  <c r="E939" i="7"/>
  <c r="Z938" i="7"/>
  <c r="T938" i="7"/>
  <c r="N938" i="7"/>
  <c r="H938" i="7"/>
  <c r="E938" i="7"/>
  <c r="Z937" i="7"/>
  <c r="T937" i="7"/>
  <c r="N937" i="7"/>
  <c r="H937" i="7"/>
  <c r="E937" i="7"/>
  <c r="Z936" i="7"/>
  <c r="T936" i="7"/>
  <c r="N936" i="7"/>
  <c r="H936" i="7"/>
  <c r="E936" i="7"/>
  <c r="Z935" i="7"/>
  <c r="T935" i="7"/>
  <c r="N935" i="7"/>
  <c r="H935" i="7"/>
  <c r="E935" i="7"/>
  <c r="Z934" i="7"/>
  <c r="T934" i="7"/>
  <c r="N934" i="7"/>
  <c r="H934" i="7"/>
  <c r="E934" i="7"/>
  <c r="Z933" i="7"/>
  <c r="T933" i="7"/>
  <c r="N933" i="7"/>
  <c r="H933" i="7"/>
  <c r="E933" i="7"/>
  <c r="Z932" i="7"/>
  <c r="T932" i="7"/>
  <c r="N932" i="7"/>
  <c r="H932" i="7"/>
  <c r="E932" i="7"/>
  <c r="Z931" i="7"/>
  <c r="T931" i="7"/>
  <c r="N931" i="7"/>
  <c r="H931" i="7"/>
  <c r="E931" i="7"/>
  <c r="Z930" i="7"/>
  <c r="T930" i="7"/>
  <c r="N930" i="7"/>
  <c r="H930" i="7"/>
  <c r="E930" i="7"/>
  <c r="Z929" i="7"/>
  <c r="T929" i="7"/>
  <c r="N929" i="7"/>
  <c r="H929" i="7"/>
  <c r="E929" i="7"/>
  <c r="Z928" i="7"/>
  <c r="T928" i="7"/>
  <c r="N928" i="7"/>
  <c r="H928" i="7"/>
  <c r="E928" i="7"/>
  <c r="Z927" i="7"/>
  <c r="T927" i="7"/>
  <c r="N927" i="7"/>
  <c r="H927" i="7"/>
  <c r="E927" i="7"/>
  <c r="Z926" i="7"/>
  <c r="T926" i="7"/>
  <c r="N926" i="7"/>
  <c r="H926" i="7"/>
  <c r="E926" i="7"/>
  <c r="Z925" i="7"/>
  <c r="T925" i="7"/>
  <c r="N925" i="7"/>
  <c r="H925" i="7"/>
  <c r="E925" i="7"/>
  <c r="Z924" i="7"/>
  <c r="T924" i="7"/>
  <c r="N924" i="7"/>
  <c r="H924" i="7"/>
  <c r="E924" i="7"/>
  <c r="Z923" i="7"/>
  <c r="T923" i="7"/>
  <c r="N923" i="7"/>
  <c r="H923" i="7"/>
  <c r="E923" i="7"/>
  <c r="Z922" i="7"/>
  <c r="T922" i="7"/>
  <c r="N922" i="7"/>
  <c r="H922" i="7"/>
  <c r="E922" i="7"/>
  <c r="Z921" i="7"/>
  <c r="T921" i="7"/>
  <c r="N921" i="7"/>
  <c r="H921" i="7"/>
  <c r="E921" i="7"/>
  <c r="Z920" i="7"/>
  <c r="T920" i="7"/>
  <c r="N920" i="7"/>
  <c r="H920" i="7"/>
  <c r="E920" i="7"/>
  <c r="Z919" i="7"/>
  <c r="T919" i="7"/>
  <c r="N919" i="7"/>
  <c r="H919" i="7"/>
  <c r="E919" i="7"/>
  <c r="Z918" i="7"/>
  <c r="T918" i="7"/>
  <c r="N918" i="7"/>
  <c r="H918" i="7"/>
  <c r="E918" i="7"/>
  <c r="Z917" i="7"/>
  <c r="T917" i="7"/>
  <c r="N917" i="7"/>
  <c r="H917" i="7"/>
  <c r="E917" i="7"/>
  <c r="Z916" i="7"/>
  <c r="T916" i="7"/>
  <c r="N916" i="7"/>
  <c r="H916" i="7"/>
  <c r="E916" i="7"/>
  <c r="Z915" i="7"/>
  <c r="T915" i="7"/>
  <c r="N915" i="7"/>
  <c r="H915" i="7"/>
  <c r="E915" i="7"/>
  <c r="Z914" i="7"/>
  <c r="T914" i="7"/>
  <c r="N914" i="7"/>
  <c r="H914" i="7"/>
  <c r="E914" i="7"/>
  <c r="Z913" i="7"/>
  <c r="T913" i="7"/>
  <c r="N913" i="7"/>
  <c r="H913" i="7"/>
  <c r="E913" i="7"/>
  <c r="Z912" i="7"/>
  <c r="T912" i="7"/>
  <c r="N912" i="7"/>
  <c r="H912" i="7"/>
  <c r="E912" i="7"/>
  <c r="Z911" i="7"/>
  <c r="T911" i="7"/>
  <c r="N911" i="7"/>
  <c r="H911" i="7"/>
  <c r="E911" i="7"/>
  <c r="Z910" i="7"/>
  <c r="T910" i="7"/>
  <c r="N910" i="7"/>
  <c r="H910" i="7"/>
  <c r="E910" i="7"/>
  <c r="Z909" i="7"/>
  <c r="T909" i="7"/>
  <c r="N909" i="7"/>
  <c r="H909" i="7"/>
  <c r="E909" i="7"/>
  <c r="Z908" i="7"/>
  <c r="T908" i="7"/>
  <c r="N908" i="7"/>
  <c r="H908" i="7"/>
  <c r="E908" i="7"/>
  <c r="Z907" i="7"/>
  <c r="T907" i="7"/>
  <c r="N907" i="7"/>
  <c r="H907" i="7"/>
  <c r="E907" i="7"/>
  <c r="Z906" i="7"/>
  <c r="T906" i="7"/>
  <c r="N906" i="7"/>
  <c r="H906" i="7"/>
  <c r="E906" i="7"/>
  <c r="Z905" i="7"/>
  <c r="T905" i="7"/>
  <c r="N905" i="7"/>
  <c r="H905" i="7"/>
  <c r="E905" i="7"/>
  <c r="Z904" i="7"/>
  <c r="T904" i="7"/>
  <c r="N904" i="7"/>
  <c r="H904" i="7"/>
  <c r="E904" i="7"/>
  <c r="Z903" i="7"/>
  <c r="T903" i="7"/>
  <c r="N903" i="7"/>
  <c r="H903" i="7"/>
  <c r="E903" i="7"/>
  <c r="Z902" i="7"/>
  <c r="T902" i="7"/>
  <c r="N902" i="7"/>
  <c r="H902" i="7"/>
  <c r="E902" i="7"/>
  <c r="Z901" i="7"/>
  <c r="T901" i="7"/>
  <c r="N901" i="7"/>
  <c r="H901" i="7"/>
  <c r="E901" i="7"/>
  <c r="Z900" i="7"/>
  <c r="T900" i="7"/>
  <c r="N900" i="7"/>
  <c r="H900" i="7"/>
  <c r="E900" i="7"/>
  <c r="Z899" i="7"/>
  <c r="T899" i="7"/>
  <c r="N899" i="7"/>
  <c r="H899" i="7"/>
  <c r="E899" i="7"/>
  <c r="Z898" i="7"/>
  <c r="T898" i="7"/>
  <c r="N898" i="7"/>
  <c r="H898" i="7"/>
  <c r="E898" i="7"/>
  <c r="Z897" i="7"/>
  <c r="T897" i="7"/>
  <c r="N897" i="7"/>
  <c r="H897" i="7"/>
  <c r="E897" i="7"/>
  <c r="Z896" i="7"/>
  <c r="T896" i="7"/>
  <c r="N896" i="7"/>
  <c r="H896" i="7"/>
  <c r="E896" i="7"/>
  <c r="Z895" i="7"/>
  <c r="T895" i="7"/>
  <c r="N895" i="7"/>
  <c r="H895" i="7"/>
  <c r="E895" i="7"/>
  <c r="Z894" i="7"/>
  <c r="T894" i="7"/>
  <c r="N894" i="7"/>
  <c r="H894" i="7"/>
  <c r="E894" i="7"/>
  <c r="Z893" i="7"/>
  <c r="T893" i="7"/>
  <c r="N893" i="7"/>
  <c r="H893" i="7"/>
  <c r="E893" i="7"/>
  <c r="Z892" i="7"/>
  <c r="T892" i="7"/>
  <c r="N892" i="7"/>
  <c r="H892" i="7"/>
  <c r="E892" i="7"/>
  <c r="Z891" i="7"/>
  <c r="T891" i="7"/>
  <c r="N891" i="7"/>
  <c r="H891" i="7"/>
  <c r="E891" i="7"/>
  <c r="Z890" i="7"/>
  <c r="T890" i="7"/>
  <c r="N890" i="7"/>
  <c r="H890" i="7"/>
  <c r="E890" i="7"/>
  <c r="Z889" i="7"/>
  <c r="T889" i="7"/>
  <c r="N889" i="7"/>
  <c r="H889" i="7"/>
  <c r="E889" i="7"/>
  <c r="Z888" i="7"/>
  <c r="T888" i="7"/>
  <c r="N888" i="7"/>
  <c r="H888" i="7"/>
  <c r="E888" i="7"/>
  <c r="Z887" i="7"/>
  <c r="T887" i="7"/>
  <c r="N887" i="7"/>
  <c r="H887" i="7"/>
  <c r="E887" i="7"/>
  <c r="Z886" i="7"/>
  <c r="T886" i="7"/>
  <c r="N886" i="7"/>
  <c r="H886" i="7"/>
  <c r="E886" i="7"/>
  <c r="Z885" i="7"/>
  <c r="T885" i="7"/>
  <c r="N885" i="7"/>
  <c r="H885" i="7"/>
  <c r="E885" i="7"/>
  <c r="Z884" i="7"/>
  <c r="T884" i="7"/>
  <c r="N884" i="7"/>
  <c r="H884" i="7"/>
  <c r="E884" i="7"/>
  <c r="Z883" i="7"/>
  <c r="T883" i="7"/>
  <c r="N883" i="7"/>
  <c r="H883" i="7"/>
  <c r="E883" i="7"/>
  <c r="Z882" i="7"/>
  <c r="T882" i="7"/>
  <c r="N882" i="7"/>
  <c r="H882" i="7"/>
  <c r="E882" i="7"/>
  <c r="Z881" i="7"/>
  <c r="T881" i="7"/>
  <c r="N881" i="7"/>
  <c r="H881" i="7"/>
  <c r="E881" i="7"/>
  <c r="Z880" i="7"/>
  <c r="T880" i="7"/>
  <c r="N880" i="7"/>
  <c r="H880" i="7"/>
  <c r="E880" i="7"/>
  <c r="Z879" i="7"/>
  <c r="T879" i="7"/>
  <c r="N879" i="7"/>
  <c r="H879" i="7"/>
  <c r="E879" i="7"/>
  <c r="Z878" i="7"/>
  <c r="T878" i="7"/>
  <c r="N878" i="7"/>
  <c r="H878" i="7"/>
  <c r="E878" i="7"/>
  <c r="Z877" i="7"/>
  <c r="T877" i="7"/>
  <c r="N877" i="7"/>
  <c r="H877" i="7"/>
  <c r="E877" i="7"/>
  <c r="Z876" i="7"/>
  <c r="T876" i="7"/>
  <c r="N876" i="7"/>
  <c r="H876" i="7"/>
  <c r="E876" i="7"/>
  <c r="Z875" i="7"/>
  <c r="T875" i="7"/>
  <c r="N875" i="7"/>
  <c r="H875" i="7"/>
  <c r="E875" i="7"/>
  <c r="Z874" i="7"/>
  <c r="T874" i="7"/>
  <c r="N874" i="7"/>
  <c r="H874" i="7"/>
  <c r="E874" i="7"/>
  <c r="Z873" i="7"/>
  <c r="T873" i="7"/>
  <c r="N873" i="7"/>
  <c r="H873" i="7"/>
  <c r="E873" i="7"/>
  <c r="Z872" i="7"/>
  <c r="T872" i="7"/>
  <c r="N872" i="7"/>
  <c r="H872" i="7"/>
  <c r="E872" i="7"/>
  <c r="Z871" i="7"/>
  <c r="T871" i="7"/>
  <c r="N871" i="7"/>
  <c r="H871" i="7"/>
  <c r="E871" i="7"/>
  <c r="Z870" i="7"/>
  <c r="T870" i="7"/>
  <c r="N870" i="7"/>
  <c r="H870" i="7"/>
  <c r="E870" i="7"/>
  <c r="Z869" i="7"/>
  <c r="T869" i="7"/>
  <c r="N869" i="7"/>
  <c r="H869" i="7"/>
  <c r="E869" i="7"/>
  <c r="Z868" i="7"/>
  <c r="T868" i="7"/>
  <c r="N868" i="7"/>
  <c r="H868" i="7"/>
  <c r="E868" i="7"/>
  <c r="Z867" i="7"/>
  <c r="T867" i="7"/>
  <c r="N867" i="7"/>
  <c r="H867" i="7"/>
  <c r="E867" i="7"/>
  <c r="Z866" i="7"/>
  <c r="T866" i="7"/>
  <c r="N866" i="7"/>
  <c r="H866" i="7"/>
  <c r="E866" i="7"/>
  <c r="Z865" i="7"/>
  <c r="T865" i="7"/>
  <c r="N865" i="7"/>
  <c r="H865" i="7"/>
  <c r="E865" i="7"/>
  <c r="Z864" i="7"/>
  <c r="T864" i="7"/>
  <c r="N864" i="7"/>
  <c r="H864" i="7"/>
  <c r="E864" i="7"/>
  <c r="Z863" i="7"/>
  <c r="T863" i="7"/>
  <c r="N863" i="7"/>
  <c r="H863" i="7"/>
  <c r="E863" i="7"/>
  <c r="Z862" i="7"/>
  <c r="T862" i="7"/>
  <c r="N862" i="7"/>
  <c r="H862" i="7"/>
  <c r="E862" i="7"/>
  <c r="Z861" i="7"/>
  <c r="T861" i="7"/>
  <c r="N861" i="7"/>
  <c r="H861" i="7"/>
  <c r="E861" i="7"/>
  <c r="Z860" i="7"/>
  <c r="T860" i="7"/>
  <c r="N860" i="7"/>
  <c r="H860" i="7"/>
  <c r="E860" i="7"/>
  <c r="Z859" i="7"/>
  <c r="T859" i="7"/>
  <c r="N859" i="7"/>
  <c r="H859" i="7"/>
  <c r="E859" i="7"/>
  <c r="Z858" i="7"/>
  <c r="T858" i="7"/>
  <c r="N858" i="7"/>
  <c r="H858" i="7"/>
  <c r="E858" i="7"/>
  <c r="Z857" i="7"/>
  <c r="T857" i="7"/>
  <c r="N857" i="7"/>
  <c r="H857" i="7"/>
  <c r="E857" i="7"/>
  <c r="Z856" i="7"/>
  <c r="T856" i="7"/>
  <c r="N856" i="7"/>
  <c r="H856" i="7"/>
  <c r="E856" i="7"/>
  <c r="Z855" i="7"/>
  <c r="T855" i="7"/>
  <c r="N855" i="7"/>
  <c r="H855" i="7"/>
  <c r="E855" i="7"/>
  <c r="Z854" i="7"/>
  <c r="T854" i="7"/>
  <c r="N854" i="7"/>
  <c r="H854" i="7"/>
  <c r="E854" i="7"/>
  <c r="Z853" i="7"/>
  <c r="T853" i="7"/>
  <c r="N853" i="7"/>
  <c r="H853" i="7"/>
  <c r="E853" i="7"/>
  <c r="Z852" i="7"/>
  <c r="T852" i="7"/>
  <c r="N852" i="7"/>
  <c r="H852" i="7"/>
  <c r="E852" i="7"/>
  <c r="Z851" i="7"/>
  <c r="T851" i="7"/>
  <c r="N851" i="7"/>
  <c r="H851" i="7"/>
  <c r="E851" i="7"/>
  <c r="Z850" i="7"/>
  <c r="T850" i="7"/>
  <c r="N850" i="7"/>
  <c r="H850" i="7"/>
  <c r="E850" i="7"/>
  <c r="Z849" i="7"/>
  <c r="T849" i="7"/>
  <c r="N849" i="7"/>
  <c r="H849" i="7"/>
  <c r="E849" i="7"/>
  <c r="Z848" i="7"/>
  <c r="T848" i="7"/>
  <c r="N848" i="7"/>
  <c r="H848" i="7"/>
  <c r="E848" i="7"/>
  <c r="Z847" i="7"/>
  <c r="T847" i="7"/>
  <c r="N847" i="7"/>
  <c r="H847" i="7"/>
  <c r="E847" i="7"/>
  <c r="Z846" i="7"/>
  <c r="T846" i="7"/>
  <c r="N846" i="7"/>
  <c r="H846" i="7"/>
  <c r="E846" i="7"/>
  <c r="Z845" i="7"/>
  <c r="T845" i="7"/>
  <c r="N845" i="7"/>
  <c r="H845" i="7"/>
  <c r="E845" i="7"/>
  <c r="Z844" i="7"/>
  <c r="T844" i="7"/>
  <c r="N844" i="7"/>
  <c r="H844" i="7"/>
  <c r="E844" i="7"/>
  <c r="Z843" i="7"/>
  <c r="T843" i="7"/>
  <c r="N843" i="7"/>
  <c r="H843" i="7"/>
  <c r="E843" i="7"/>
  <c r="Z842" i="7"/>
  <c r="T842" i="7"/>
  <c r="N842" i="7"/>
  <c r="H842" i="7"/>
  <c r="E842" i="7"/>
  <c r="Z841" i="7"/>
  <c r="T841" i="7"/>
  <c r="N841" i="7"/>
  <c r="H841" i="7"/>
  <c r="E841" i="7"/>
  <c r="Z840" i="7"/>
  <c r="T840" i="7"/>
  <c r="N840" i="7"/>
  <c r="H840" i="7"/>
  <c r="E840" i="7"/>
  <c r="Z839" i="7"/>
  <c r="T839" i="7"/>
  <c r="N839" i="7"/>
  <c r="H839" i="7"/>
  <c r="E839" i="7"/>
  <c r="Z838" i="7"/>
  <c r="T838" i="7"/>
  <c r="N838" i="7"/>
  <c r="H838" i="7"/>
  <c r="E838" i="7"/>
  <c r="Z837" i="7"/>
  <c r="T837" i="7"/>
  <c r="N837" i="7"/>
  <c r="H837" i="7"/>
  <c r="E837" i="7"/>
  <c r="Z836" i="7"/>
  <c r="T836" i="7"/>
  <c r="N836" i="7"/>
  <c r="H836" i="7"/>
  <c r="E836" i="7"/>
  <c r="Z835" i="7"/>
  <c r="T835" i="7"/>
  <c r="N835" i="7"/>
  <c r="H835" i="7"/>
  <c r="E835" i="7"/>
  <c r="Z834" i="7"/>
  <c r="T834" i="7"/>
  <c r="N834" i="7"/>
  <c r="H834" i="7"/>
  <c r="E834" i="7"/>
  <c r="Z833" i="7"/>
  <c r="T833" i="7"/>
  <c r="N833" i="7"/>
  <c r="H833" i="7"/>
  <c r="E833" i="7"/>
  <c r="Z832" i="7"/>
  <c r="T832" i="7"/>
  <c r="N832" i="7"/>
  <c r="H832" i="7"/>
  <c r="E832" i="7"/>
  <c r="Z831" i="7"/>
  <c r="T831" i="7"/>
  <c r="N831" i="7"/>
  <c r="H831" i="7"/>
  <c r="E831" i="7"/>
  <c r="Z830" i="7"/>
  <c r="T830" i="7"/>
  <c r="N830" i="7"/>
  <c r="H830" i="7"/>
  <c r="E830" i="7"/>
  <c r="Z829" i="7"/>
  <c r="T829" i="7"/>
  <c r="N829" i="7"/>
  <c r="H829" i="7"/>
  <c r="E829" i="7"/>
  <c r="Z828" i="7"/>
  <c r="T828" i="7"/>
  <c r="N828" i="7"/>
  <c r="H828" i="7"/>
  <c r="E828" i="7"/>
  <c r="Z827" i="7"/>
  <c r="T827" i="7"/>
  <c r="N827" i="7"/>
  <c r="H827" i="7"/>
  <c r="E827" i="7"/>
  <c r="Z826" i="7"/>
  <c r="T826" i="7"/>
  <c r="N826" i="7"/>
  <c r="H826" i="7"/>
  <c r="E826" i="7"/>
  <c r="Z825" i="7"/>
  <c r="T825" i="7"/>
  <c r="N825" i="7"/>
  <c r="H825" i="7"/>
  <c r="E825" i="7"/>
  <c r="Z824" i="7"/>
  <c r="T824" i="7"/>
  <c r="N824" i="7"/>
  <c r="H824" i="7"/>
  <c r="E824" i="7"/>
  <c r="Z823" i="7"/>
  <c r="T823" i="7"/>
  <c r="N823" i="7"/>
  <c r="H823" i="7"/>
  <c r="E823" i="7"/>
  <c r="Z822" i="7"/>
  <c r="T822" i="7"/>
  <c r="N822" i="7"/>
  <c r="H822" i="7"/>
  <c r="E822" i="7"/>
  <c r="Z821" i="7"/>
  <c r="T821" i="7"/>
  <c r="N821" i="7"/>
  <c r="H821" i="7"/>
  <c r="E821" i="7"/>
  <c r="Z820" i="7"/>
  <c r="T820" i="7"/>
  <c r="N820" i="7"/>
  <c r="H820" i="7"/>
  <c r="E820" i="7"/>
  <c r="Z819" i="7"/>
  <c r="T819" i="7"/>
  <c r="N819" i="7"/>
  <c r="H819" i="7"/>
  <c r="E819" i="7"/>
  <c r="Z818" i="7"/>
  <c r="T818" i="7"/>
  <c r="N818" i="7"/>
  <c r="H818" i="7"/>
  <c r="E818" i="7"/>
  <c r="Z817" i="7"/>
  <c r="T817" i="7"/>
  <c r="N817" i="7"/>
  <c r="H817" i="7"/>
  <c r="E817" i="7"/>
  <c r="Z816" i="7"/>
  <c r="T816" i="7"/>
  <c r="N816" i="7"/>
  <c r="H816" i="7"/>
  <c r="E816" i="7"/>
  <c r="Z815" i="7"/>
  <c r="T815" i="7"/>
  <c r="N815" i="7"/>
  <c r="H815" i="7"/>
  <c r="E815" i="7"/>
  <c r="Z814" i="7"/>
  <c r="T814" i="7"/>
  <c r="N814" i="7"/>
  <c r="H814" i="7"/>
  <c r="E814" i="7"/>
  <c r="Z813" i="7"/>
  <c r="T813" i="7"/>
  <c r="N813" i="7"/>
  <c r="H813" i="7"/>
  <c r="E813" i="7"/>
  <c r="Z812" i="7"/>
  <c r="T812" i="7"/>
  <c r="N812" i="7"/>
  <c r="H812" i="7"/>
  <c r="E812" i="7"/>
  <c r="Z811" i="7"/>
  <c r="T811" i="7"/>
  <c r="N811" i="7"/>
  <c r="H811" i="7"/>
  <c r="E811" i="7"/>
  <c r="Z810" i="7"/>
  <c r="T810" i="7"/>
  <c r="N810" i="7"/>
  <c r="H810" i="7"/>
  <c r="E810" i="7"/>
  <c r="Z809" i="7"/>
  <c r="T809" i="7"/>
  <c r="N809" i="7"/>
  <c r="H809" i="7"/>
  <c r="E809" i="7"/>
  <c r="Z808" i="7"/>
  <c r="T808" i="7"/>
  <c r="N808" i="7"/>
  <c r="H808" i="7"/>
  <c r="E808" i="7"/>
  <c r="Z807" i="7"/>
  <c r="T807" i="7"/>
  <c r="N807" i="7"/>
  <c r="H807" i="7"/>
  <c r="E807" i="7"/>
  <c r="Z806" i="7"/>
  <c r="T806" i="7"/>
  <c r="N806" i="7"/>
  <c r="H806" i="7"/>
  <c r="E806" i="7"/>
  <c r="Z805" i="7"/>
  <c r="T805" i="7"/>
  <c r="N805" i="7"/>
  <c r="H805" i="7"/>
  <c r="E805" i="7"/>
  <c r="Z804" i="7"/>
  <c r="T804" i="7"/>
  <c r="N804" i="7"/>
  <c r="H804" i="7"/>
  <c r="E804" i="7"/>
  <c r="Z803" i="7"/>
  <c r="T803" i="7"/>
  <c r="N803" i="7"/>
  <c r="H803" i="7"/>
  <c r="E803" i="7"/>
  <c r="M431" i="7"/>
  <c r="Y794" i="7"/>
  <c r="S794" i="7"/>
  <c r="M794" i="7"/>
  <c r="G794" i="7"/>
  <c r="AE793" i="7"/>
  <c r="Y793" i="7"/>
  <c r="S793" i="7"/>
  <c r="M793" i="7"/>
  <c r="G793" i="7"/>
  <c r="Y792" i="7"/>
  <c r="S792" i="7"/>
  <c r="M792" i="7"/>
  <c r="G792" i="7"/>
  <c r="Y791" i="7"/>
  <c r="S791" i="7"/>
  <c r="M791" i="7"/>
  <c r="G791" i="7"/>
  <c r="Y790" i="7"/>
  <c r="S790" i="7"/>
  <c r="M790" i="7"/>
  <c r="G790" i="7"/>
  <c r="Y789" i="7"/>
  <c r="S789" i="7"/>
  <c r="M789" i="7"/>
  <c r="G789" i="7"/>
  <c r="Y788" i="7"/>
  <c r="S788" i="7"/>
  <c r="M788" i="7"/>
  <c r="G788" i="7"/>
  <c r="Y787" i="7"/>
  <c r="S787" i="7"/>
  <c r="M787" i="7"/>
  <c r="G787" i="7"/>
  <c r="Y786" i="7"/>
  <c r="S786" i="7"/>
  <c r="M786" i="7"/>
  <c r="G786" i="7"/>
  <c r="Y785" i="7"/>
  <c r="S785" i="7"/>
  <c r="M785" i="7"/>
  <c r="G785" i="7"/>
  <c r="Y784" i="7"/>
  <c r="S784" i="7"/>
  <c r="M784" i="7"/>
  <c r="G784" i="7"/>
  <c r="Y783" i="7"/>
  <c r="S783" i="7"/>
  <c r="M783" i="7"/>
  <c r="G783" i="7"/>
  <c r="Y782" i="7"/>
  <c r="S782" i="7"/>
  <c r="M782" i="7"/>
  <c r="G782" i="7"/>
  <c r="Y781" i="7"/>
  <c r="S781" i="7"/>
  <c r="M781" i="7"/>
  <c r="G781" i="7"/>
  <c r="Y780" i="7"/>
  <c r="S780" i="7"/>
  <c r="M780" i="7"/>
  <c r="G780" i="7"/>
  <c r="Y779" i="7"/>
  <c r="S779" i="7"/>
  <c r="M779" i="7"/>
  <c r="G779" i="7"/>
  <c r="Y778" i="7"/>
  <c r="S778" i="7"/>
  <c r="M778" i="7"/>
  <c r="G778" i="7"/>
  <c r="Y777" i="7"/>
  <c r="S777" i="7"/>
  <c r="M777" i="7"/>
  <c r="G777" i="7"/>
  <c r="Y776" i="7"/>
  <c r="S776" i="7"/>
  <c r="M776" i="7"/>
  <c r="G776" i="7"/>
  <c r="Y775" i="7"/>
  <c r="S775" i="7"/>
  <c r="M775" i="7"/>
  <c r="G775" i="7"/>
  <c r="Y774" i="7"/>
  <c r="S774" i="7"/>
  <c r="M774" i="7"/>
  <c r="G774" i="7"/>
  <c r="Y773" i="7"/>
  <c r="S773" i="7"/>
  <c r="M773" i="7"/>
  <c r="G773" i="7"/>
  <c r="Y772" i="7"/>
  <c r="S772" i="7"/>
  <c r="M772" i="7"/>
  <c r="G772" i="7"/>
  <c r="Y771" i="7"/>
  <c r="S771" i="7"/>
  <c r="M771" i="7"/>
  <c r="G771" i="7"/>
  <c r="Y770" i="7"/>
  <c r="S770" i="7"/>
  <c r="M770" i="7"/>
  <c r="G770" i="7"/>
  <c r="Y769" i="7"/>
  <c r="S769" i="7"/>
  <c r="M769" i="7"/>
  <c r="G769" i="7"/>
  <c r="Y768" i="7"/>
  <c r="S768" i="7"/>
  <c r="M768" i="7"/>
  <c r="G768" i="7"/>
  <c r="Y767" i="7"/>
  <c r="S767" i="7"/>
  <c r="M767" i="7"/>
  <c r="G767" i="7"/>
  <c r="Y766" i="7"/>
  <c r="S766" i="7"/>
  <c r="M766" i="7"/>
  <c r="G766" i="7"/>
  <c r="Y765" i="7"/>
  <c r="S765" i="7"/>
  <c r="M765" i="7"/>
  <c r="G765" i="7"/>
  <c r="Y764" i="7"/>
  <c r="S764" i="7"/>
  <c r="M764" i="7"/>
  <c r="G764" i="7"/>
  <c r="Y763" i="7"/>
  <c r="S763" i="7"/>
  <c r="M763" i="7"/>
  <c r="G763" i="7"/>
  <c r="Y762" i="7"/>
  <c r="S762" i="7"/>
  <c r="M762" i="7"/>
  <c r="G762" i="7"/>
  <c r="Y761" i="7"/>
  <c r="S761" i="7"/>
  <c r="M761" i="7"/>
  <c r="G761" i="7"/>
  <c r="Y760" i="7"/>
  <c r="S760" i="7"/>
  <c r="M760" i="7"/>
  <c r="G760" i="7"/>
  <c r="Y759" i="7"/>
  <c r="S759" i="7"/>
  <c r="M759" i="7"/>
  <c r="G759" i="7"/>
  <c r="Y758" i="7"/>
  <c r="S758" i="7"/>
  <c r="M758" i="7"/>
  <c r="G758" i="7"/>
  <c r="Y757" i="7"/>
  <c r="S757" i="7"/>
  <c r="M757" i="7"/>
  <c r="G757" i="7"/>
  <c r="Y756" i="7"/>
  <c r="S756" i="7"/>
  <c r="M756" i="7"/>
  <c r="G756" i="7"/>
  <c r="Y755" i="7"/>
  <c r="S755" i="7"/>
  <c r="M755" i="7"/>
  <c r="G755" i="7"/>
  <c r="Y754" i="7"/>
  <c r="S754" i="7"/>
  <c r="M754" i="7"/>
  <c r="G754" i="7"/>
  <c r="Y753" i="7"/>
  <c r="S753" i="7"/>
  <c r="M753" i="7"/>
  <c r="G753" i="7"/>
  <c r="Y752" i="7"/>
  <c r="S752" i="7"/>
  <c r="M752" i="7"/>
  <c r="G752" i="7"/>
  <c r="Y751" i="7"/>
  <c r="S751" i="7"/>
  <c r="M751" i="7"/>
  <c r="G751" i="7"/>
  <c r="Y750" i="7"/>
  <c r="S750" i="7"/>
  <c r="M750" i="7"/>
  <c r="G750" i="7"/>
  <c r="Y749" i="7"/>
  <c r="S749" i="7"/>
  <c r="M749" i="7"/>
  <c r="G749" i="7"/>
  <c r="Y748" i="7"/>
  <c r="S748" i="7"/>
  <c r="M748" i="7"/>
  <c r="G748" i="7"/>
  <c r="Y747" i="7"/>
  <c r="S747" i="7"/>
  <c r="M747" i="7"/>
  <c r="G747" i="7"/>
  <c r="Y746" i="7"/>
  <c r="S746" i="7"/>
  <c r="M746" i="7"/>
  <c r="G746" i="7"/>
  <c r="Y745" i="7"/>
  <c r="S745" i="7"/>
  <c r="M745" i="7"/>
  <c r="G745" i="7"/>
  <c r="Y744" i="7"/>
  <c r="S744" i="7"/>
  <c r="M744" i="7"/>
  <c r="G744" i="7"/>
  <c r="Y743" i="7"/>
  <c r="S743" i="7"/>
  <c r="M743" i="7"/>
  <c r="G743" i="7"/>
  <c r="Y742" i="7"/>
  <c r="S742" i="7"/>
  <c r="M742" i="7"/>
  <c r="G742" i="7"/>
  <c r="Y741" i="7"/>
  <c r="S741" i="7"/>
  <c r="M741" i="7"/>
  <c r="G741" i="7"/>
  <c r="Y740" i="7"/>
  <c r="S740" i="7"/>
  <c r="M740" i="7"/>
  <c r="G740" i="7"/>
  <c r="Y739" i="7"/>
  <c r="S739" i="7"/>
  <c r="M739" i="7"/>
  <c r="G739" i="7"/>
  <c r="Y738" i="7"/>
  <c r="S738" i="7"/>
  <c r="M738" i="7"/>
  <c r="G738" i="7"/>
  <c r="Y737" i="7"/>
  <c r="S737" i="7"/>
  <c r="M737" i="7"/>
  <c r="G737" i="7"/>
  <c r="Y736" i="7"/>
  <c r="S736" i="7"/>
  <c r="M736" i="7"/>
  <c r="G736" i="7"/>
  <c r="Y735" i="7"/>
  <c r="S735" i="7"/>
  <c r="M735" i="7"/>
  <c r="G735" i="7"/>
  <c r="Y734" i="7"/>
  <c r="S734" i="7"/>
  <c r="M734" i="7"/>
  <c r="G734" i="7"/>
  <c r="Y733" i="7"/>
  <c r="S733" i="7"/>
  <c r="M733" i="7"/>
  <c r="G733" i="7"/>
  <c r="Y732" i="7"/>
  <c r="S732" i="7"/>
  <c r="M732" i="7"/>
  <c r="G732" i="7"/>
  <c r="Y731" i="7"/>
  <c r="S731" i="7"/>
  <c r="M731" i="7"/>
  <c r="G731" i="7"/>
  <c r="Y730" i="7"/>
  <c r="S730" i="7"/>
  <c r="M730" i="7"/>
  <c r="G730" i="7"/>
  <c r="Y729" i="7"/>
  <c r="S729" i="7"/>
  <c r="M729" i="7"/>
  <c r="G729" i="7"/>
  <c r="Y728" i="7"/>
  <c r="S728" i="7"/>
  <c r="M728" i="7"/>
  <c r="G728" i="7"/>
  <c r="Y727" i="7"/>
  <c r="S727" i="7"/>
  <c r="M727" i="7"/>
  <c r="G727" i="7"/>
  <c r="Y726" i="7"/>
  <c r="S726" i="7"/>
  <c r="M726" i="7"/>
  <c r="G726" i="7"/>
  <c r="Y725" i="7"/>
  <c r="S725" i="7"/>
  <c r="M725" i="7"/>
  <c r="G725" i="7"/>
  <c r="Y724" i="7"/>
  <c r="S724" i="7"/>
  <c r="M724" i="7"/>
  <c r="G724" i="7"/>
  <c r="Y723" i="7"/>
  <c r="S723" i="7"/>
  <c r="M723" i="7"/>
  <c r="G723" i="7"/>
  <c r="Y722" i="7"/>
  <c r="S722" i="7"/>
  <c r="M722" i="7"/>
  <c r="G722" i="7"/>
  <c r="Y721" i="7"/>
  <c r="S721" i="7"/>
  <c r="M721" i="7"/>
  <c r="G721" i="7"/>
  <c r="Y720" i="7"/>
  <c r="S720" i="7"/>
  <c r="M720" i="7"/>
  <c r="G720" i="7"/>
  <c r="Y719" i="7"/>
  <c r="S719" i="7"/>
  <c r="M719" i="7"/>
  <c r="G719" i="7"/>
  <c r="Y718" i="7"/>
  <c r="S718" i="7"/>
  <c r="M718" i="7"/>
  <c r="G718" i="7"/>
  <c r="Y717" i="7"/>
  <c r="S717" i="7"/>
  <c r="M717" i="7"/>
  <c r="G717" i="7"/>
  <c r="Y716" i="7"/>
  <c r="S716" i="7"/>
  <c r="M716" i="7"/>
  <c r="G716" i="7"/>
  <c r="Y715" i="7"/>
  <c r="S715" i="7"/>
  <c r="M715" i="7"/>
  <c r="G715" i="7"/>
  <c r="Y714" i="7"/>
  <c r="S714" i="7"/>
  <c r="M714" i="7"/>
  <c r="G714" i="7"/>
  <c r="Y713" i="7"/>
  <c r="S713" i="7"/>
  <c r="M713" i="7"/>
  <c r="G713" i="7"/>
  <c r="Y712" i="7"/>
  <c r="S712" i="7"/>
  <c r="M712" i="7"/>
  <c r="G712" i="7"/>
  <c r="Y711" i="7"/>
  <c r="S711" i="7"/>
  <c r="M711" i="7"/>
  <c r="G711" i="7"/>
  <c r="Y710" i="7"/>
  <c r="S710" i="7"/>
  <c r="M710" i="7"/>
  <c r="G710" i="7"/>
  <c r="Y709" i="7"/>
  <c r="S709" i="7"/>
  <c r="M709" i="7"/>
  <c r="G709" i="7"/>
  <c r="Y708" i="7"/>
  <c r="S708" i="7"/>
  <c r="M708" i="7"/>
  <c r="G708" i="7"/>
  <c r="Y707" i="7"/>
  <c r="S707" i="7"/>
  <c r="M707" i="7"/>
  <c r="G707" i="7"/>
  <c r="Y706" i="7"/>
  <c r="S706" i="7"/>
  <c r="M706" i="7"/>
  <c r="G706" i="7"/>
  <c r="Y705" i="7"/>
  <c r="S705" i="7"/>
  <c r="M705" i="7"/>
  <c r="G705" i="7"/>
  <c r="Y704" i="7"/>
  <c r="S704" i="7"/>
  <c r="M704" i="7"/>
  <c r="G704" i="7"/>
  <c r="Y703" i="7"/>
  <c r="S703" i="7"/>
  <c r="M703" i="7"/>
  <c r="G703" i="7"/>
  <c r="Y702" i="7"/>
  <c r="S702" i="7"/>
  <c r="M702" i="7"/>
  <c r="G702" i="7"/>
  <c r="Y701" i="7"/>
  <c r="S701" i="7"/>
  <c r="M701" i="7"/>
  <c r="G701" i="7"/>
  <c r="Y700" i="7"/>
  <c r="S700" i="7"/>
  <c r="M700" i="7"/>
  <c r="G700" i="7"/>
  <c r="Y699" i="7"/>
  <c r="S699" i="7"/>
  <c r="M699" i="7"/>
  <c r="G699" i="7"/>
  <c r="Y698" i="7"/>
  <c r="S698" i="7"/>
  <c r="M698" i="7"/>
  <c r="G698" i="7"/>
  <c r="Y697" i="7"/>
  <c r="S697" i="7"/>
  <c r="M697" i="7"/>
  <c r="G697" i="7"/>
  <c r="Y696" i="7"/>
  <c r="S696" i="7"/>
  <c r="M696" i="7"/>
  <c r="G696" i="7"/>
  <c r="Y695" i="7"/>
  <c r="S695" i="7"/>
  <c r="M695" i="7"/>
  <c r="G695" i="7"/>
  <c r="Y694" i="7"/>
  <c r="S694" i="7"/>
  <c r="M694" i="7"/>
  <c r="G694" i="7"/>
  <c r="Y693" i="7"/>
  <c r="S693" i="7"/>
  <c r="M693" i="7"/>
  <c r="G693" i="7"/>
  <c r="Y692" i="7"/>
  <c r="S692" i="7"/>
  <c r="M692" i="7"/>
  <c r="G692" i="7"/>
  <c r="Y691" i="7"/>
  <c r="S691" i="7"/>
  <c r="M691" i="7"/>
  <c r="G691" i="7"/>
  <c r="Y690" i="7"/>
  <c r="S690" i="7"/>
  <c r="M690" i="7"/>
  <c r="G690" i="7"/>
  <c r="Y689" i="7"/>
  <c r="S689" i="7"/>
  <c r="M689" i="7"/>
  <c r="G689" i="7"/>
  <c r="Y688" i="7"/>
  <c r="S688" i="7"/>
  <c r="M688" i="7"/>
  <c r="G688" i="7"/>
  <c r="Y687" i="7"/>
  <c r="S687" i="7"/>
  <c r="M687" i="7"/>
  <c r="G687" i="7"/>
  <c r="Y686" i="7"/>
  <c r="S686" i="7"/>
  <c r="M686" i="7"/>
  <c r="G686" i="7"/>
  <c r="Y685" i="7"/>
  <c r="S685" i="7"/>
  <c r="M685" i="7"/>
  <c r="G685" i="7"/>
  <c r="Y684" i="7"/>
  <c r="S684" i="7"/>
  <c r="M684" i="7"/>
  <c r="G684" i="7"/>
  <c r="Y683" i="7"/>
  <c r="S683" i="7"/>
  <c r="M683" i="7"/>
  <c r="G683" i="7"/>
  <c r="Y682" i="7"/>
  <c r="S682" i="7"/>
  <c r="M682" i="7"/>
  <c r="G682" i="7"/>
  <c r="Y681" i="7"/>
  <c r="S681" i="7"/>
  <c r="M681" i="7"/>
  <c r="G681" i="7"/>
  <c r="Y680" i="7"/>
  <c r="S680" i="7"/>
  <c r="M680" i="7"/>
  <c r="G680" i="7"/>
  <c r="Y679" i="7"/>
  <c r="S679" i="7"/>
  <c r="M679" i="7"/>
  <c r="G679" i="7"/>
  <c r="Y678" i="7"/>
  <c r="S678" i="7"/>
  <c r="M678" i="7"/>
  <c r="G678" i="7"/>
  <c r="Y677" i="7"/>
  <c r="S677" i="7"/>
  <c r="M677" i="7"/>
  <c r="G677" i="7"/>
  <c r="Y676" i="7"/>
  <c r="S676" i="7"/>
  <c r="M676" i="7"/>
  <c r="G676" i="7"/>
  <c r="Y675" i="7"/>
  <c r="S675" i="7"/>
  <c r="M675" i="7"/>
  <c r="G675" i="7"/>
  <c r="Y674" i="7"/>
  <c r="S674" i="7"/>
  <c r="M674" i="7"/>
  <c r="G674" i="7"/>
  <c r="Y673" i="7"/>
  <c r="S673" i="7"/>
  <c r="M673" i="7"/>
  <c r="G673" i="7"/>
  <c r="Y672" i="7"/>
  <c r="S672" i="7"/>
  <c r="M672" i="7"/>
  <c r="G672" i="7"/>
  <c r="Y671" i="7"/>
  <c r="S671" i="7"/>
  <c r="M671" i="7"/>
  <c r="G671" i="7"/>
  <c r="Y670" i="7"/>
  <c r="S670" i="7"/>
  <c r="M670" i="7"/>
  <c r="G670" i="7"/>
  <c r="Y669" i="7"/>
  <c r="S669" i="7"/>
  <c r="M669" i="7"/>
  <c r="G669" i="7"/>
  <c r="Y668" i="7"/>
  <c r="S668" i="7"/>
  <c r="M668" i="7"/>
  <c r="G668" i="7"/>
  <c r="Y667" i="7"/>
  <c r="S667" i="7"/>
  <c r="M667" i="7"/>
  <c r="G667" i="7"/>
  <c r="Y666" i="7"/>
  <c r="S666" i="7"/>
  <c r="M666" i="7"/>
  <c r="G666" i="7"/>
  <c r="Y665" i="7"/>
  <c r="S665" i="7"/>
  <c r="M665" i="7"/>
  <c r="G665" i="7"/>
  <c r="Y664" i="7"/>
  <c r="S664" i="7"/>
  <c r="M664" i="7"/>
  <c r="G664" i="7"/>
  <c r="Y663" i="7"/>
  <c r="S663" i="7"/>
  <c r="M663" i="7"/>
  <c r="G663" i="7"/>
  <c r="Y662" i="7"/>
  <c r="S662" i="7"/>
  <c r="M662" i="7"/>
  <c r="G662" i="7"/>
  <c r="Y661" i="7"/>
  <c r="S661" i="7"/>
  <c r="M661" i="7"/>
  <c r="G661" i="7"/>
  <c r="Y660" i="7"/>
  <c r="S660" i="7"/>
  <c r="M660" i="7"/>
  <c r="G660" i="7"/>
  <c r="Y659" i="7"/>
  <c r="S659" i="7"/>
  <c r="M659" i="7"/>
  <c r="G659" i="7"/>
  <c r="Y658" i="7"/>
  <c r="S658" i="7"/>
  <c r="M658" i="7"/>
  <c r="G658" i="7"/>
  <c r="Y657" i="7"/>
  <c r="S657" i="7"/>
  <c r="M657" i="7"/>
  <c r="G657" i="7"/>
  <c r="Y656" i="7"/>
  <c r="S656" i="7"/>
  <c r="M656" i="7"/>
  <c r="G656" i="7"/>
  <c r="Y655" i="7"/>
  <c r="S655" i="7"/>
  <c r="M655" i="7"/>
  <c r="G655" i="7"/>
  <c r="Y654" i="7"/>
  <c r="S654" i="7"/>
  <c r="M654" i="7"/>
  <c r="G654" i="7"/>
  <c r="Y653" i="7"/>
  <c r="S653" i="7"/>
  <c r="M653" i="7"/>
  <c r="G653" i="7"/>
  <c r="Y652" i="7"/>
  <c r="S652" i="7"/>
  <c r="M652" i="7"/>
  <c r="G652" i="7"/>
  <c r="Y651" i="7"/>
  <c r="S651" i="7"/>
  <c r="M651" i="7"/>
  <c r="G651" i="7"/>
  <c r="Y650" i="7"/>
  <c r="S650" i="7"/>
  <c r="M650" i="7"/>
  <c r="G650" i="7"/>
  <c r="Y649" i="7"/>
  <c r="S649" i="7"/>
  <c r="M649" i="7"/>
  <c r="G649" i="7"/>
  <c r="Y648" i="7"/>
  <c r="S648" i="7"/>
  <c r="M648" i="7"/>
  <c r="G648" i="7"/>
  <c r="Y647" i="7"/>
  <c r="S647" i="7"/>
  <c r="M647" i="7"/>
  <c r="G647" i="7"/>
  <c r="Y646" i="7"/>
  <c r="S646" i="7"/>
  <c r="M646" i="7"/>
  <c r="G646" i="7"/>
  <c r="Y645" i="7"/>
  <c r="S645" i="7"/>
  <c r="M645" i="7"/>
  <c r="G645" i="7"/>
  <c r="Y644" i="7"/>
  <c r="S644" i="7"/>
  <c r="M644" i="7"/>
  <c r="G644" i="7"/>
  <c r="Y643" i="7"/>
  <c r="S643" i="7"/>
  <c r="M643" i="7"/>
  <c r="G643" i="7"/>
  <c r="Y642" i="7"/>
  <c r="S642" i="7"/>
  <c r="M642" i="7"/>
  <c r="G642" i="7"/>
  <c r="Y641" i="7"/>
  <c r="S641" i="7"/>
  <c r="M641" i="7"/>
  <c r="G641" i="7"/>
  <c r="Y640" i="7"/>
  <c r="S640" i="7"/>
  <c r="M640" i="7"/>
  <c r="G640" i="7"/>
  <c r="Y639" i="7"/>
  <c r="S639" i="7"/>
  <c r="M639" i="7"/>
  <c r="G639" i="7"/>
  <c r="Y638" i="7"/>
  <c r="S638" i="7"/>
  <c r="M638" i="7"/>
  <c r="G638" i="7"/>
  <c r="Y637" i="7"/>
  <c r="S637" i="7"/>
  <c r="M637" i="7"/>
  <c r="G637" i="7"/>
  <c r="Y636" i="7"/>
  <c r="S636" i="7"/>
  <c r="M636" i="7"/>
  <c r="G636" i="7"/>
  <c r="Y635" i="7"/>
  <c r="S635" i="7"/>
  <c r="M635" i="7"/>
  <c r="G635" i="7"/>
  <c r="Y634" i="7"/>
  <c r="S634" i="7"/>
  <c r="M634" i="7"/>
  <c r="G634" i="7"/>
  <c r="Y633" i="7"/>
  <c r="S633" i="7"/>
  <c r="M633" i="7"/>
  <c r="G633" i="7"/>
  <c r="Y632" i="7"/>
  <c r="S632" i="7"/>
  <c r="M632" i="7"/>
  <c r="G632" i="7"/>
  <c r="Y631" i="7"/>
  <c r="S631" i="7"/>
  <c r="M631" i="7"/>
  <c r="G631" i="7"/>
  <c r="Y630" i="7"/>
  <c r="S630" i="7"/>
  <c r="M630" i="7"/>
  <c r="G630" i="7"/>
  <c r="Y629" i="7"/>
  <c r="S629" i="7"/>
  <c r="M629" i="7"/>
  <c r="G629" i="7"/>
  <c r="Y628" i="7"/>
  <c r="S628" i="7"/>
  <c r="M628" i="7"/>
  <c r="G628" i="7"/>
  <c r="Y627" i="7"/>
  <c r="S627" i="7"/>
  <c r="M627" i="7"/>
  <c r="G627" i="7"/>
  <c r="Y626" i="7"/>
  <c r="S626" i="7"/>
  <c r="M626" i="7"/>
  <c r="G626" i="7"/>
  <c r="Y625" i="7"/>
  <c r="S625" i="7"/>
  <c r="M625" i="7"/>
  <c r="G625" i="7"/>
  <c r="Y624" i="7"/>
  <c r="S624" i="7"/>
  <c r="M624" i="7"/>
  <c r="G624" i="7"/>
  <c r="Y623" i="7"/>
  <c r="S623" i="7"/>
  <c r="M623" i="7"/>
  <c r="G623" i="7"/>
  <c r="Y622" i="7"/>
  <c r="S622" i="7"/>
  <c r="M622" i="7"/>
  <c r="G622" i="7"/>
  <c r="Y621" i="7"/>
  <c r="S621" i="7"/>
  <c r="M621" i="7"/>
  <c r="G621" i="7"/>
  <c r="Y620" i="7"/>
  <c r="S620" i="7"/>
  <c r="M620" i="7"/>
  <c r="G620" i="7"/>
  <c r="Y619" i="7"/>
  <c r="S619" i="7"/>
  <c r="M619" i="7"/>
  <c r="G619" i="7"/>
  <c r="Y618" i="7"/>
  <c r="S618" i="7"/>
  <c r="M618" i="7"/>
  <c r="G618" i="7"/>
  <c r="Y617" i="7"/>
  <c r="S617" i="7"/>
  <c r="M617" i="7"/>
  <c r="G617" i="7"/>
  <c r="Y616" i="7"/>
  <c r="S616" i="7"/>
  <c r="M616" i="7"/>
  <c r="G616" i="7"/>
  <c r="Y615" i="7"/>
  <c r="S615" i="7"/>
  <c r="M615" i="7"/>
  <c r="G615" i="7"/>
  <c r="Y614" i="7"/>
  <c r="S614" i="7"/>
  <c r="M614" i="7"/>
  <c r="G614" i="7"/>
  <c r="Y613" i="7"/>
  <c r="S613" i="7"/>
  <c r="M613" i="7"/>
  <c r="G613" i="7"/>
  <c r="Y612" i="7"/>
  <c r="S612" i="7"/>
  <c r="M612" i="7"/>
  <c r="G612" i="7"/>
  <c r="Y611" i="7"/>
  <c r="S611" i="7"/>
  <c r="M611" i="7"/>
  <c r="G611" i="7"/>
  <c r="Y610" i="7"/>
  <c r="S610" i="7"/>
  <c r="M610" i="7"/>
  <c r="G610" i="7"/>
  <c r="Y609" i="7"/>
  <c r="S609" i="7"/>
  <c r="M609" i="7"/>
  <c r="G609" i="7"/>
  <c r="Y608" i="7"/>
  <c r="S608" i="7"/>
  <c r="M608" i="7"/>
  <c r="G608" i="7"/>
  <c r="Y607" i="7"/>
  <c r="S607" i="7"/>
  <c r="M607" i="7"/>
  <c r="G607" i="7"/>
  <c r="Y606" i="7"/>
  <c r="S606" i="7"/>
  <c r="M606" i="7"/>
  <c r="G606" i="7"/>
  <c r="Y605" i="7"/>
  <c r="S605" i="7"/>
  <c r="M605" i="7"/>
  <c r="G605" i="7"/>
  <c r="Y604" i="7"/>
  <c r="S604" i="7"/>
  <c r="M604" i="7"/>
  <c r="G604" i="7"/>
  <c r="Y603" i="7"/>
  <c r="S603" i="7"/>
  <c r="M603" i="7"/>
  <c r="G603" i="7"/>
  <c r="Y602" i="7"/>
  <c r="S602" i="7"/>
  <c r="M602" i="7"/>
  <c r="G602" i="7"/>
  <c r="Y601" i="7"/>
  <c r="S601" i="7"/>
  <c r="M601" i="7"/>
  <c r="G601" i="7"/>
  <c r="Y600" i="7"/>
  <c r="S600" i="7"/>
  <c r="M600" i="7"/>
  <c r="G600" i="7"/>
  <c r="Y599" i="7"/>
  <c r="S599" i="7"/>
  <c r="M599" i="7"/>
  <c r="G599" i="7"/>
  <c r="Y598" i="7"/>
  <c r="S598" i="7"/>
  <c r="M598" i="7"/>
  <c r="G598" i="7"/>
  <c r="Y597" i="7"/>
  <c r="S597" i="7"/>
  <c r="M597" i="7"/>
  <c r="G597" i="7"/>
  <c r="Y596" i="7"/>
  <c r="S596" i="7"/>
  <c r="M596" i="7"/>
  <c r="G596" i="7"/>
  <c r="Y595" i="7"/>
  <c r="S595" i="7"/>
  <c r="M595" i="7"/>
  <c r="G595" i="7"/>
  <c r="Y594" i="7"/>
  <c r="S594" i="7"/>
  <c r="M594" i="7"/>
  <c r="G594" i="7"/>
  <c r="Y593" i="7"/>
  <c r="S593" i="7"/>
  <c r="M593" i="7"/>
  <c r="G593" i="7"/>
  <c r="Y592" i="7"/>
  <c r="S592" i="7"/>
  <c r="M592" i="7"/>
  <c r="G592" i="7"/>
  <c r="Y591" i="7"/>
  <c r="S591" i="7"/>
  <c r="M591" i="7"/>
  <c r="G591" i="7"/>
  <c r="Y590" i="7"/>
  <c r="S590" i="7"/>
  <c r="M590" i="7"/>
  <c r="G590" i="7"/>
  <c r="Y589" i="7"/>
  <c r="S589" i="7"/>
  <c r="M589" i="7"/>
  <c r="G589" i="7"/>
  <c r="Y588" i="7"/>
  <c r="S588" i="7"/>
  <c r="M588" i="7"/>
  <c r="G588" i="7"/>
  <c r="Y587" i="7"/>
  <c r="S587" i="7"/>
  <c r="M587" i="7"/>
  <c r="G587" i="7"/>
  <c r="Y586" i="7"/>
  <c r="S586" i="7"/>
  <c r="M586" i="7"/>
  <c r="G586" i="7"/>
  <c r="Y585" i="7"/>
  <c r="S585" i="7"/>
  <c r="M585" i="7"/>
  <c r="G585" i="7"/>
  <c r="Y584" i="7"/>
  <c r="S584" i="7"/>
  <c r="M584" i="7"/>
  <c r="G584" i="7"/>
  <c r="Y583" i="7"/>
  <c r="S583" i="7"/>
  <c r="M583" i="7"/>
  <c r="G583" i="7"/>
  <c r="Y582" i="7"/>
  <c r="S582" i="7"/>
  <c r="M582" i="7"/>
  <c r="G582" i="7"/>
  <c r="Y581" i="7"/>
  <c r="S581" i="7"/>
  <c r="M581" i="7"/>
  <c r="G581" i="7"/>
  <c r="Y580" i="7"/>
  <c r="S580" i="7"/>
  <c r="M580" i="7"/>
  <c r="G580" i="7"/>
  <c r="Y579" i="7"/>
  <c r="S579" i="7"/>
  <c r="M579" i="7"/>
  <c r="G579" i="7"/>
  <c r="Y578" i="7"/>
  <c r="S578" i="7"/>
  <c r="M578" i="7"/>
  <c r="G578" i="7"/>
  <c r="Y577" i="7"/>
  <c r="S577" i="7"/>
  <c r="M577" i="7"/>
  <c r="G577" i="7"/>
  <c r="Y576" i="7"/>
  <c r="S576" i="7"/>
  <c r="M576" i="7"/>
  <c r="G576" i="7"/>
  <c r="Y575" i="7"/>
  <c r="S575" i="7"/>
  <c r="M575" i="7"/>
  <c r="G575" i="7"/>
  <c r="Y574" i="7"/>
  <c r="S574" i="7"/>
  <c r="M574" i="7"/>
  <c r="G574" i="7"/>
  <c r="Y573" i="7"/>
  <c r="S573" i="7"/>
  <c r="M573" i="7"/>
  <c r="G573" i="7"/>
  <c r="Y572" i="7"/>
  <c r="S572" i="7"/>
  <c r="M572" i="7"/>
  <c r="G572" i="7"/>
  <c r="Y571" i="7"/>
  <c r="S571" i="7"/>
  <c r="M571" i="7"/>
  <c r="G571" i="7"/>
  <c r="Y570" i="7"/>
  <c r="S570" i="7"/>
  <c r="M570" i="7"/>
  <c r="G570" i="7"/>
  <c r="Y569" i="7"/>
  <c r="S569" i="7"/>
  <c r="M569" i="7"/>
  <c r="G569" i="7"/>
  <c r="Y568" i="7"/>
  <c r="S568" i="7"/>
  <c r="M568" i="7"/>
  <c r="G568" i="7"/>
  <c r="Y567" i="7"/>
  <c r="S567" i="7"/>
  <c r="M567" i="7"/>
  <c r="G567" i="7"/>
  <c r="Y566" i="7"/>
  <c r="S566" i="7"/>
  <c r="M566" i="7"/>
  <c r="G566" i="7"/>
  <c r="Y565" i="7"/>
  <c r="S565" i="7"/>
  <c r="M565" i="7"/>
  <c r="G565" i="7"/>
  <c r="Y564" i="7"/>
  <c r="S564" i="7"/>
  <c r="M564" i="7"/>
  <c r="G564" i="7"/>
  <c r="Y563" i="7"/>
  <c r="S563" i="7"/>
  <c r="M563" i="7"/>
  <c r="G563" i="7"/>
  <c r="Y562" i="7"/>
  <c r="S562" i="7"/>
  <c r="M562" i="7"/>
  <c r="G562" i="7"/>
  <c r="Y561" i="7"/>
  <c r="S561" i="7"/>
  <c r="M561" i="7"/>
  <c r="G561" i="7"/>
  <c r="Y560" i="7"/>
  <c r="S560" i="7"/>
  <c r="M560" i="7"/>
  <c r="G560" i="7"/>
  <c r="Y559" i="7"/>
  <c r="S559" i="7"/>
  <c r="M559" i="7"/>
  <c r="G559" i="7"/>
  <c r="Y558" i="7"/>
  <c r="S558" i="7"/>
  <c r="M558" i="7"/>
  <c r="G558" i="7"/>
  <c r="Y557" i="7"/>
  <c r="S557" i="7"/>
  <c r="M557" i="7"/>
  <c r="G557" i="7"/>
  <c r="Y556" i="7"/>
  <c r="S556" i="7"/>
  <c r="M556" i="7"/>
  <c r="G556" i="7"/>
  <c r="Y555" i="7"/>
  <c r="S555" i="7"/>
  <c r="M555" i="7"/>
  <c r="G555" i="7"/>
  <c r="Y554" i="7"/>
  <c r="S554" i="7"/>
  <c r="M554" i="7"/>
  <c r="G554" i="7"/>
  <c r="Y553" i="7"/>
  <c r="S553" i="7"/>
  <c r="M553" i="7"/>
  <c r="G553" i="7"/>
  <c r="Y552" i="7"/>
  <c r="S552" i="7"/>
  <c r="M552" i="7"/>
  <c r="G552" i="7"/>
  <c r="Y551" i="7"/>
  <c r="S551" i="7"/>
  <c r="M551" i="7"/>
  <c r="G551" i="7"/>
  <c r="Y550" i="7"/>
  <c r="S550" i="7"/>
  <c r="M550" i="7"/>
  <c r="G550" i="7"/>
  <c r="Y549" i="7"/>
  <c r="S549" i="7"/>
  <c r="M549" i="7"/>
  <c r="G549" i="7"/>
  <c r="Y548" i="7"/>
  <c r="S548" i="7"/>
  <c r="M548" i="7"/>
  <c r="G548" i="7"/>
  <c r="Y547" i="7"/>
  <c r="S547" i="7"/>
  <c r="M547" i="7"/>
  <c r="G547" i="7"/>
  <c r="Y546" i="7"/>
  <c r="S546" i="7"/>
  <c r="M546" i="7"/>
  <c r="G546" i="7"/>
  <c r="Y545" i="7"/>
  <c r="S545" i="7"/>
  <c r="M545" i="7"/>
  <c r="G545" i="7"/>
  <c r="Y544" i="7"/>
  <c r="S544" i="7"/>
  <c r="M544" i="7"/>
  <c r="G544" i="7"/>
  <c r="Y543" i="7"/>
  <c r="S543" i="7"/>
  <c r="M543" i="7"/>
  <c r="G543" i="7"/>
  <c r="Y542" i="7"/>
  <c r="S542" i="7"/>
  <c r="M542" i="7"/>
  <c r="G542" i="7"/>
  <c r="Y541" i="7"/>
  <c r="S541" i="7"/>
  <c r="M541" i="7"/>
  <c r="G541" i="7"/>
  <c r="Y540" i="7"/>
  <c r="S540" i="7"/>
  <c r="M540" i="7"/>
  <c r="G540" i="7"/>
  <c r="Y539" i="7"/>
  <c r="S539" i="7"/>
  <c r="M539" i="7"/>
  <c r="G539" i="7"/>
  <c r="Y538" i="7"/>
  <c r="S538" i="7"/>
  <c r="M538" i="7"/>
  <c r="G538" i="7"/>
  <c r="Y537" i="7"/>
  <c r="S537" i="7"/>
  <c r="M537" i="7"/>
  <c r="G537" i="7"/>
  <c r="Y536" i="7"/>
  <c r="S536" i="7"/>
  <c r="M536" i="7"/>
  <c r="G536" i="7"/>
  <c r="Y535" i="7"/>
  <c r="S535" i="7"/>
  <c r="M535" i="7"/>
  <c r="G535" i="7"/>
  <c r="Y534" i="7"/>
  <c r="S534" i="7"/>
  <c r="M534" i="7"/>
  <c r="G534" i="7"/>
  <c r="Y533" i="7"/>
  <c r="S533" i="7"/>
  <c r="M533" i="7"/>
  <c r="G533" i="7"/>
  <c r="Y532" i="7"/>
  <c r="S532" i="7"/>
  <c r="M532" i="7"/>
  <c r="G532" i="7"/>
  <c r="Y531" i="7"/>
  <c r="S531" i="7"/>
  <c r="M531" i="7"/>
  <c r="G531" i="7"/>
  <c r="Y530" i="7"/>
  <c r="S530" i="7"/>
  <c r="M530" i="7"/>
  <c r="G530" i="7"/>
  <c r="Y529" i="7"/>
  <c r="S529" i="7"/>
  <c r="M529" i="7"/>
  <c r="G529" i="7"/>
  <c r="Y528" i="7"/>
  <c r="S528" i="7"/>
  <c r="M528" i="7"/>
  <c r="G528" i="7"/>
  <c r="Y527" i="7"/>
  <c r="S527" i="7"/>
  <c r="M527" i="7"/>
  <c r="G527" i="7"/>
  <c r="Y526" i="7"/>
  <c r="S526" i="7"/>
  <c r="M526" i="7"/>
  <c r="G526" i="7"/>
  <c r="Y525" i="7"/>
  <c r="S525" i="7"/>
  <c r="M525" i="7"/>
  <c r="G525" i="7"/>
  <c r="Y524" i="7"/>
  <c r="S524" i="7"/>
  <c r="M524" i="7"/>
  <c r="G524" i="7"/>
  <c r="Y523" i="7"/>
  <c r="S523" i="7"/>
  <c r="M523" i="7"/>
  <c r="G523" i="7"/>
  <c r="Y522" i="7"/>
  <c r="S522" i="7"/>
  <c r="M522" i="7"/>
  <c r="G522" i="7"/>
  <c r="Y521" i="7"/>
  <c r="S521" i="7"/>
  <c r="M521" i="7"/>
  <c r="G521" i="7"/>
  <c r="Y520" i="7"/>
  <c r="S520" i="7"/>
  <c r="M520" i="7"/>
  <c r="G520" i="7"/>
  <c r="Y519" i="7"/>
  <c r="S519" i="7"/>
  <c r="M519" i="7"/>
  <c r="G519" i="7"/>
  <c r="Y518" i="7"/>
  <c r="S518" i="7"/>
  <c r="M518" i="7"/>
  <c r="G518" i="7"/>
  <c r="Y517" i="7"/>
  <c r="S517" i="7"/>
  <c r="M517" i="7"/>
  <c r="G517" i="7"/>
  <c r="Y516" i="7"/>
  <c r="S516" i="7"/>
  <c r="M516" i="7"/>
  <c r="G516" i="7"/>
  <c r="Y515" i="7"/>
  <c r="S515" i="7"/>
  <c r="M515" i="7"/>
  <c r="G515" i="7"/>
  <c r="Y514" i="7"/>
  <c r="S514" i="7"/>
  <c r="M514" i="7"/>
  <c r="G514" i="7"/>
  <c r="Y513" i="7"/>
  <c r="S513" i="7"/>
  <c r="M513" i="7"/>
  <c r="G513" i="7"/>
  <c r="Y512" i="7"/>
  <c r="S512" i="7"/>
  <c r="M512" i="7"/>
  <c r="G512" i="7"/>
  <c r="Y511" i="7"/>
  <c r="S511" i="7"/>
  <c r="M511" i="7"/>
  <c r="G511" i="7"/>
  <c r="Y510" i="7"/>
  <c r="S510" i="7"/>
  <c r="M510" i="7"/>
  <c r="G510" i="7"/>
  <c r="Y509" i="7"/>
  <c r="S509" i="7"/>
  <c r="M509" i="7"/>
  <c r="G509" i="7"/>
  <c r="Y508" i="7"/>
  <c r="S508" i="7"/>
  <c r="M508" i="7"/>
  <c r="G508" i="7"/>
  <c r="Y507" i="7"/>
  <c r="S507" i="7"/>
  <c r="M507" i="7"/>
  <c r="G507" i="7"/>
  <c r="Y506" i="7"/>
  <c r="S506" i="7"/>
  <c r="M506" i="7"/>
  <c r="G506" i="7"/>
  <c r="Y505" i="7"/>
  <c r="S505" i="7"/>
  <c r="M505" i="7"/>
  <c r="G505" i="7"/>
  <c r="Y504" i="7"/>
  <c r="S504" i="7"/>
  <c r="M504" i="7"/>
  <c r="G504" i="7"/>
  <c r="Y503" i="7"/>
  <c r="S503" i="7"/>
  <c r="M503" i="7"/>
  <c r="G503" i="7"/>
  <c r="Y502" i="7"/>
  <c r="S502" i="7"/>
  <c r="M502" i="7"/>
  <c r="G502" i="7"/>
  <c r="Y501" i="7"/>
  <c r="S501" i="7"/>
  <c r="M501" i="7"/>
  <c r="G501" i="7"/>
  <c r="Y500" i="7"/>
  <c r="S500" i="7"/>
  <c r="M500" i="7"/>
  <c r="G500" i="7"/>
  <c r="Y499" i="7"/>
  <c r="S499" i="7"/>
  <c r="M499" i="7"/>
  <c r="G499" i="7"/>
  <c r="Y498" i="7"/>
  <c r="S498" i="7"/>
  <c r="M498" i="7"/>
  <c r="G498" i="7"/>
  <c r="Y497" i="7"/>
  <c r="S497" i="7"/>
  <c r="M497" i="7"/>
  <c r="G497" i="7"/>
  <c r="Y496" i="7"/>
  <c r="S496" i="7"/>
  <c r="M496" i="7"/>
  <c r="G496" i="7"/>
  <c r="Y495" i="7"/>
  <c r="S495" i="7"/>
  <c r="M495" i="7"/>
  <c r="G495" i="7"/>
  <c r="Y494" i="7"/>
  <c r="S494" i="7"/>
  <c r="M494" i="7"/>
  <c r="G494" i="7"/>
  <c r="Y493" i="7"/>
  <c r="S493" i="7"/>
  <c r="M493" i="7"/>
  <c r="G493" i="7"/>
  <c r="Y492" i="7"/>
  <c r="S492" i="7"/>
  <c r="M492" i="7"/>
  <c r="G492" i="7"/>
  <c r="Y491" i="7"/>
  <c r="S491" i="7"/>
  <c r="M491" i="7"/>
  <c r="G491" i="7"/>
  <c r="Y490" i="7"/>
  <c r="S490" i="7"/>
  <c r="M490" i="7"/>
  <c r="G490" i="7"/>
  <c r="Y489" i="7"/>
  <c r="S489" i="7"/>
  <c r="M489" i="7"/>
  <c r="G489" i="7"/>
  <c r="Y488" i="7"/>
  <c r="S488" i="7"/>
  <c r="M488" i="7"/>
  <c r="G488" i="7"/>
  <c r="Y487" i="7"/>
  <c r="S487" i="7"/>
  <c r="M487" i="7"/>
  <c r="G487" i="7"/>
  <c r="Y486" i="7"/>
  <c r="S486" i="7"/>
  <c r="M486" i="7"/>
  <c r="G486" i="7"/>
  <c r="Y485" i="7"/>
  <c r="S485" i="7"/>
  <c r="M485" i="7"/>
  <c r="G485" i="7"/>
  <c r="Y484" i="7"/>
  <c r="S484" i="7"/>
  <c r="M484" i="7"/>
  <c r="G484" i="7"/>
  <c r="Y483" i="7"/>
  <c r="S483" i="7"/>
  <c r="M483" i="7"/>
  <c r="G483" i="7"/>
  <c r="Y482" i="7"/>
  <c r="S482" i="7"/>
  <c r="M482" i="7"/>
  <c r="G482" i="7"/>
  <c r="Y481" i="7"/>
  <c r="S481" i="7"/>
  <c r="M481" i="7"/>
  <c r="G481" i="7"/>
  <c r="Y480" i="7"/>
  <c r="S480" i="7"/>
  <c r="M480" i="7"/>
  <c r="G480" i="7"/>
  <c r="Y479" i="7"/>
  <c r="S479" i="7"/>
  <c r="M479" i="7"/>
  <c r="G479" i="7"/>
  <c r="Y478" i="7"/>
  <c r="S478" i="7"/>
  <c r="M478" i="7"/>
  <c r="G478" i="7"/>
  <c r="Y477" i="7"/>
  <c r="S477" i="7"/>
  <c r="M477" i="7"/>
  <c r="G477" i="7"/>
  <c r="Y476" i="7"/>
  <c r="S476" i="7"/>
  <c r="M476" i="7"/>
  <c r="G476" i="7"/>
  <c r="Y475" i="7"/>
  <c r="S475" i="7"/>
  <c r="M475" i="7"/>
  <c r="G475" i="7"/>
  <c r="Y474" i="7"/>
  <c r="S474" i="7"/>
  <c r="M474" i="7"/>
  <c r="G474" i="7"/>
  <c r="Y473" i="7"/>
  <c r="S473" i="7"/>
  <c r="M473" i="7"/>
  <c r="G473" i="7"/>
  <c r="Y472" i="7"/>
  <c r="S472" i="7"/>
  <c r="M472" i="7"/>
  <c r="G472" i="7"/>
  <c r="Y471" i="7"/>
  <c r="S471" i="7"/>
  <c r="M471" i="7"/>
  <c r="G471" i="7"/>
  <c r="Y470" i="7"/>
  <c r="S470" i="7"/>
  <c r="M470" i="7"/>
  <c r="G470" i="7"/>
  <c r="Y469" i="7"/>
  <c r="S469" i="7"/>
  <c r="M469" i="7"/>
  <c r="G469" i="7"/>
  <c r="Y468" i="7"/>
  <c r="S468" i="7"/>
  <c r="M468" i="7"/>
  <c r="G468" i="7"/>
  <c r="Y467" i="7"/>
  <c r="S467" i="7"/>
  <c r="M467" i="7"/>
  <c r="G467" i="7"/>
  <c r="Y466" i="7"/>
  <c r="S466" i="7"/>
  <c r="M466" i="7"/>
  <c r="G466" i="7"/>
  <c r="Y465" i="7"/>
  <c r="S465" i="7"/>
  <c r="M465" i="7"/>
  <c r="G465" i="7"/>
  <c r="Y464" i="7"/>
  <c r="S464" i="7"/>
  <c r="M464" i="7"/>
  <c r="G464" i="7"/>
  <c r="Y463" i="7"/>
  <c r="S463" i="7"/>
  <c r="M463" i="7"/>
  <c r="G463" i="7"/>
  <c r="Y462" i="7"/>
  <c r="S462" i="7"/>
  <c r="M462" i="7"/>
  <c r="G462" i="7"/>
  <c r="Y461" i="7"/>
  <c r="S461" i="7"/>
  <c r="M461" i="7"/>
  <c r="G461" i="7"/>
  <c r="Y460" i="7"/>
  <c r="S460" i="7"/>
  <c r="M460" i="7"/>
  <c r="G460" i="7"/>
  <c r="Y459" i="7"/>
  <c r="S459" i="7"/>
  <c r="M459" i="7"/>
  <c r="G459" i="7"/>
  <c r="Y458" i="7"/>
  <c r="S458" i="7"/>
  <c r="M458" i="7"/>
  <c r="G458" i="7"/>
  <c r="Y457" i="7"/>
  <c r="S457" i="7"/>
  <c r="M457" i="7"/>
  <c r="G457" i="7"/>
  <c r="Y456" i="7"/>
  <c r="S456" i="7"/>
  <c r="M456" i="7"/>
  <c r="G456" i="7"/>
  <c r="Y455" i="7"/>
  <c r="S455" i="7"/>
  <c r="M455" i="7"/>
  <c r="G455" i="7"/>
  <c r="Y454" i="7"/>
  <c r="S454" i="7"/>
  <c r="M454" i="7"/>
  <c r="G454" i="7"/>
  <c r="Y453" i="7"/>
  <c r="S453" i="7"/>
  <c r="M453" i="7"/>
  <c r="G453" i="7"/>
  <c r="Y452" i="7"/>
  <c r="S452" i="7"/>
  <c r="M452" i="7"/>
  <c r="G452" i="7"/>
  <c r="Y451" i="7"/>
  <c r="S451" i="7"/>
  <c r="M451" i="7"/>
  <c r="G451" i="7"/>
  <c r="Y450" i="7"/>
  <c r="S450" i="7"/>
  <c r="M450" i="7"/>
  <c r="G450" i="7"/>
  <c r="Y449" i="7"/>
  <c r="S449" i="7"/>
  <c r="M449" i="7"/>
  <c r="G449" i="7"/>
  <c r="Y448" i="7"/>
  <c r="S448" i="7"/>
  <c r="M448" i="7"/>
  <c r="G448" i="7"/>
  <c r="Y447" i="7"/>
  <c r="S447" i="7"/>
  <c r="M447" i="7"/>
  <c r="G447" i="7"/>
  <c r="Y446" i="7"/>
  <c r="S446" i="7"/>
  <c r="M446" i="7"/>
  <c r="G446" i="7"/>
  <c r="Y445" i="7"/>
  <c r="S445" i="7"/>
  <c r="M445" i="7"/>
  <c r="G445" i="7"/>
  <c r="Y444" i="7"/>
  <c r="S444" i="7"/>
  <c r="M444" i="7"/>
  <c r="G444" i="7"/>
  <c r="Y443" i="7"/>
  <c r="S443" i="7"/>
  <c r="M443" i="7"/>
  <c r="G443" i="7"/>
  <c r="Y442" i="7"/>
  <c r="S442" i="7"/>
  <c r="M442" i="7"/>
  <c r="G442" i="7"/>
  <c r="Y441" i="7"/>
  <c r="S441" i="7"/>
  <c r="M441" i="7"/>
  <c r="G441" i="7"/>
  <c r="Y440" i="7"/>
  <c r="S440" i="7"/>
  <c r="M440" i="7"/>
  <c r="G440" i="7"/>
  <c r="Y439" i="7"/>
  <c r="S439" i="7"/>
  <c r="M439" i="7"/>
  <c r="G439" i="7"/>
  <c r="Y438" i="7"/>
  <c r="S438" i="7"/>
  <c r="M438" i="7"/>
  <c r="G438" i="7"/>
  <c r="Y437" i="7"/>
  <c r="S437" i="7"/>
  <c r="M437" i="7"/>
  <c r="G437" i="7"/>
  <c r="Y436" i="7"/>
  <c r="S436" i="7"/>
  <c r="M436" i="7"/>
  <c r="G436" i="7"/>
  <c r="Y435" i="7"/>
  <c r="S435" i="7"/>
  <c r="M435" i="7"/>
  <c r="G435" i="7"/>
  <c r="Y434" i="7"/>
  <c r="S434" i="7"/>
  <c r="M434" i="7"/>
  <c r="G434" i="7"/>
  <c r="Y433" i="7"/>
  <c r="S433" i="7"/>
  <c r="M433" i="7"/>
  <c r="G433" i="7"/>
  <c r="Y432" i="7"/>
  <c r="S432" i="7"/>
  <c r="M432" i="7"/>
  <c r="G432" i="7"/>
  <c r="G428" i="7"/>
  <c r="G427" i="7"/>
  <c r="AE376" i="7"/>
  <c r="AH376" i="7" s="1"/>
  <c r="AB376" i="7"/>
  <c r="V376" i="7"/>
  <c r="P376" i="7"/>
  <c r="AE375" i="7"/>
  <c r="AH375" i="7" s="1"/>
  <c r="V375" i="7"/>
  <c r="AE374" i="7"/>
  <c r="AH374" i="7" s="1"/>
  <c r="AB374" i="7"/>
  <c r="V374" i="7"/>
  <c r="P374" i="7"/>
  <c r="AE373" i="7"/>
  <c r="AH373" i="7" s="1"/>
  <c r="AB373" i="7"/>
  <c r="V373" i="7"/>
  <c r="P373" i="7"/>
  <c r="AE372" i="7"/>
  <c r="AH372" i="7" s="1"/>
  <c r="AB372" i="7"/>
  <c r="V372" i="7"/>
  <c r="P372" i="7"/>
  <c r="AE371" i="7"/>
  <c r="AH371" i="7" s="1"/>
  <c r="AB371" i="7"/>
  <c r="V371" i="7"/>
  <c r="P371" i="7"/>
  <c r="AE370" i="7"/>
  <c r="AH370" i="7" s="1"/>
  <c r="AB370" i="7"/>
  <c r="V370" i="7"/>
  <c r="P370" i="7"/>
  <c r="AE369" i="7"/>
  <c r="AH369" i="7" s="1"/>
  <c r="AB369" i="7"/>
  <c r="V369" i="7"/>
  <c r="P369" i="7"/>
  <c r="AE368" i="7"/>
  <c r="AH368" i="7" s="1"/>
  <c r="AB368" i="7"/>
  <c r="V368" i="7"/>
  <c r="P368" i="7"/>
  <c r="AE367" i="7"/>
  <c r="AH367" i="7" s="1"/>
  <c r="AB367" i="7"/>
  <c r="V367" i="7"/>
  <c r="P367" i="7"/>
  <c r="AE366" i="7"/>
  <c r="AH366" i="7" s="1"/>
  <c r="AB366" i="7"/>
  <c r="V366" i="7"/>
  <c r="P366" i="7"/>
  <c r="AE365" i="7"/>
  <c r="AH365" i="7" s="1"/>
  <c r="AB365" i="7"/>
  <c r="V365" i="7"/>
  <c r="P365" i="7"/>
  <c r="AE364" i="7"/>
  <c r="AH364" i="7" s="1"/>
  <c r="AB364" i="7"/>
  <c r="V364" i="7"/>
  <c r="P364" i="7"/>
  <c r="AE363" i="7"/>
  <c r="AH363" i="7" s="1"/>
  <c r="AB363" i="7"/>
  <c r="V363" i="7"/>
  <c r="P363" i="7"/>
  <c r="AE362" i="7"/>
  <c r="AH362" i="7" s="1"/>
  <c r="AB362" i="7"/>
  <c r="V362" i="7"/>
  <c r="P362" i="7"/>
  <c r="AE361" i="7"/>
  <c r="AH361" i="7" s="1"/>
  <c r="AB361" i="7"/>
  <c r="V361" i="7"/>
  <c r="P361" i="7"/>
  <c r="AE360" i="7"/>
  <c r="AH360" i="7" s="1"/>
  <c r="AB360" i="7"/>
  <c r="V360" i="7"/>
  <c r="P360" i="7"/>
  <c r="AE359" i="7"/>
  <c r="AH359" i="7" s="1"/>
  <c r="AB359" i="7"/>
  <c r="V359" i="7"/>
  <c r="P359" i="7"/>
  <c r="AE358" i="7"/>
  <c r="AH358" i="7" s="1"/>
  <c r="AB358" i="7"/>
  <c r="V358" i="7"/>
  <c r="P358" i="7"/>
  <c r="AE357" i="7"/>
  <c r="AH357" i="7" s="1"/>
  <c r="AB357" i="7"/>
  <c r="V357" i="7"/>
  <c r="P357" i="7"/>
  <c r="AE356" i="7"/>
  <c r="AH356" i="7" s="1"/>
  <c r="AB356" i="7"/>
  <c r="V356" i="7"/>
  <c r="P356" i="7"/>
  <c r="AE355" i="7"/>
  <c r="AH355" i="7" s="1"/>
  <c r="AB355" i="7"/>
  <c r="V355" i="7"/>
  <c r="P355" i="7"/>
  <c r="AE354" i="7"/>
  <c r="AH354" i="7" s="1"/>
  <c r="AB354" i="7"/>
  <c r="V354" i="7"/>
  <c r="P354" i="7"/>
  <c r="AE353" i="7"/>
  <c r="AH353" i="7" s="1"/>
  <c r="AB353" i="7"/>
  <c r="V353" i="7"/>
  <c r="P353" i="7"/>
  <c r="AE352" i="7"/>
  <c r="AH352" i="7" s="1"/>
  <c r="AB352" i="7"/>
  <c r="V352" i="7"/>
  <c r="P352" i="7"/>
  <c r="AE351" i="7"/>
  <c r="AH351" i="7" s="1"/>
  <c r="AB351" i="7"/>
  <c r="V351" i="7"/>
  <c r="P351" i="7"/>
  <c r="AE350" i="7"/>
  <c r="AH350" i="7" s="1"/>
  <c r="AB350" i="7"/>
  <c r="V350" i="7"/>
  <c r="P350" i="7"/>
  <c r="AE349" i="7"/>
  <c r="AH349" i="7" s="1"/>
  <c r="AB349" i="7"/>
  <c r="V349" i="7"/>
  <c r="P349" i="7"/>
  <c r="AE348" i="7"/>
  <c r="AH348" i="7" s="1"/>
  <c r="AB348" i="7"/>
  <c r="V348" i="7"/>
  <c r="P348" i="7"/>
  <c r="AE347" i="7"/>
  <c r="AH347" i="7" s="1"/>
  <c r="AB347" i="7"/>
  <c r="V347" i="7"/>
  <c r="P347" i="7"/>
  <c r="AE346" i="7"/>
  <c r="AH346" i="7" s="1"/>
  <c r="AB346" i="7"/>
  <c r="V346" i="7"/>
  <c r="P346" i="7"/>
  <c r="AE345" i="7"/>
  <c r="AH345" i="7" s="1"/>
  <c r="AB345" i="7"/>
  <c r="V345" i="7"/>
  <c r="P345" i="7"/>
  <c r="AE344" i="7"/>
  <c r="AH344" i="7" s="1"/>
  <c r="AB344" i="7"/>
  <c r="V344" i="7"/>
  <c r="P344" i="7"/>
  <c r="AE343" i="7"/>
  <c r="AH343" i="7" s="1"/>
  <c r="AB343" i="7"/>
  <c r="V343" i="7"/>
  <c r="P343" i="7"/>
  <c r="AE342" i="7"/>
  <c r="AH342" i="7" s="1"/>
  <c r="AB342" i="7"/>
  <c r="V342" i="7"/>
  <c r="P342" i="7"/>
  <c r="AE341" i="7"/>
  <c r="AH341" i="7" s="1"/>
  <c r="AB341" i="7"/>
  <c r="V341" i="7"/>
  <c r="P341" i="7"/>
  <c r="AE340" i="7"/>
  <c r="AH340" i="7" s="1"/>
  <c r="AB340" i="7"/>
  <c r="V340" i="7"/>
  <c r="P340" i="7"/>
  <c r="AE339" i="7"/>
  <c r="AH339" i="7" s="1"/>
  <c r="AB339" i="7"/>
  <c r="V339" i="7"/>
  <c r="P339" i="7"/>
  <c r="AE338" i="7"/>
  <c r="AH338" i="7" s="1"/>
  <c r="AB338" i="7"/>
  <c r="V338" i="7"/>
  <c r="P338" i="7"/>
  <c r="AE337" i="7"/>
  <c r="AH337" i="7" s="1"/>
  <c r="AB337" i="7"/>
  <c r="V337" i="7"/>
  <c r="P337" i="7"/>
  <c r="AE336" i="7"/>
  <c r="AH336" i="7" s="1"/>
  <c r="AB336" i="7"/>
  <c r="V336" i="7"/>
  <c r="P336" i="7"/>
  <c r="AE335" i="7"/>
  <c r="AH335" i="7" s="1"/>
  <c r="AB335" i="7"/>
  <c r="V335" i="7"/>
  <c r="P335" i="7"/>
  <c r="AE334" i="7"/>
  <c r="AH334" i="7" s="1"/>
  <c r="AB334" i="7"/>
  <c r="V334" i="7"/>
  <c r="P334" i="7"/>
  <c r="AE333" i="7"/>
  <c r="AH333" i="7" s="1"/>
  <c r="AB333" i="7"/>
  <c r="V333" i="7"/>
  <c r="P333" i="7"/>
  <c r="AE332" i="7"/>
  <c r="AH332" i="7" s="1"/>
  <c r="AB332" i="7"/>
  <c r="V332" i="7"/>
  <c r="P332" i="7"/>
  <c r="AE331" i="7"/>
  <c r="AH331" i="7" s="1"/>
  <c r="AB331" i="7"/>
  <c r="V331" i="7"/>
  <c r="P331" i="7"/>
  <c r="AE330" i="7"/>
  <c r="AH330" i="7" s="1"/>
  <c r="AB330" i="7"/>
  <c r="V330" i="7"/>
  <c r="P330" i="7"/>
  <c r="AE329" i="7"/>
  <c r="AH329" i="7" s="1"/>
  <c r="AB329" i="7"/>
  <c r="V329" i="7"/>
  <c r="P329" i="7"/>
  <c r="AE328" i="7"/>
  <c r="AH328" i="7" s="1"/>
  <c r="AB328" i="7"/>
  <c r="V328" i="7"/>
  <c r="P328" i="7"/>
  <c r="AE327" i="7"/>
  <c r="AH327" i="7" s="1"/>
  <c r="AB327" i="7"/>
  <c r="V327" i="7"/>
  <c r="P327" i="7"/>
  <c r="AE326" i="7"/>
  <c r="AH326" i="7" s="1"/>
  <c r="AB326" i="7"/>
  <c r="V326" i="7"/>
  <c r="P326" i="7"/>
  <c r="AE325" i="7"/>
  <c r="AH325" i="7" s="1"/>
  <c r="AB325" i="7"/>
  <c r="V325" i="7"/>
  <c r="P325" i="7"/>
  <c r="AE324" i="7"/>
  <c r="AH324" i="7" s="1"/>
  <c r="AB324" i="7"/>
  <c r="V324" i="7"/>
  <c r="P324" i="7"/>
  <c r="AE323" i="7"/>
  <c r="AH323" i="7" s="1"/>
  <c r="AB323" i="7"/>
  <c r="V323" i="7"/>
  <c r="P323" i="7"/>
  <c r="AE322" i="7"/>
  <c r="AH322" i="7" s="1"/>
  <c r="AB322" i="7"/>
  <c r="V322" i="7"/>
  <c r="P322" i="7"/>
  <c r="AE321" i="7"/>
  <c r="AH321" i="7" s="1"/>
  <c r="AB321" i="7"/>
  <c r="V321" i="7"/>
  <c r="P321" i="7"/>
  <c r="AE320" i="7"/>
  <c r="AH320" i="7" s="1"/>
  <c r="AB320" i="7"/>
  <c r="V320" i="7"/>
  <c r="P320" i="7"/>
  <c r="AE319" i="7"/>
  <c r="AH319" i="7" s="1"/>
  <c r="AB319" i="7"/>
  <c r="V319" i="7"/>
  <c r="P319" i="7"/>
  <c r="AE318" i="7"/>
  <c r="AH318" i="7" s="1"/>
  <c r="AB318" i="7"/>
  <c r="V318" i="7"/>
  <c r="P318" i="7"/>
  <c r="AE317" i="7"/>
  <c r="AH317" i="7" s="1"/>
  <c r="AB317" i="7"/>
  <c r="V317" i="7"/>
  <c r="P317" i="7"/>
  <c r="AE316" i="7"/>
  <c r="AH316" i="7" s="1"/>
  <c r="AB316" i="7"/>
  <c r="V316" i="7"/>
  <c r="P316" i="7"/>
  <c r="AE315" i="7"/>
  <c r="AH315" i="7" s="1"/>
  <c r="AB315" i="7"/>
  <c r="V315" i="7"/>
  <c r="P315" i="7"/>
  <c r="AE314" i="7"/>
  <c r="AH314" i="7" s="1"/>
  <c r="AB314" i="7"/>
  <c r="V314" i="7"/>
  <c r="P314" i="7"/>
  <c r="AE313" i="7"/>
  <c r="AH313" i="7" s="1"/>
  <c r="AB313" i="7"/>
  <c r="V313" i="7"/>
  <c r="P313" i="7"/>
  <c r="AE312" i="7"/>
  <c r="AH312" i="7" s="1"/>
  <c r="AB312" i="7"/>
  <c r="V312" i="7"/>
  <c r="P312" i="7"/>
  <c r="AE311" i="7"/>
  <c r="AH311" i="7" s="1"/>
  <c r="AB311" i="7"/>
  <c r="V311" i="7"/>
  <c r="P311" i="7"/>
  <c r="AE310" i="7"/>
  <c r="AH310" i="7" s="1"/>
  <c r="AB310" i="7"/>
  <c r="V310" i="7"/>
  <c r="P310" i="7"/>
  <c r="AE309" i="7"/>
  <c r="AH309" i="7" s="1"/>
  <c r="AB309" i="7"/>
  <c r="V309" i="7"/>
  <c r="P309" i="7"/>
  <c r="AE308" i="7"/>
  <c r="AH308" i="7" s="1"/>
  <c r="AB308" i="7"/>
  <c r="V308" i="7"/>
  <c r="P308" i="7"/>
  <c r="AE307" i="7"/>
  <c r="AH307" i="7" s="1"/>
  <c r="AB307" i="7"/>
  <c r="V307" i="7"/>
  <c r="P307" i="7"/>
  <c r="AE306" i="7"/>
  <c r="AH306" i="7" s="1"/>
  <c r="AB306" i="7"/>
  <c r="V306" i="7"/>
  <c r="P306" i="7"/>
  <c r="AE305" i="7"/>
  <c r="AH305" i="7" s="1"/>
  <c r="AB305" i="7"/>
  <c r="V305" i="7"/>
  <c r="P305" i="7"/>
  <c r="AE304" i="7"/>
  <c r="AH304" i="7" s="1"/>
  <c r="AB304" i="7"/>
  <c r="V304" i="7"/>
  <c r="P304" i="7"/>
  <c r="AE303" i="7"/>
  <c r="AH303" i="7" s="1"/>
  <c r="AB303" i="7"/>
  <c r="V303" i="7"/>
  <c r="P303" i="7"/>
  <c r="AE302" i="7"/>
  <c r="AH302" i="7" s="1"/>
  <c r="AB302" i="7"/>
  <c r="V302" i="7"/>
  <c r="P302" i="7"/>
  <c r="AE301" i="7"/>
  <c r="AH301" i="7" s="1"/>
  <c r="AB301" i="7"/>
  <c r="V301" i="7"/>
  <c r="P301" i="7"/>
  <c r="AE300" i="7"/>
  <c r="AH300" i="7" s="1"/>
  <c r="AB300" i="7"/>
  <c r="V300" i="7"/>
  <c r="P300" i="7"/>
  <c r="AE299" i="7"/>
  <c r="AH299" i="7" s="1"/>
  <c r="AB299" i="7"/>
  <c r="V299" i="7"/>
  <c r="P299" i="7"/>
  <c r="AE298" i="7"/>
  <c r="AH298" i="7" s="1"/>
  <c r="AB298" i="7"/>
  <c r="V298" i="7"/>
  <c r="P298" i="7"/>
  <c r="AE297" i="7"/>
  <c r="AH297" i="7" s="1"/>
  <c r="AB297" i="7"/>
  <c r="V297" i="7"/>
  <c r="P297" i="7"/>
  <c r="AE296" i="7"/>
  <c r="AH296" i="7" s="1"/>
  <c r="AB296" i="7"/>
  <c r="V296" i="7"/>
  <c r="P296" i="7"/>
  <c r="AE295" i="7"/>
  <c r="AH295" i="7" s="1"/>
  <c r="AB295" i="7"/>
  <c r="V295" i="7"/>
  <c r="P295" i="7"/>
  <c r="AE294" i="7"/>
  <c r="AH294" i="7" s="1"/>
  <c r="AB294" i="7"/>
  <c r="V294" i="7"/>
  <c r="P294" i="7"/>
  <c r="AE293" i="7"/>
  <c r="AH293" i="7" s="1"/>
  <c r="AB293" i="7"/>
  <c r="V293" i="7"/>
  <c r="P293" i="7"/>
  <c r="AE292" i="7"/>
  <c r="AH292" i="7" s="1"/>
  <c r="AB292" i="7"/>
  <c r="V292" i="7"/>
  <c r="P292" i="7"/>
  <c r="AE291" i="7"/>
  <c r="AH291" i="7" s="1"/>
  <c r="AB291" i="7"/>
  <c r="V291" i="7"/>
  <c r="P291" i="7"/>
  <c r="AE290" i="7"/>
  <c r="AH290" i="7" s="1"/>
  <c r="AB290" i="7"/>
  <c r="V290" i="7"/>
  <c r="P290" i="7"/>
  <c r="AE289" i="7"/>
  <c r="AH289" i="7" s="1"/>
  <c r="AB289" i="7"/>
  <c r="V289" i="7"/>
  <c r="P289" i="7"/>
  <c r="AE288" i="7"/>
  <c r="AH288" i="7" s="1"/>
  <c r="AB288" i="7"/>
  <c r="V288" i="7"/>
  <c r="P288" i="7"/>
  <c r="AE287" i="7"/>
  <c r="AH287" i="7" s="1"/>
  <c r="AB287" i="7"/>
  <c r="V287" i="7"/>
  <c r="P287" i="7"/>
  <c r="AE286" i="7"/>
  <c r="AH286" i="7" s="1"/>
  <c r="AB286" i="7"/>
  <c r="V286" i="7"/>
  <c r="P286" i="7"/>
  <c r="AE285" i="7"/>
  <c r="AH285" i="7" s="1"/>
  <c r="AB285" i="7"/>
  <c r="V285" i="7"/>
  <c r="P285" i="7"/>
  <c r="AE284" i="7"/>
  <c r="AH284" i="7" s="1"/>
  <c r="AB284" i="7"/>
  <c r="V284" i="7"/>
  <c r="P284" i="7"/>
  <c r="AE283" i="7"/>
  <c r="AH283" i="7" s="1"/>
  <c r="AB283" i="7"/>
  <c r="V283" i="7"/>
  <c r="P283" i="7"/>
  <c r="AE282" i="7"/>
  <c r="AH282" i="7" s="1"/>
  <c r="AB282" i="7"/>
  <c r="V282" i="7"/>
  <c r="P282" i="7"/>
  <c r="AE281" i="7"/>
  <c r="AH281" i="7" s="1"/>
  <c r="AB281" i="7"/>
  <c r="V281" i="7"/>
  <c r="P281" i="7"/>
  <c r="AE280" i="7"/>
  <c r="AH280" i="7" s="1"/>
  <c r="AB280" i="7"/>
  <c r="V280" i="7"/>
  <c r="P280" i="7"/>
  <c r="AE279" i="7"/>
  <c r="AH279" i="7" s="1"/>
  <c r="AB279" i="7"/>
  <c r="V279" i="7"/>
  <c r="P279" i="7"/>
  <c r="AE278" i="7"/>
  <c r="AH278" i="7" s="1"/>
  <c r="AB278" i="7"/>
  <c r="V278" i="7"/>
  <c r="P278" i="7"/>
  <c r="AE277" i="7"/>
  <c r="AH277" i="7" s="1"/>
  <c r="AB277" i="7"/>
  <c r="V277" i="7"/>
  <c r="P277" i="7"/>
  <c r="AE276" i="7"/>
  <c r="AH276" i="7" s="1"/>
  <c r="AB276" i="7"/>
  <c r="V276" i="7"/>
  <c r="P276" i="7"/>
  <c r="AE275" i="7"/>
  <c r="AH275" i="7" s="1"/>
  <c r="AB275" i="7"/>
  <c r="V275" i="7"/>
  <c r="P275" i="7"/>
  <c r="AE274" i="7"/>
  <c r="AH274" i="7" s="1"/>
  <c r="AB274" i="7"/>
  <c r="V274" i="7"/>
  <c r="P274" i="7"/>
  <c r="AE273" i="7"/>
  <c r="AH273" i="7" s="1"/>
  <c r="AB273" i="7"/>
  <c r="V273" i="7"/>
  <c r="P273" i="7"/>
  <c r="AE272" i="7"/>
  <c r="AH272" i="7" s="1"/>
  <c r="AB272" i="7"/>
  <c r="V272" i="7"/>
  <c r="P272" i="7"/>
  <c r="AE271" i="7"/>
  <c r="AH271" i="7" s="1"/>
  <c r="AB271" i="7"/>
  <c r="V271" i="7"/>
  <c r="P271" i="7"/>
  <c r="AE270" i="7"/>
  <c r="AH270" i="7" s="1"/>
  <c r="AB270" i="7"/>
  <c r="V270" i="7"/>
  <c r="P270" i="7"/>
  <c r="AE269" i="7"/>
  <c r="AH269" i="7" s="1"/>
  <c r="AB269" i="7"/>
  <c r="V269" i="7"/>
  <c r="P269" i="7"/>
  <c r="AE268" i="7"/>
  <c r="AH268" i="7" s="1"/>
  <c r="AB268" i="7"/>
  <c r="V268" i="7"/>
  <c r="P268" i="7"/>
  <c r="AE267" i="7"/>
  <c r="AH267" i="7" s="1"/>
  <c r="AB267" i="7"/>
  <c r="V267" i="7"/>
  <c r="P267" i="7"/>
  <c r="AE266" i="7"/>
  <c r="AH266" i="7" s="1"/>
  <c r="AB266" i="7"/>
  <c r="V266" i="7"/>
  <c r="P266" i="7"/>
  <c r="AE265" i="7"/>
  <c r="AH265" i="7" s="1"/>
  <c r="AB265" i="7"/>
  <c r="V265" i="7"/>
  <c r="P265" i="7"/>
  <c r="AE264" i="7"/>
  <c r="AH264" i="7" s="1"/>
  <c r="AB264" i="7"/>
  <c r="V264" i="7"/>
  <c r="P264" i="7"/>
  <c r="AE263" i="7"/>
  <c r="AH263" i="7" s="1"/>
  <c r="AB263" i="7"/>
  <c r="V263" i="7"/>
  <c r="P263" i="7"/>
  <c r="AE262" i="7"/>
  <c r="AH262" i="7" s="1"/>
  <c r="AB262" i="7"/>
  <c r="V262" i="7"/>
  <c r="P262" i="7"/>
  <c r="AE261" i="7"/>
  <c r="AH261" i="7" s="1"/>
  <c r="AB261" i="7"/>
  <c r="V261" i="7"/>
  <c r="P261" i="7"/>
  <c r="AE260" i="7"/>
  <c r="AH260" i="7" s="1"/>
  <c r="AB260" i="7"/>
  <c r="V260" i="7"/>
  <c r="P260" i="7"/>
  <c r="AE259" i="7"/>
  <c r="AH259" i="7" s="1"/>
  <c r="AB259" i="7"/>
  <c r="V259" i="7"/>
  <c r="P259" i="7"/>
  <c r="AE258" i="7"/>
  <c r="AH258" i="7" s="1"/>
  <c r="AB258" i="7"/>
  <c r="V258" i="7"/>
  <c r="P258" i="7"/>
  <c r="AE257" i="7"/>
  <c r="AH257" i="7" s="1"/>
  <c r="AB257" i="7"/>
  <c r="V257" i="7"/>
  <c r="P257" i="7"/>
  <c r="AE256" i="7"/>
  <c r="AH256" i="7" s="1"/>
  <c r="AB256" i="7"/>
  <c r="V256" i="7"/>
  <c r="P256" i="7"/>
  <c r="AE255" i="7"/>
  <c r="AH255" i="7" s="1"/>
  <c r="AB255" i="7"/>
  <c r="V255" i="7"/>
  <c r="P255" i="7"/>
  <c r="AE254" i="7"/>
  <c r="AH254" i="7" s="1"/>
  <c r="AB254" i="7"/>
  <c r="V254" i="7"/>
  <c r="P254" i="7"/>
  <c r="AE253" i="7"/>
  <c r="AH253" i="7" s="1"/>
  <c r="AB253" i="7"/>
  <c r="V253" i="7"/>
  <c r="P253" i="7"/>
  <c r="AE252" i="7"/>
  <c r="AH252" i="7" s="1"/>
  <c r="AB252" i="7"/>
  <c r="V252" i="7"/>
  <c r="P252" i="7"/>
  <c r="AE251" i="7"/>
  <c r="AH251" i="7" s="1"/>
  <c r="AB251" i="7"/>
  <c r="V251" i="7"/>
  <c r="P251" i="7"/>
  <c r="AE250" i="7"/>
  <c r="AH250" i="7" s="1"/>
  <c r="AB250" i="7"/>
  <c r="V250" i="7"/>
  <c r="P250" i="7"/>
  <c r="AE249" i="7"/>
  <c r="AH249" i="7" s="1"/>
  <c r="AB249" i="7"/>
  <c r="V249" i="7"/>
  <c r="P249" i="7"/>
  <c r="AE248" i="7"/>
  <c r="AH248" i="7" s="1"/>
  <c r="AB248" i="7"/>
  <c r="V248" i="7"/>
  <c r="P248" i="7"/>
  <c r="AE247" i="7"/>
  <c r="AH247" i="7" s="1"/>
  <c r="AB247" i="7"/>
  <c r="V247" i="7"/>
  <c r="P247" i="7"/>
  <c r="AE246" i="7"/>
  <c r="AH246" i="7" s="1"/>
  <c r="AB246" i="7"/>
  <c r="V246" i="7"/>
  <c r="P246" i="7"/>
  <c r="AE245" i="7"/>
  <c r="AH245" i="7" s="1"/>
  <c r="AB245" i="7"/>
  <c r="V245" i="7"/>
  <c r="P245" i="7"/>
  <c r="AE244" i="7"/>
  <c r="AH244" i="7" s="1"/>
  <c r="AB244" i="7"/>
  <c r="V244" i="7"/>
  <c r="P244" i="7"/>
  <c r="AE243" i="7"/>
  <c r="AH243" i="7" s="1"/>
  <c r="AB243" i="7"/>
  <c r="V243" i="7"/>
  <c r="P243" i="7"/>
  <c r="AE242" i="7"/>
  <c r="AH242" i="7" s="1"/>
  <c r="AB242" i="7"/>
  <c r="V242" i="7"/>
  <c r="P242" i="7"/>
  <c r="AE241" i="7"/>
  <c r="AH241" i="7" s="1"/>
  <c r="AB241" i="7"/>
  <c r="V241" i="7"/>
  <c r="P241" i="7"/>
  <c r="AE240" i="7"/>
  <c r="AH240" i="7" s="1"/>
  <c r="AB240" i="7"/>
  <c r="V240" i="7"/>
  <c r="P240" i="7"/>
  <c r="AE239" i="7"/>
  <c r="AH239" i="7" s="1"/>
  <c r="AB239" i="7"/>
  <c r="V239" i="7"/>
  <c r="P239" i="7"/>
  <c r="AE238" i="7"/>
  <c r="AH238" i="7" s="1"/>
  <c r="AB238" i="7"/>
  <c r="V238" i="7"/>
  <c r="P238" i="7"/>
  <c r="AE237" i="7"/>
  <c r="AH237" i="7" s="1"/>
  <c r="AB237" i="7"/>
  <c r="V237" i="7"/>
  <c r="P237" i="7"/>
  <c r="AE236" i="7"/>
  <c r="AH236" i="7" s="1"/>
  <c r="AB236" i="7"/>
  <c r="V236" i="7"/>
  <c r="P236" i="7"/>
  <c r="AE235" i="7"/>
  <c r="AH235" i="7" s="1"/>
  <c r="AB235" i="7"/>
  <c r="V235" i="7"/>
  <c r="P235" i="7"/>
  <c r="AE234" i="7"/>
  <c r="AH234" i="7" s="1"/>
  <c r="AB234" i="7"/>
  <c r="V234" i="7"/>
  <c r="P234" i="7"/>
  <c r="AE233" i="7"/>
  <c r="AH233" i="7" s="1"/>
  <c r="AB233" i="7"/>
  <c r="V233" i="7"/>
  <c r="P233" i="7"/>
  <c r="AE232" i="7"/>
  <c r="AH232" i="7" s="1"/>
  <c r="AB232" i="7"/>
  <c r="V232" i="7"/>
  <c r="P232" i="7"/>
  <c r="AE231" i="7"/>
  <c r="AH231" i="7" s="1"/>
  <c r="AB231" i="7"/>
  <c r="V231" i="7"/>
  <c r="P231" i="7"/>
  <c r="AE230" i="7"/>
  <c r="AH230" i="7" s="1"/>
  <c r="AB230" i="7"/>
  <c r="V230" i="7"/>
  <c r="P230" i="7"/>
  <c r="AE229" i="7"/>
  <c r="AH229" i="7" s="1"/>
  <c r="AB229" i="7"/>
  <c r="V229" i="7"/>
  <c r="P229" i="7"/>
  <c r="AE228" i="7"/>
  <c r="AH228" i="7" s="1"/>
  <c r="AB228" i="7"/>
  <c r="V228" i="7"/>
  <c r="P228" i="7"/>
  <c r="AE227" i="7"/>
  <c r="AH227" i="7" s="1"/>
  <c r="AB227" i="7"/>
  <c r="V227" i="7"/>
  <c r="P227" i="7"/>
  <c r="AE226" i="7"/>
  <c r="AH226" i="7" s="1"/>
  <c r="AB226" i="7"/>
  <c r="V226" i="7"/>
  <c r="P226" i="7"/>
  <c r="AE225" i="7"/>
  <c r="AH225" i="7" s="1"/>
  <c r="AB225" i="7"/>
  <c r="V225" i="7"/>
  <c r="P225" i="7"/>
  <c r="AE224" i="7"/>
  <c r="AH224" i="7" s="1"/>
  <c r="AB224" i="7"/>
  <c r="V224" i="7"/>
  <c r="P224" i="7"/>
  <c r="AE223" i="7"/>
  <c r="AH223" i="7" s="1"/>
  <c r="AB223" i="7"/>
  <c r="V223" i="7"/>
  <c r="P223" i="7"/>
  <c r="AE222" i="7"/>
  <c r="AH222" i="7" s="1"/>
  <c r="AB222" i="7"/>
  <c r="V222" i="7"/>
  <c r="P222" i="7"/>
  <c r="AE221" i="7"/>
  <c r="AH221" i="7" s="1"/>
  <c r="AB221" i="7"/>
  <c r="V221" i="7"/>
  <c r="P221" i="7"/>
  <c r="AE220" i="7"/>
  <c r="AH220" i="7" s="1"/>
  <c r="AB220" i="7"/>
  <c r="V220" i="7"/>
  <c r="P220" i="7"/>
  <c r="AE219" i="7"/>
  <c r="AH219" i="7" s="1"/>
  <c r="AB219" i="7"/>
  <c r="V219" i="7"/>
  <c r="P219" i="7"/>
  <c r="AE218" i="7"/>
  <c r="AH218" i="7" s="1"/>
  <c r="AB218" i="7"/>
  <c r="V218" i="7"/>
  <c r="P218" i="7"/>
  <c r="AE217" i="7"/>
  <c r="AH217" i="7" s="1"/>
  <c r="AB217" i="7"/>
  <c r="V217" i="7"/>
  <c r="P217" i="7"/>
  <c r="AE216" i="7"/>
  <c r="AH216" i="7" s="1"/>
  <c r="AB216" i="7"/>
  <c r="V216" i="7"/>
  <c r="P216" i="7"/>
  <c r="AE215" i="7"/>
  <c r="AH215" i="7" s="1"/>
  <c r="AB215" i="7"/>
  <c r="V215" i="7"/>
  <c r="P215" i="7"/>
  <c r="AE214" i="7"/>
  <c r="AH214" i="7" s="1"/>
  <c r="AB214" i="7"/>
  <c r="V214" i="7"/>
  <c r="P214" i="7"/>
  <c r="AE213" i="7"/>
  <c r="AH213" i="7" s="1"/>
  <c r="AB213" i="7"/>
  <c r="V213" i="7"/>
  <c r="P213" i="7"/>
  <c r="AE212" i="7"/>
  <c r="AH212" i="7" s="1"/>
  <c r="AB212" i="7"/>
  <c r="V212" i="7"/>
  <c r="P212" i="7"/>
  <c r="AE211" i="7"/>
  <c r="AH211" i="7" s="1"/>
  <c r="AB211" i="7"/>
  <c r="V211" i="7"/>
  <c r="P211" i="7"/>
  <c r="AE210" i="7"/>
  <c r="AH210" i="7" s="1"/>
  <c r="AB210" i="7"/>
  <c r="V210" i="7"/>
  <c r="P210" i="7"/>
  <c r="AE209" i="7"/>
  <c r="AH209" i="7" s="1"/>
  <c r="AB209" i="7"/>
  <c r="V209" i="7"/>
  <c r="P209" i="7"/>
  <c r="AE208" i="7"/>
  <c r="AH208" i="7" s="1"/>
  <c r="AB208" i="7"/>
  <c r="V208" i="7"/>
  <c r="P208" i="7"/>
  <c r="AE207" i="7"/>
  <c r="AH207" i="7" s="1"/>
  <c r="AB207" i="7"/>
  <c r="V207" i="7"/>
  <c r="P207" i="7"/>
  <c r="AE206" i="7"/>
  <c r="AH206" i="7" s="1"/>
  <c r="AB206" i="7"/>
  <c r="V206" i="7"/>
  <c r="P206" i="7"/>
  <c r="AE205" i="7"/>
  <c r="AH205" i="7" s="1"/>
  <c r="AB205" i="7"/>
  <c r="V205" i="7"/>
  <c r="P205" i="7"/>
  <c r="AE204" i="7"/>
  <c r="AH204" i="7" s="1"/>
  <c r="AB204" i="7"/>
  <c r="V204" i="7"/>
  <c r="P204" i="7"/>
  <c r="AE203" i="7"/>
  <c r="AH203" i="7" s="1"/>
  <c r="AB203" i="7"/>
  <c r="V203" i="7"/>
  <c r="P203" i="7"/>
  <c r="AE202" i="7"/>
  <c r="AH202" i="7" s="1"/>
  <c r="AB202" i="7"/>
  <c r="V202" i="7"/>
  <c r="P202" i="7"/>
  <c r="AE201" i="7"/>
  <c r="AH201" i="7" s="1"/>
  <c r="AB201" i="7"/>
  <c r="V201" i="7"/>
  <c r="P201" i="7"/>
  <c r="AE200" i="7"/>
  <c r="AH200" i="7" s="1"/>
  <c r="AB200" i="7"/>
  <c r="V200" i="7"/>
  <c r="P200" i="7"/>
  <c r="AE199" i="7"/>
  <c r="AH199" i="7" s="1"/>
  <c r="AB199" i="7"/>
  <c r="V199" i="7"/>
  <c r="P199" i="7"/>
  <c r="AE198" i="7"/>
  <c r="AH198" i="7" s="1"/>
  <c r="AB198" i="7"/>
  <c r="V198" i="7"/>
  <c r="P198" i="7"/>
  <c r="AE197" i="7"/>
  <c r="AH197" i="7" s="1"/>
  <c r="AB197" i="7"/>
  <c r="V197" i="7"/>
  <c r="P197" i="7"/>
  <c r="AE196" i="7"/>
  <c r="AH196" i="7" s="1"/>
  <c r="AB196" i="7"/>
  <c r="V196" i="7"/>
  <c r="P196" i="7"/>
  <c r="AE195" i="7"/>
  <c r="AH195" i="7" s="1"/>
  <c r="AB195" i="7"/>
  <c r="V195" i="7"/>
  <c r="P195" i="7"/>
  <c r="AE194" i="7"/>
  <c r="AH194" i="7" s="1"/>
  <c r="AB194" i="7"/>
  <c r="V194" i="7"/>
  <c r="P194" i="7"/>
  <c r="AE193" i="7"/>
  <c r="AH193" i="7" s="1"/>
  <c r="AB193" i="7"/>
  <c r="V193" i="7"/>
  <c r="P193" i="7"/>
  <c r="AE192" i="7"/>
  <c r="AH192" i="7" s="1"/>
  <c r="AB192" i="7"/>
  <c r="V192" i="7"/>
  <c r="P192" i="7"/>
  <c r="AE191" i="7"/>
  <c r="AH191" i="7" s="1"/>
  <c r="AB191" i="7"/>
  <c r="V191" i="7"/>
  <c r="P191" i="7"/>
  <c r="AE190" i="7"/>
  <c r="AH190" i="7" s="1"/>
  <c r="AB190" i="7"/>
  <c r="V190" i="7"/>
  <c r="P190" i="7"/>
  <c r="AE189" i="7"/>
  <c r="AH189" i="7" s="1"/>
  <c r="AB189" i="7"/>
  <c r="V189" i="7"/>
  <c r="P189" i="7"/>
  <c r="AE188" i="7"/>
  <c r="AH188" i="7" s="1"/>
  <c r="AB188" i="7"/>
  <c r="V188" i="7"/>
  <c r="P188" i="7"/>
  <c r="AE187" i="7"/>
  <c r="AH187" i="7" s="1"/>
  <c r="AB187" i="7"/>
  <c r="V187" i="7"/>
  <c r="P187" i="7"/>
  <c r="AE186" i="7"/>
  <c r="AH186" i="7" s="1"/>
  <c r="AB186" i="7"/>
  <c r="V186" i="7"/>
  <c r="P186" i="7"/>
  <c r="AE185" i="7"/>
  <c r="AH185" i="7" s="1"/>
  <c r="AB185" i="7"/>
  <c r="V185" i="7"/>
  <c r="P185" i="7"/>
  <c r="AE184" i="7"/>
  <c r="AH184" i="7" s="1"/>
  <c r="AB184" i="7"/>
  <c r="V184" i="7"/>
  <c r="P184" i="7"/>
  <c r="AE183" i="7"/>
  <c r="AH183" i="7" s="1"/>
  <c r="AB183" i="7"/>
  <c r="V183" i="7"/>
  <c r="P183" i="7"/>
  <c r="AE182" i="7"/>
  <c r="AH182" i="7" s="1"/>
  <c r="AB182" i="7"/>
  <c r="V182" i="7"/>
  <c r="P182" i="7"/>
  <c r="AE181" i="7"/>
  <c r="AH181" i="7" s="1"/>
  <c r="AB181" i="7"/>
  <c r="V181" i="7"/>
  <c r="P181" i="7"/>
  <c r="AE180" i="7"/>
  <c r="AH180" i="7" s="1"/>
  <c r="AB180" i="7"/>
  <c r="V180" i="7"/>
  <c r="P180" i="7"/>
  <c r="AE179" i="7"/>
  <c r="AH179" i="7" s="1"/>
  <c r="AB179" i="7"/>
  <c r="V179" i="7"/>
  <c r="P179" i="7"/>
  <c r="AE178" i="7"/>
  <c r="AH178" i="7" s="1"/>
  <c r="AB178" i="7"/>
  <c r="V178" i="7"/>
  <c r="P178" i="7"/>
  <c r="AE177" i="7"/>
  <c r="AH177" i="7" s="1"/>
  <c r="AB177" i="7"/>
  <c r="V177" i="7"/>
  <c r="P177" i="7"/>
  <c r="AE176" i="7"/>
  <c r="AH176" i="7" s="1"/>
  <c r="AB176" i="7"/>
  <c r="V176" i="7"/>
  <c r="P176" i="7"/>
  <c r="AE175" i="7"/>
  <c r="AH175" i="7" s="1"/>
  <c r="AB175" i="7"/>
  <c r="V175" i="7"/>
  <c r="P175" i="7"/>
  <c r="AE174" i="7"/>
  <c r="AH174" i="7" s="1"/>
  <c r="AB174" i="7"/>
  <c r="V174" i="7"/>
  <c r="P174" i="7"/>
  <c r="AE173" i="7"/>
  <c r="AH173" i="7" s="1"/>
  <c r="AB173" i="7"/>
  <c r="V173" i="7"/>
  <c r="P173" i="7"/>
  <c r="AE172" i="7"/>
  <c r="AH172" i="7" s="1"/>
  <c r="AB172" i="7"/>
  <c r="V172" i="7"/>
  <c r="P172" i="7"/>
  <c r="AE171" i="7"/>
  <c r="AH171" i="7" s="1"/>
  <c r="AB171" i="7"/>
  <c r="V171" i="7"/>
  <c r="P171" i="7"/>
  <c r="AE170" i="7"/>
  <c r="AH170" i="7" s="1"/>
  <c r="AB170" i="7"/>
  <c r="V170" i="7"/>
  <c r="P170" i="7"/>
  <c r="AE169" i="7"/>
  <c r="AH169" i="7" s="1"/>
  <c r="AB169" i="7"/>
  <c r="V169" i="7"/>
  <c r="P169" i="7"/>
  <c r="AE168" i="7"/>
  <c r="AH168" i="7" s="1"/>
  <c r="AB168" i="7"/>
  <c r="V168" i="7"/>
  <c r="P168" i="7"/>
  <c r="AE167" i="7"/>
  <c r="AH167" i="7" s="1"/>
  <c r="AB167" i="7"/>
  <c r="V167" i="7"/>
  <c r="P167" i="7"/>
  <c r="AE166" i="7"/>
  <c r="AH166" i="7" s="1"/>
  <c r="AB166" i="7"/>
  <c r="V166" i="7"/>
  <c r="P166" i="7"/>
  <c r="AE165" i="7"/>
  <c r="AH165" i="7" s="1"/>
  <c r="AB165" i="7"/>
  <c r="V165" i="7"/>
  <c r="P165" i="7"/>
  <c r="AE164" i="7"/>
  <c r="AH164" i="7" s="1"/>
  <c r="AB164" i="7"/>
  <c r="V164" i="7"/>
  <c r="P164" i="7"/>
  <c r="AE163" i="7"/>
  <c r="AH163" i="7" s="1"/>
  <c r="AB163" i="7"/>
  <c r="V163" i="7"/>
  <c r="P163" i="7"/>
  <c r="AE162" i="7"/>
  <c r="AH162" i="7" s="1"/>
  <c r="AB162" i="7"/>
  <c r="V162" i="7"/>
  <c r="P162" i="7"/>
  <c r="AE161" i="7"/>
  <c r="AH161" i="7" s="1"/>
  <c r="AB161" i="7"/>
  <c r="V161" i="7"/>
  <c r="P161" i="7"/>
  <c r="AE160" i="7"/>
  <c r="AH160" i="7" s="1"/>
  <c r="AB160" i="7"/>
  <c r="V160" i="7"/>
  <c r="P160" i="7"/>
  <c r="AE159" i="7"/>
  <c r="AH159" i="7" s="1"/>
  <c r="AB159" i="7"/>
  <c r="V159" i="7"/>
  <c r="P159" i="7"/>
  <c r="AE158" i="7"/>
  <c r="AH158" i="7" s="1"/>
  <c r="AB158" i="7"/>
  <c r="V158" i="7"/>
  <c r="P158" i="7"/>
  <c r="AE157" i="7"/>
  <c r="AH157" i="7" s="1"/>
  <c r="AB157" i="7"/>
  <c r="V157" i="7"/>
  <c r="P157" i="7"/>
  <c r="AE156" i="7"/>
  <c r="AH156" i="7" s="1"/>
  <c r="AB156" i="7"/>
  <c r="V156" i="7"/>
  <c r="P156" i="7"/>
  <c r="AE155" i="7"/>
  <c r="AH155" i="7" s="1"/>
  <c r="AB155" i="7"/>
  <c r="V155" i="7"/>
  <c r="P155" i="7"/>
  <c r="AE154" i="7"/>
  <c r="AH154" i="7" s="1"/>
  <c r="AB154" i="7"/>
  <c r="V154" i="7"/>
  <c r="P154" i="7"/>
  <c r="AE153" i="7"/>
  <c r="AH153" i="7" s="1"/>
  <c r="AB153" i="7"/>
  <c r="V153" i="7"/>
  <c r="P153" i="7"/>
  <c r="AE152" i="7"/>
  <c r="AH152" i="7" s="1"/>
  <c r="AB152" i="7"/>
  <c r="V152" i="7"/>
  <c r="P152" i="7"/>
  <c r="AE151" i="7"/>
  <c r="AH151" i="7" s="1"/>
  <c r="AB151" i="7"/>
  <c r="V151" i="7"/>
  <c r="P151" i="7"/>
  <c r="AE150" i="7"/>
  <c r="AH150" i="7" s="1"/>
  <c r="AB150" i="7"/>
  <c r="V150" i="7"/>
  <c r="P150" i="7"/>
  <c r="AE149" i="7"/>
  <c r="AH149" i="7" s="1"/>
  <c r="AB149" i="7"/>
  <c r="V149" i="7"/>
  <c r="P149" i="7"/>
  <c r="AE148" i="7"/>
  <c r="AH148" i="7" s="1"/>
  <c r="AB148" i="7"/>
  <c r="V148" i="7"/>
  <c r="P148" i="7"/>
  <c r="AE147" i="7"/>
  <c r="AH147" i="7" s="1"/>
  <c r="AB147" i="7"/>
  <c r="V147" i="7"/>
  <c r="P147" i="7"/>
  <c r="AE146" i="7"/>
  <c r="AH146" i="7" s="1"/>
  <c r="AB146" i="7"/>
  <c r="V146" i="7"/>
  <c r="P146" i="7"/>
  <c r="AE145" i="7"/>
  <c r="AH145" i="7" s="1"/>
  <c r="AB145" i="7"/>
  <c r="V145" i="7"/>
  <c r="P145" i="7"/>
  <c r="AE144" i="7"/>
  <c r="AH144" i="7" s="1"/>
  <c r="AB144" i="7"/>
  <c r="V144" i="7"/>
  <c r="P144" i="7"/>
  <c r="AE143" i="7"/>
  <c r="AH143" i="7" s="1"/>
  <c r="AB143" i="7"/>
  <c r="V143" i="7"/>
  <c r="P143" i="7"/>
  <c r="AE142" i="7"/>
  <c r="AH142" i="7" s="1"/>
  <c r="AB142" i="7"/>
  <c r="V142" i="7"/>
  <c r="P142" i="7"/>
  <c r="AE141" i="7"/>
  <c r="AH141" i="7" s="1"/>
  <c r="AB141" i="7"/>
  <c r="V141" i="7"/>
  <c r="P141" i="7"/>
  <c r="AE140" i="7"/>
  <c r="AH140" i="7" s="1"/>
  <c r="AB140" i="7"/>
  <c r="V140" i="7"/>
  <c r="P140" i="7"/>
  <c r="AE139" i="7"/>
  <c r="AH139" i="7" s="1"/>
  <c r="AB139" i="7"/>
  <c r="V139" i="7"/>
  <c r="P139" i="7"/>
  <c r="AE138" i="7"/>
  <c r="AH138" i="7" s="1"/>
  <c r="AB138" i="7"/>
  <c r="V138" i="7"/>
  <c r="P138" i="7"/>
  <c r="AE137" i="7"/>
  <c r="AH137" i="7" s="1"/>
  <c r="AB137" i="7"/>
  <c r="V137" i="7"/>
  <c r="P137" i="7"/>
  <c r="AE136" i="7"/>
  <c r="AH136" i="7" s="1"/>
  <c r="AB136" i="7"/>
  <c r="V136" i="7"/>
  <c r="P136" i="7"/>
  <c r="AE135" i="7"/>
  <c r="AH135" i="7" s="1"/>
  <c r="AB135" i="7"/>
  <c r="V135" i="7"/>
  <c r="P135" i="7"/>
  <c r="AE134" i="7"/>
  <c r="AH134" i="7" s="1"/>
  <c r="AB134" i="7"/>
  <c r="V134" i="7"/>
  <c r="P134" i="7"/>
  <c r="AE133" i="7"/>
  <c r="AH133" i="7" s="1"/>
  <c r="AB133" i="7"/>
  <c r="V133" i="7"/>
  <c r="P133" i="7"/>
  <c r="AE132" i="7"/>
  <c r="AH132" i="7" s="1"/>
  <c r="AB132" i="7"/>
  <c r="V132" i="7"/>
  <c r="P132" i="7"/>
  <c r="AE131" i="7"/>
  <c r="AH131" i="7" s="1"/>
  <c r="AB131" i="7"/>
  <c r="V131" i="7"/>
  <c r="P131" i="7"/>
  <c r="AE130" i="7"/>
  <c r="AH130" i="7" s="1"/>
  <c r="AB130" i="7"/>
  <c r="V130" i="7"/>
  <c r="P130" i="7"/>
  <c r="AE129" i="7"/>
  <c r="AH129" i="7" s="1"/>
  <c r="AB129" i="7"/>
  <c r="V129" i="7"/>
  <c r="P129" i="7"/>
  <c r="AE128" i="7"/>
  <c r="AH128" i="7" s="1"/>
  <c r="AB128" i="7"/>
  <c r="V128" i="7"/>
  <c r="P128" i="7"/>
  <c r="AE127" i="7"/>
  <c r="AH127" i="7" s="1"/>
  <c r="AB127" i="7"/>
  <c r="V127" i="7"/>
  <c r="P127" i="7"/>
  <c r="AE126" i="7"/>
  <c r="AH126" i="7" s="1"/>
  <c r="AB126" i="7"/>
  <c r="V126" i="7"/>
  <c r="P126" i="7"/>
  <c r="AE125" i="7"/>
  <c r="AH125" i="7" s="1"/>
  <c r="AB125" i="7"/>
  <c r="V125" i="7"/>
  <c r="P125" i="7"/>
  <c r="AE124" i="7"/>
  <c r="AH124" i="7" s="1"/>
  <c r="AB124" i="7"/>
  <c r="V124" i="7"/>
  <c r="P124" i="7"/>
  <c r="AE123" i="7"/>
  <c r="AH123" i="7" s="1"/>
  <c r="AB123" i="7"/>
  <c r="V123" i="7"/>
  <c r="P123" i="7"/>
  <c r="AE122" i="7"/>
  <c r="AH122" i="7" s="1"/>
  <c r="AB122" i="7"/>
  <c r="V122" i="7"/>
  <c r="P122" i="7"/>
  <c r="AE121" i="7"/>
  <c r="AH121" i="7" s="1"/>
  <c r="AB121" i="7"/>
  <c r="V121" i="7"/>
  <c r="P121" i="7"/>
  <c r="AE120" i="7"/>
  <c r="AH120" i="7" s="1"/>
  <c r="AB120" i="7"/>
  <c r="V120" i="7"/>
  <c r="P120" i="7"/>
  <c r="AE119" i="7"/>
  <c r="AH119" i="7" s="1"/>
  <c r="AB119" i="7"/>
  <c r="V119" i="7"/>
  <c r="P119" i="7"/>
  <c r="AE118" i="7"/>
  <c r="AH118" i="7" s="1"/>
  <c r="AB118" i="7"/>
  <c r="V118" i="7"/>
  <c r="P118" i="7"/>
  <c r="AE117" i="7"/>
  <c r="AH117" i="7" s="1"/>
  <c r="AB117" i="7"/>
  <c r="V117" i="7"/>
  <c r="P117" i="7"/>
  <c r="AE116" i="7"/>
  <c r="AH116" i="7" s="1"/>
  <c r="AB116" i="7"/>
  <c r="V116" i="7"/>
  <c r="P116" i="7"/>
  <c r="AE115" i="7"/>
  <c r="AH115" i="7" s="1"/>
  <c r="AB115" i="7"/>
  <c r="V115" i="7"/>
  <c r="P115" i="7"/>
  <c r="AE114" i="7"/>
  <c r="AH114" i="7" s="1"/>
  <c r="AB114" i="7"/>
  <c r="V114" i="7"/>
  <c r="P114" i="7"/>
  <c r="AE113" i="7"/>
  <c r="AH113" i="7" s="1"/>
  <c r="AB113" i="7"/>
  <c r="V113" i="7"/>
  <c r="P113" i="7"/>
  <c r="AE112" i="7"/>
  <c r="AH112" i="7" s="1"/>
  <c r="AB112" i="7"/>
  <c r="V112" i="7"/>
  <c r="P112" i="7"/>
  <c r="AE111" i="7"/>
  <c r="AH111" i="7" s="1"/>
  <c r="AB111" i="7"/>
  <c r="V111" i="7"/>
  <c r="P111" i="7"/>
  <c r="AE110" i="7"/>
  <c r="AH110" i="7" s="1"/>
  <c r="AB110" i="7"/>
  <c r="V110" i="7"/>
  <c r="P110" i="7"/>
  <c r="AE109" i="7"/>
  <c r="AH109" i="7" s="1"/>
  <c r="AB109" i="7"/>
  <c r="V109" i="7"/>
  <c r="P109" i="7"/>
  <c r="AE108" i="7"/>
  <c r="AH108" i="7" s="1"/>
  <c r="AB108" i="7"/>
  <c r="V108" i="7"/>
  <c r="P108" i="7"/>
  <c r="AE107" i="7"/>
  <c r="AH107" i="7" s="1"/>
  <c r="AB107" i="7"/>
  <c r="V107" i="7"/>
  <c r="P107" i="7"/>
  <c r="AE106" i="7"/>
  <c r="AH106" i="7" s="1"/>
  <c r="AB106" i="7"/>
  <c r="V106" i="7"/>
  <c r="P106" i="7"/>
  <c r="AE105" i="7"/>
  <c r="AH105" i="7" s="1"/>
  <c r="AB105" i="7"/>
  <c r="V105" i="7"/>
  <c r="P105" i="7"/>
  <c r="AE104" i="7"/>
  <c r="AH104" i="7" s="1"/>
  <c r="AB104" i="7"/>
  <c r="V104" i="7"/>
  <c r="P104" i="7"/>
  <c r="AE103" i="7"/>
  <c r="AH103" i="7" s="1"/>
  <c r="AB103" i="7"/>
  <c r="V103" i="7"/>
  <c r="P103" i="7"/>
  <c r="AE102" i="7"/>
  <c r="AH102" i="7" s="1"/>
  <c r="AB102" i="7"/>
  <c r="V102" i="7"/>
  <c r="P102" i="7"/>
  <c r="AE101" i="7"/>
  <c r="AH101" i="7" s="1"/>
  <c r="AB101" i="7"/>
  <c r="V101" i="7"/>
  <c r="P101" i="7"/>
  <c r="AE100" i="7"/>
  <c r="AH100" i="7" s="1"/>
  <c r="AB100" i="7"/>
  <c r="V100" i="7"/>
  <c r="P100" i="7"/>
  <c r="AE99" i="7"/>
  <c r="AH99" i="7" s="1"/>
  <c r="AB99" i="7"/>
  <c r="V99" i="7"/>
  <c r="P99" i="7"/>
  <c r="AE98" i="7"/>
  <c r="AH98" i="7" s="1"/>
  <c r="AB98" i="7"/>
  <c r="V98" i="7"/>
  <c r="P98" i="7"/>
  <c r="AE97" i="7"/>
  <c r="AH97" i="7" s="1"/>
  <c r="AB97" i="7"/>
  <c r="V97" i="7"/>
  <c r="P97" i="7"/>
  <c r="AE96" i="7"/>
  <c r="AH96" i="7" s="1"/>
  <c r="AB96" i="7"/>
  <c r="V96" i="7"/>
  <c r="P96" i="7"/>
  <c r="AE95" i="7"/>
  <c r="AH95" i="7" s="1"/>
  <c r="AB95" i="7"/>
  <c r="V95" i="7"/>
  <c r="P95" i="7"/>
  <c r="AE94" i="7"/>
  <c r="AH94" i="7" s="1"/>
  <c r="AB94" i="7"/>
  <c r="V94" i="7"/>
  <c r="P94" i="7"/>
  <c r="AE93" i="7"/>
  <c r="AH93" i="7" s="1"/>
  <c r="AB93" i="7"/>
  <c r="V93" i="7"/>
  <c r="P93" i="7"/>
  <c r="AE92" i="7"/>
  <c r="AH92" i="7" s="1"/>
  <c r="AB92" i="7"/>
  <c r="V92" i="7"/>
  <c r="P92" i="7"/>
  <c r="AE91" i="7"/>
  <c r="AH91" i="7" s="1"/>
  <c r="AB91" i="7"/>
  <c r="V91" i="7"/>
  <c r="P91" i="7"/>
  <c r="AE90" i="7"/>
  <c r="AH90" i="7" s="1"/>
  <c r="AB90" i="7"/>
  <c r="V90" i="7"/>
  <c r="P90" i="7"/>
  <c r="AE89" i="7"/>
  <c r="AH89" i="7" s="1"/>
  <c r="AB89" i="7"/>
  <c r="V89" i="7"/>
  <c r="P89" i="7"/>
  <c r="AE88" i="7"/>
  <c r="AH88" i="7" s="1"/>
  <c r="AB88" i="7"/>
  <c r="V88" i="7"/>
  <c r="P88" i="7"/>
  <c r="AE87" i="7"/>
  <c r="AH87" i="7" s="1"/>
  <c r="AB87" i="7"/>
  <c r="V87" i="7"/>
  <c r="P87" i="7"/>
  <c r="AE86" i="7"/>
  <c r="AH86" i="7" s="1"/>
  <c r="AB86" i="7"/>
  <c r="V86" i="7"/>
  <c r="P86" i="7"/>
  <c r="AE85" i="7"/>
  <c r="AH85" i="7" s="1"/>
  <c r="AB85" i="7"/>
  <c r="V85" i="7"/>
  <c r="P85" i="7"/>
  <c r="AE84" i="7"/>
  <c r="AH84" i="7" s="1"/>
  <c r="AB84" i="7"/>
  <c r="V84" i="7"/>
  <c r="P84" i="7"/>
  <c r="AE83" i="7"/>
  <c r="AH83" i="7" s="1"/>
  <c r="AB83" i="7"/>
  <c r="V83" i="7"/>
  <c r="P83" i="7"/>
  <c r="AE82" i="7"/>
  <c r="AH82" i="7" s="1"/>
  <c r="AB82" i="7"/>
  <c r="V82" i="7"/>
  <c r="P82" i="7"/>
  <c r="AE81" i="7"/>
  <c r="AH81" i="7" s="1"/>
  <c r="AB81" i="7"/>
  <c r="V81" i="7"/>
  <c r="P81" i="7"/>
  <c r="AE80" i="7"/>
  <c r="AH80" i="7" s="1"/>
  <c r="AB80" i="7"/>
  <c r="V80" i="7"/>
  <c r="P80" i="7"/>
  <c r="AE79" i="7"/>
  <c r="AH79" i="7" s="1"/>
  <c r="AB79" i="7"/>
  <c r="V79" i="7"/>
  <c r="P79" i="7"/>
  <c r="AE78" i="7"/>
  <c r="AH78" i="7" s="1"/>
  <c r="AB78" i="7"/>
  <c r="V78" i="7"/>
  <c r="P78" i="7"/>
  <c r="AE77" i="7"/>
  <c r="AH77" i="7" s="1"/>
  <c r="AB77" i="7"/>
  <c r="V77" i="7"/>
  <c r="P77" i="7"/>
  <c r="AE76" i="7"/>
  <c r="AH76" i="7" s="1"/>
  <c r="AB76" i="7"/>
  <c r="V76" i="7"/>
  <c r="P76" i="7"/>
  <c r="AE75" i="7"/>
  <c r="AH75" i="7" s="1"/>
  <c r="AB75" i="7"/>
  <c r="V75" i="7"/>
  <c r="P75" i="7"/>
  <c r="AE74" i="7"/>
  <c r="AH74" i="7" s="1"/>
  <c r="AB74" i="7"/>
  <c r="V74" i="7"/>
  <c r="P74" i="7"/>
  <c r="AE73" i="7"/>
  <c r="AH73" i="7" s="1"/>
  <c r="AB73" i="7"/>
  <c r="V73" i="7"/>
  <c r="P73" i="7"/>
  <c r="AE72" i="7"/>
  <c r="AH72" i="7" s="1"/>
  <c r="AB72" i="7"/>
  <c r="V72" i="7"/>
  <c r="P72" i="7"/>
  <c r="AE71" i="7"/>
  <c r="AH71" i="7" s="1"/>
  <c r="AB71" i="7"/>
  <c r="V71" i="7"/>
  <c r="P71" i="7"/>
  <c r="AE70" i="7"/>
  <c r="AH70" i="7" s="1"/>
  <c r="AB70" i="7"/>
  <c r="V70" i="7"/>
  <c r="P70" i="7"/>
  <c r="AE69" i="7"/>
  <c r="AH69" i="7" s="1"/>
  <c r="AB69" i="7"/>
  <c r="V69" i="7"/>
  <c r="P69" i="7"/>
  <c r="AE68" i="7"/>
  <c r="AH68" i="7" s="1"/>
  <c r="AB68" i="7"/>
  <c r="V68" i="7"/>
  <c r="P68" i="7"/>
  <c r="AE67" i="7"/>
  <c r="AH67" i="7" s="1"/>
  <c r="AB67" i="7"/>
  <c r="V67" i="7"/>
  <c r="P67" i="7"/>
  <c r="AE66" i="7"/>
  <c r="AH66" i="7" s="1"/>
  <c r="AB66" i="7"/>
  <c r="V66" i="7"/>
  <c r="P66" i="7"/>
  <c r="AE65" i="7"/>
  <c r="AH65" i="7" s="1"/>
  <c r="AB65" i="7"/>
  <c r="V65" i="7"/>
  <c r="P65" i="7"/>
  <c r="AE64" i="7"/>
  <c r="AH64" i="7" s="1"/>
  <c r="AB64" i="7"/>
  <c r="V64" i="7"/>
  <c r="P64" i="7"/>
  <c r="AE63" i="7"/>
  <c r="AH63" i="7" s="1"/>
  <c r="AB63" i="7"/>
  <c r="V63" i="7"/>
  <c r="P63" i="7"/>
  <c r="AE62" i="7"/>
  <c r="AH62" i="7" s="1"/>
  <c r="AB62" i="7"/>
  <c r="V62" i="7"/>
  <c r="P62" i="7"/>
  <c r="AE61" i="7"/>
  <c r="AH61" i="7" s="1"/>
  <c r="AB61" i="7"/>
  <c r="V61" i="7"/>
  <c r="P61" i="7"/>
  <c r="AE60" i="7"/>
  <c r="AH60" i="7" s="1"/>
  <c r="AB60" i="7"/>
  <c r="V60" i="7"/>
  <c r="P60" i="7"/>
  <c r="AE59" i="7"/>
  <c r="AH59" i="7" s="1"/>
  <c r="AB59" i="7"/>
  <c r="V59" i="7"/>
  <c r="P59" i="7"/>
  <c r="AE58" i="7"/>
  <c r="AH58" i="7" s="1"/>
  <c r="AB58" i="7"/>
  <c r="V58" i="7"/>
  <c r="P58" i="7"/>
  <c r="AE57" i="7"/>
  <c r="AH57" i="7" s="1"/>
  <c r="AB57" i="7"/>
  <c r="V57" i="7"/>
  <c r="P57" i="7"/>
  <c r="AE56" i="7"/>
  <c r="AH56" i="7" s="1"/>
  <c r="AB56" i="7"/>
  <c r="V56" i="7"/>
  <c r="P56" i="7"/>
  <c r="AE55" i="7"/>
  <c r="AH55" i="7" s="1"/>
  <c r="AB55" i="7"/>
  <c r="V55" i="7"/>
  <c r="P55" i="7"/>
  <c r="AE54" i="7"/>
  <c r="AH54" i="7" s="1"/>
  <c r="AB54" i="7"/>
  <c r="V54" i="7"/>
  <c r="P54" i="7"/>
  <c r="AE53" i="7"/>
  <c r="AH53" i="7" s="1"/>
  <c r="AB53" i="7"/>
  <c r="V53" i="7"/>
  <c r="P53" i="7"/>
  <c r="AE52" i="7"/>
  <c r="AH52" i="7" s="1"/>
  <c r="AB52" i="7"/>
  <c r="V52" i="7"/>
  <c r="P52" i="7"/>
  <c r="AE51" i="7"/>
  <c r="AH51" i="7" s="1"/>
  <c r="AB51" i="7"/>
  <c r="V51" i="7"/>
  <c r="P51" i="7"/>
  <c r="AE50" i="7"/>
  <c r="AH50" i="7" s="1"/>
  <c r="AB50" i="7"/>
  <c r="V50" i="7"/>
  <c r="P50" i="7"/>
  <c r="AE49" i="7"/>
  <c r="AH49" i="7" s="1"/>
  <c r="AB49" i="7"/>
  <c r="V49" i="7"/>
  <c r="P49" i="7"/>
  <c r="AE48" i="7"/>
  <c r="AH48" i="7" s="1"/>
  <c r="AB48" i="7"/>
  <c r="V48" i="7"/>
  <c r="P48" i="7"/>
  <c r="AE47" i="7"/>
  <c r="AH47" i="7" s="1"/>
  <c r="AB47" i="7"/>
  <c r="V47" i="7"/>
  <c r="P47" i="7"/>
  <c r="AE46" i="7"/>
  <c r="AH46" i="7" s="1"/>
  <c r="AB46" i="7"/>
  <c r="V46" i="7"/>
  <c r="P46" i="7"/>
  <c r="AE45" i="7"/>
  <c r="AH45" i="7" s="1"/>
  <c r="AB45" i="7"/>
  <c r="V45" i="7"/>
  <c r="P45" i="7"/>
  <c r="AE44" i="7"/>
  <c r="AH44" i="7" s="1"/>
  <c r="AB44" i="7"/>
  <c r="V44" i="7"/>
  <c r="P44" i="7"/>
  <c r="AE43" i="7"/>
  <c r="AH43" i="7" s="1"/>
  <c r="AB43" i="7"/>
  <c r="V43" i="7"/>
  <c r="P43" i="7"/>
  <c r="AE42" i="7"/>
  <c r="AH42" i="7" s="1"/>
  <c r="AB42" i="7"/>
  <c r="V42" i="7"/>
  <c r="P42" i="7"/>
  <c r="AE41" i="7"/>
  <c r="AH41" i="7" s="1"/>
  <c r="AB41" i="7"/>
  <c r="V41" i="7"/>
  <c r="P41" i="7"/>
  <c r="AE40" i="7"/>
  <c r="AH40" i="7" s="1"/>
  <c r="AB40" i="7"/>
  <c r="V40" i="7"/>
  <c r="P40" i="7"/>
  <c r="AE39" i="7"/>
  <c r="AH39" i="7" s="1"/>
  <c r="AB39" i="7"/>
  <c r="V39" i="7"/>
  <c r="P39" i="7"/>
  <c r="AE38" i="7"/>
  <c r="AH38" i="7" s="1"/>
  <c r="AB38" i="7"/>
  <c r="V38" i="7"/>
  <c r="P38" i="7"/>
  <c r="AE37" i="7"/>
  <c r="AH37" i="7" s="1"/>
  <c r="AB37" i="7"/>
  <c r="V37" i="7"/>
  <c r="P37" i="7"/>
  <c r="AE36" i="7"/>
  <c r="AH36" i="7" s="1"/>
  <c r="AB36" i="7"/>
  <c r="V36" i="7"/>
  <c r="P36" i="7"/>
  <c r="AE35" i="7"/>
  <c r="AH35" i="7" s="1"/>
  <c r="AB35" i="7"/>
  <c r="V35" i="7"/>
  <c r="P35" i="7"/>
  <c r="AE34" i="7"/>
  <c r="AH34" i="7" s="1"/>
  <c r="AB34" i="7"/>
  <c r="V34" i="7"/>
  <c r="P34" i="7"/>
  <c r="AE33" i="7"/>
  <c r="AH33" i="7" s="1"/>
  <c r="AB33" i="7"/>
  <c r="V33" i="7"/>
  <c r="P33" i="7"/>
  <c r="AE32" i="7"/>
  <c r="AH32" i="7" s="1"/>
  <c r="AB32" i="7"/>
  <c r="V32" i="7"/>
  <c r="P32" i="7"/>
  <c r="AE31" i="7"/>
  <c r="AH31" i="7" s="1"/>
  <c r="AB31" i="7"/>
  <c r="V31" i="7"/>
  <c r="P31" i="7"/>
  <c r="AE30" i="7"/>
  <c r="AH30" i="7" s="1"/>
  <c r="AB30" i="7"/>
  <c r="V30" i="7"/>
  <c r="P30" i="7"/>
  <c r="AE29" i="7"/>
  <c r="AH29" i="7" s="1"/>
  <c r="AB29" i="7"/>
  <c r="V29" i="7"/>
  <c r="P29" i="7"/>
  <c r="AE28" i="7"/>
  <c r="AH28" i="7" s="1"/>
  <c r="AB28" i="7"/>
  <c r="V28" i="7"/>
  <c r="P28" i="7"/>
  <c r="AE27" i="7"/>
  <c r="AH27" i="7" s="1"/>
  <c r="AB27" i="7"/>
  <c r="V27" i="7"/>
  <c r="P27" i="7"/>
  <c r="AE26" i="7"/>
  <c r="AH26" i="7" s="1"/>
  <c r="AB26" i="7"/>
  <c r="V26" i="7"/>
  <c r="P26" i="7"/>
  <c r="AE25" i="7"/>
  <c r="AH25" i="7" s="1"/>
  <c r="AB25" i="7"/>
  <c r="V25" i="7"/>
  <c r="P25" i="7"/>
  <c r="AE24" i="7"/>
  <c r="AH24" i="7" s="1"/>
  <c r="AB24" i="7"/>
  <c r="V24" i="7"/>
  <c r="P24" i="7"/>
  <c r="AE23" i="7"/>
  <c r="AH23" i="7" s="1"/>
  <c r="AB23" i="7"/>
  <c r="V23" i="7"/>
  <c r="P23" i="7"/>
  <c r="AE22" i="7"/>
  <c r="AH22" i="7" s="1"/>
  <c r="AB22" i="7"/>
  <c r="V22" i="7"/>
  <c r="P22" i="7"/>
  <c r="AE21" i="7"/>
  <c r="AH21" i="7" s="1"/>
  <c r="AB21" i="7"/>
  <c r="V21" i="7"/>
  <c r="P21" i="7"/>
  <c r="AE20" i="7"/>
  <c r="AH20" i="7" s="1"/>
  <c r="AB20" i="7"/>
  <c r="V20" i="7"/>
  <c r="P20" i="7"/>
  <c r="AE19" i="7"/>
  <c r="AH19" i="7" s="1"/>
  <c r="AB19" i="7"/>
  <c r="V19" i="7"/>
  <c r="P19" i="7"/>
  <c r="AE18" i="7"/>
  <c r="AH18" i="7" s="1"/>
  <c r="AB18" i="7"/>
  <c r="V18" i="7"/>
  <c r="P18" i="7"/>
  <c r="AE17" i="7"/>
  <c r="AH17" i="7" s="1"/>
  <c r="AB17" i="7"/>
  <c r="V17" i="7"/>
  <c r="P17" i="7"/>
  <c r="AE16" i="7"/>
  <c r="AH16" i="7" s="1"/>
  <c r="AB16" i="7"/>
  <c r="V16" i="7"/>
  <c r="P16" i="7"/>
  <c r="AE15" i="7"/>
  <c r="AH15" i="7" s="1"/>
  <c r="AB15" i="7"/>
  <c r="V15" i="7"/>
  <c r="P15" i="7"/>
  <c r="AE14" i="7"/>
  <c r="AH14" i="7" s="1"/>
  <c r="AB14" i="7"/>
  <c r="V14" i="7"/>
  <c r="P14" i="7"/>
  <c r="T406" i="7" l="1"/>
  <c r="O406" i="7"/>
  <c r="J406" i="7"/>
  <c r="T405" i="7"/>
  <c r="O405" i="7"/>
  <c r="J405" i="7"/>
  <c r="T404" i="7"/>
  <c r="O404" i="7"/>
  <c r="J404" i="7"/>
  <c r="T403" i="7"/>
  <c r="O403" i="7"/>
  <c r="J403" i="7"/>
  <c r="T402" i="7"/>
  <c r="O402" i="7"/>
  <c r="J402" i="7"/>
  <c r="T399" i="7"/>
  <c r="T400" i="7"/>
  <c r="T401" i="7"/>
  <c r="O399" i="7"/>
  <c r="O401" i="7"/>
  <c r="O400" i="7"/>
  <c r="J399" i="7"/>
  <c r="J400" i="7"/>
  <c r="J401" i="7"/>
  <c r="T407" i="7"/>
  <c r="O407" i="7"/>
  <c r="J407" i="7"/>
  <c r="T408" i="7"/>
  <c r="O408" i="7"/>
  <c r="J408" i="7"/>
  <c r="E408" i="7"/>
  <c r="E407" i="7"/>
  <c r="E406" i="7"/>
  <c r="E405" i="7"/>
  <c r="E404" i="7"/>
  <c r="E403" i="7"/>
  <c r="E402" i="7"/>
  <c r="E401" i="7"/>
  <c r="E400" i="7"/>
  <c r="E399" i="7"/>
  <c r="BL412" i="7"/>
  <c r="BL415" i="7"/>
  <c r="BL417" i="7"/>
  <c r="BL414" i="7"/>
  <c r="BL419" i="7"/>
  <c r="BL422" i="7"/>
  <c r="BL413" i="7"/>
  <c r="BL418" i="7"/>
  <c r="BL421" i="7"/>
  <c r="BL416" i="7"/>
  <c r="BL411" i="7"/>
  <c r="BL420" i="7"/>
  <c r="T398" i="7"/>
  <c r="O398" i="7"/>
  <c r="J398" i="7"/>
  <c r="E398" i="7"/>
  <c r="J397" i="7"/>
  <c r="AX20" i="7"/>
  <c r="AY20" i="7" s="1"/>
  <c r="AX23" i="7"/>
  <c r="AY23" i="7" s="1"/>
  <c r="AX22" i="7"/>
  <c r="AY22" i="7" s="1"/>
  <c r="AX19" i="7"/>
  <c r="AY19" i="7" s="1"/>
  <c r="AX17" i="7"/>
  <c r="AY17" i="7" s="1"/>
  <c r="AX18" i="7"/>
  <c r="AY18" i="7" s="1"/>
  <c r="AX21" i="7"/>
  <c r="AY21" i="7" s="1"/>
  <c r="AX24" i="7"/>
  <c r="AY24" i="7" s="1"/>
  <c r="M797" i="7"/>
  <c r="AX14" i="7"/>
  <c r="AY14" i="7" s="1"/>
  <c r="AX16" i="7"/>
  <c r="AY16" i="7" s="1"/>
  <c r="AX15" i="7"/>
  <c r="AY15" i="7" s="1"/>
  <c r="AE453" i="7"/>
  <c r="AE457" i="7"/>
  <c r="AE461" i="7"/>
  <c r="AE465" i="7"/>
  <c r="AE469" i="7"/>
  <c r="AE473" i="7"/>
  <c r="AE477" i="7"/>
  <c r="AE481" i="7"/>
  <c r="AE485" i="7"/>
  <c r="AE489" i="7"/>
  <c r="AE493" i="7"/>
  <c r="AE497" i="7"/>
  <c r="AE501" i="7"/>
  <c r="AE505" i="7"/>
  <c r="AE509" i="7"/>
  <c r="AE513" i="7"/>
  <c r="AE517" i="7"/>
  <c r="AE449" i="7"/>
  <c r="AE521" i="7"/>
  <c r="AE525" i="7"/>
  <c r="AE529" i="7"/>
  <c r="AE533" i="7"/>
  <c r="AE537" i="7"/>
  <c r="AE541" i="7"/>
  <c r="AE545" i="7"/>
  <c r="AE549" i="7"/>
  <c r="AE553" i="7"/>
  <c r="AE557" i="7"/>
  <c r="AE561" i="7"/>
  <c r="AE565" i="7"/>
  <c r="AE569" i="7"/>
  <c r="AE573" i="7"/>
  <c r="AE577" i="7"/>
  <c r="AE581" i="7"/>
  <c r="AE585" i="7"/>
  <c r="AE589" i="7"/>
  <c r="AE593" i="7"/>
  <c r="AE597" i="7"/>
  <c r="AE601" i="7"/>
  <c r="AE605" i="7"/>
  <c r="AE609" i="7"/>
  <c r="AE613" i="7"/>
  <c r="AE617" i="7"/>
  <c r="AE621" i="7"/>
  <c r="AE625" i="7"/>
  <c r="AE629" i="7"/>
  <c r="AE633" i="7"/>
  <c r="AE637" i="7"/>
  <c r="AE641" i="7"/>
  <c r="AE645" i="7"/>
  <c r="AE649" i="7"/>
  <c r="AE653" i="7"/>
  <c r="AE657" i="7"/>
  <c r="AE661" i="7"/>
  <c r="AE665" i="7"/>
  <c r="AE669" i="7"/>
  <c r="AE673" i="7"/>
  <c r="AE677" i="7"/>
  <c r="AE681" i="7"/>
  <c r="AE685" i="7"/>
  <c r="AE689" i="7"/>
  <c r="AE693" i="7"/>
  <c r="AE697" i="7"/>
  <c r="AE701" i="7"/>
  <c r="AE705" i="7"/>
  <c r="AE709" i="7"/>
  <c r="AE713" i="7"/>
  <c r="AE717" i="7"/>
  <c r="AE721" i="7"/>
  <c r="AE725" i="7"/>
  <c r="AE729" i="7"/>
  <c r="AE733" i="7"/>
  <c r="AE737" i="7"/>
  <c r="AE741" i="7"/>
  <c r="AE745" i="7"/>
  <c r="AE749" i="7"/>
  <c r="AE753" i="7"/>
  <c r="AE757" i="7"/>
  <c r="AE761" i="7"/>
  <c r="AE765" i="7"/>
  <c r="AE769" i="7"/>
  <c r="AE773" i="7"/>
  <c r="AE777" i="7"/>
  <c r="AE781" i="7"/>
  <c r="AE785" i="7"/>
  <c r="AE789" i="7"/>
  <c r="AE610" i="7"/>
  <c r="AE614" i="7"/>
  <c r="AE618" i="7"/>
  <c r="AE622" i="7"/>
  <c r="AE626" i="7"/>
  <c r="AE630" i="7"/>
  <c r="AE634" i="7"/>
  <c r="AE638" i="7"/>
  <c r="AE642" i="7"/>
  <c r="AE646" i="7"/>
  <c r="AE650" i="7"/>
  <c r="AE654" i="7"/>
  <c r="AE658" i="7"/>
  <c r="AE662" i="7"/>
  <c r="AE666" i="7"/>
  <c r="AE670" i="7"/>
  <c r="AE674" i="7"/>
  <c r="AE678" i="7"/>
  <c r="AE682" i="7"/>
  <c r="AE686" i="7"/>
  <c r="AE690" i="7"/>
  <c r="AE694" i="7"/>
  <c r="AE698" i="7"/>
  <c r="AE702" i="7"/>
  <c r="AE706" i="7"/>
  <c r="AE710" i="7"/>
  <c r="AE714" i="7"/>
  <c r="AE718" i="7"/>
  <c r="AE722" i="7"/>
  <c r="AE726" i="7"/>
  <c r="AE730" i="7"/>
  <c r="AE734" i="7"/>
  <c r="AE738" i="7"/>
  <c r="AE742" i="7"/>
  <c r="AE746" i="7"/>
  <c r="AE750" i="7"/>
  <c r="AE754" i="7"/>
  <c r="AE758" i="7"/>
  <c r="AE762" i="7"/>
  <c r="AE766" i="7"/>
  <c r="AE770" i="7"/>
  <c r="AE774" i="7"/>
  <c r="AE778" i="7"/>
  <c r="AE782" i="7"/>
  <c r="AE786" i="7"/>
  <c r="AE790" i="7"/>
  <c r="AE607" i="7"/>
  <c r="AE611" i="7"/>
  <c r="AE615" i="7"/>
  <c r="AE619" i="7"/>
  <c r="AE623" i="7"/>
  <c r="AE627" i="7"/>
  <c r="AE631" i="7"/>
  <c r="AE635" i="7"/>
  <c r="AE639" i="7"/>
  <c r="AE643" i="7"/>
  <c r="AE647" i="7"/>
  <c r="AE651" i="7"/>
  <c r="AE655" i="7"/>
  <c r="AE659" i="7"/>
  <c r="AE663" i="7"/>
  <c r="AE667" i="7"/>
  <c r="AE671" i="7"/>
  <c r="AE675" i="7"/>
  <c r="AE679" i="7"/>
  <c r="AE683" i="7"/>
  <c r="AE687" i="7"/>
  <c r="AE691" i="7"/>
  <c r="AE695" i="7"/>
  <c r="AE699" i="7"/>
  <c r="AE703" i="7"/>
  <c r="AE707" i="7"/>
  <c r="AE711" i="7"/>
  <c r="AE715" i="7"/>
  <c r="AE719" i="7"/>
  <c r="AE723" i="7"/>
  <c r="AE727" i="7"/>
  <c r="AE731" i="7"/>
  <c r="AE735" i="7"/>
  <c r="AE739" i="7"/>
  <c r="AE743" i="7"/>
  <c r="AE747" i="7"/>
  <c r="AE751" i="7"/>
  <c r="AE755" i="7"/>
  <c r="AE759" i="7"/>
  <c r="AE763" i="7"/>
  <c r="AE767" i="7"/>
  <c r="AE771" i="7"/>
  <c r="AE775" i="7"/>
  <c r="AE779" i="7"/>
  <c r="AE783" i="7"/>
  <c r="AE787" i="7"/>
  <c r="AE791" i="7"/>
  <c r="AE794" i="7"/>
  <c r="AE608" i="7"/>
  <c r="AE612" i="7"/>
  <c r="AE616" i="7"/>
  <c r="AE620" i="7"/>
  <c r="AE624" i="7"/>
  <c r="AE628" i="7"/>
  <c r="AE632" i="7"/>
  <c r="AE636" i="7"/>
  <c r="AE640" i="7"/>
  <c r="AE644" i="7"/>
  <c r="AE648" i="7"/>
  <c r="AE652" i="7"/>
  <c r="AE656" i="7"/>
  <c r="AE660" i="7"/>
  <c r="AE664" i="7"/>
  <c r="AE668" i="7"/>
  <c r="AE672" i="7"/>
  <c r="AE676" i="7"/>
  <c r="AE680" i="7"/>
  <c r="AE684" i="7"/>
  <c r="AE688" i="7"/>
  <c r="AE692" i="7"/>
  <c r="AE696" i="7"/>
  <c r="AE700" i="7"/>
  <c r="AE704" i="7"/>
  <c r="AE708" i="7"/>
  <c r="AE712" i="7"/>
  <c r="AE716" i="7"/>
  <c r="AE720" i="7"/>
  <c r="AE724" i="7"/>
  <c r="AE728" i="7"/>
  <c r="AE732" i="7"/>
  <c r="AE736" i="7"/>
  <c r="AE740" i="7"/>
  <c r="AE744" i="7"/>
  <c r="AE748" i="7"/>
  <c r="AE752" i="7"/>
  <c r="AE756" i="7"/>
  <c r="AE760" i="7"/>
  <c r="AE764" i="7"/>
  <c r="AE768" i="7"/>
  <c r="AE772" i="7"/>
  <c r="AE776" i="7"/>
  <c r="AE780" i="7"/>
  <c r="AE784" i="7"/>
  <c r="AE788" i="7"/>
  <c r="AE792" i="7"/>
  <c r="AE433" i="7"/>
  <c r="AE441" i="7"/>
  <c r="AE437" i="7"/>
  <c r="AE445" i="7"/>
  <c r="AE490" i="7"/>
  <c r="AE494" i="7"/>
  <c r="AE498" i="7"/>
  <c r="AE502" i="7"/>
  <c r="AE506" i="7"/>
  <c r="AE510" i="7"/>
  <c r="AE514" i="7"/>
  <c r="AE518" i="7"/>
  <c r="AE522" i="7"/>
  <c r="AE526" i="7"/>
  <c r="AE530" i="7"/>
  <c r="AE534" i="7"/>
  <c r="AE538" i="7"/>
  <c r="AE542" i="7"/>
  <c r="AE546" i="7"/>
  <c r="AE550" i="7"/>
  <c r="AE554" i="7"/>
  <c r="AE558" i="7"/>
  <c r="AE562" i="7"/>
  <c r="AE566" i="7"/>
  <c r="AE570" i="7"/>
  <c r="AE574" i="7"/>
  <c r="AE578" i="7"/>
  <c r="AE582" i="7"/>
  <c r="AE586" i="7"/>
  <c r="AE590" i="7"/>
  <c r="AE594" i="7"/>
  <c r="AE602" i="7"/>
  <c r="AE606" i="7"/>
  <c r="AE454" i="7"/>
  <c r="AE466" i="7"/>
  <c r="AE435" i="7"/>
  <c r="AE432" i="7"/>
  <c r="AE436" i="7"/>
  <c r="AE440" i="7"/>
  <c r="AE444" i="7"/>
  <c r="AE448" i="7"/>
  <c r="AE452" i="7"/>
  <c r="AE456" i="7"/>
  <c r="AE460" i="7"/>
  <c r="AE464" i="7"/>
  <c r="AE468" i="7"/>
  <c r="AE472" i="7"/>
  <c r="AE476" i="7"/>
  <c r="AE480" i="7"/>
  <c r="AE484" i="7"/>
  <c r="AE488" i="7"/>
  <c r="AE492" i="7"/>
  <c r="AE496" i="7"/>
  <c r="AE500" i="7"/>
  <c r="AE504" i="7"/>
  <c r="AE508" i="7"/>
  <c r="AE512" i="7"/>
  <c r="AE516" i="7"/>
  <c r="AE520" i="7"/>
  <c r="AE524" i="7"/>
  <c r="AE528" i="7"/>
  <c r="AE532" i="7"/>
  <c r="AE536" i="7"/>
  <c r="AE540" i="7"/>
  <c r="AE544" i="7"/>
  <c r="AE548" i="7"/>
  <c r="AE552" i="7"/>
  <c r="AE556" i="7"/>
  <c r="AE560" i="7"/>
  <c r="AE564" i="7"/>
  <c r="AE568" i="7"/>
  <c r="AE572" i="7"/>
  <c r="AE576" i="7"/>
  <c r="AE580" i="7"/>
  <c r="AE584" i="7"/>
  <c r="AE588" i="7"/>
  <c r="AE592" i="7"/>
  <c r="AE596" i="7"/>
  <c r="AE600" i="7"/>
  <c r="AE604" i="7"/>
  <c r="AE442" i="7"/>
  <c r="AE470" i="7"/>
  <c r="AE474" i="7"/>
  <c r="AE478" i="7"/>
  <c r="AE482" i="7"/>
  <c r="AE486" i="7"/>
  <c r="AE598" i="7"/>
  <c r="AE434" i="7"/>
  <c r="AE438" i="7"/>
  <c r="AE446" i="7"/>
  <c r="AE450" i="7"/>
  <c r="AE458" i="7"/>
  <c r="AE462" i="7"/>
  <c r="AE439" i="7"/>
  <c r="AE443" i="7"/>
  <c r="AE447" i="7"/>
  <c r="AE451" i="7"/>
  <c r="AE455" i="7"/>
  <c r="AE459" i="7"/>
  <c r="AE463" i="7"/>
  <c r="AE467" i="7"/>
  <c r="AE471" i="7"/>
  <c r="AE475" i="7"/>
  <c r="AE479" i="7"/>
  <c r="AE483" i="7"/>
  <c r="AE487" i="7"/>
  <c r="AE491" i="7"/>
  <c r="AE495" i="7"/>
  <c r="AE499" i="7"/>
  <c r="AE503" i="7"/>
  <c r="AE507" i="7"/>
  <c r="AE511" i="7"/>
  <c r="AE515" i="7"/>
  <c r="AE519" i="7"/>
  <c r="AE523" i="7"/>
  <c r="AE527" i="7"/>
  <c r="AE531" i="7"/>
  <c r="AE535" i="7"/>
  <c r="AE539" i="7"/>
  <c r="AE543" i="7"/>
  <c r="AE547" i="7"/>
  <c r="AE551" i="7"/>
  <c r="AE555" i="7"/>
  <c r="AE559" i="7"/>
  <c r="AE563" i="7"/>
  <c r="AE567" i="7"/>
  <c r="AE571" i="7"/>
  <c r="AE575" i="7"/>
  <c r="AE579" i="7"/>
  <c r="AE583" i="7"/>
  <c r="AE587" i="7"/>
  <c r="AE591" i="7"/>
  <c r="AE595" i="7"/>
  <c r="AE599" i="7"/>
  <c r="AE603" i="7"/>
  <c r="AR251" i="7"/>
  <c r="AR219" i="7"/>
  <c r="AR220" i="7"/>
  <c r="AR248" i="7"/>
  <c r="AR250" i="7"/>
  <c r="AR252" i="7"/>
  <c r="AR254" i="7"/>
  <c r="AR280" i="7"/>
  <c r="AR282" i="7"/>
  <c r="AR283" i="7"/>
  <c r="AR229" i="7"/>
  <c r="AR241" i="7"/>
  <c r="AR243" i="7"/>
  <c r="AR284" i="7"/>
  <c r="AR286" i="7"/>
  <c r="AR291" i="7"/>
  <c r="AR261" i="7"/>
  <c r="AR273" i="7"/>
  <c r="AR275" i="7"/>
  <c r="AR223" i="7"/>
  <c r="AR227" i="7"/>
  <c r="AR235" i="7"/>
  <c r="AR259" i="7"/>
  <c r="AR267" i="7"/>
  <c r="AR255" i="7"/>
  <c r="AR231" i="7"/>
  <c r="AR232" i="7"/>
  <c r="AR234" i="7"/>
  <c r="AR245" i="7"/>
  <c r="AR263" i="7"/>
  <c r="AR264" i="7"/>
  <c r="AR266" i="7"/>
  <c r="AR18" i="7"/>
  <c r="AR225" i="7"/>
  <c r="AR236" i="7"/>
  <c r="AR238" i="7"/>
  <c r="AR239" i="7"/>
  <c r="AR268" i="7"/>
  <c r="AR270" i="7"/>
  <c r="AR271" i="7"/>
  <c r="AR289" i="7"/>
  <c r="AR247" i="7"/>
  <c r="AR279" i="7"/>
  <c r="AR70" i="7"/>
  <c r="AR72" i="7"/>
  <c r="AR76" i="7"/>
  <c r="AR78" i="7"/>
  <c r="AR80" i="7"/>
  <c r="AR82" i="7"/>
  <c r="AR84" i="7"/>
  <c r="AR86" i="7"/>
  <c r="AR88" i="7"/>
  <c r="AR90" i="7"/>
  <c r="AR92" i="7"/>
  <c r="AR94" i="7"/>
  <c r="AR96" i="7"/>
  <c r="AR98" i="7"/>
  <c r="AR100" i="7"/>
  <c r="AR102" i="7"/>
  <c r="AR104" i="7"/>
  <c r="AR106" i="7"/>
  <c r="AR108" i="7"/>
  <c r="AR110" i="7"/>
  <c r="AR112" i="7"/>
  <c r="AR114" i="7"/>
  <c r="AR116" i="7"/>
  <c r="AR118" i="7"/>
  <c r="AR120" i="7"/>
  <c r="AR122" i="7"/>
  <c r="AR124" i="7"/>
  <c r="AR126" i="7"/>
  <c r="AR128" i="7"/>
  <c r="AR130" i="7"/>
  <c r="AR132" i="7"/>
  <c r="AR134" i="7"/>
  <c r="AR138" i="7"/>
  <c r="AR140" i="7"/>
  <c r="AR221" i="7"/>
  <c r="AR228" i="7"/>
  <c r="AR230" i="7"/>
  <c r="AR237" i="7"/>
  <c r="AR244" i="7"/>
  <c r="AR246" i="7"/>
  <c r="AR253" i="7"/>
  <c r="AR260" i="7"/>
  <c r="AR262" i="7"/>
  <c r="AR269" i="7"/>
  <c r="AR276" i="7"/>
  <c r="AR278" i="7"/>
  <c r="AR285" i="7"/>
  <c r="AR292" i="7"/>
  <c r="AR314" i="7"/>
  <c r="AR21" i="7"/>
  <c r="AR23" i="7"/>
  <c r="AR26" i="7"/>
  <c r="AR37" i="7"/>
  <c r="AR316" i="7"/>
  <c r="AR320" i="7"/>
  <c r="AR322" i="7"/>
  <c r="AR324" i="7"/>
  <c r="AR326" i="7"/>
  <c r="AR328" i="7"/>
  <c r="AR330" i="7"/>
  <c r="AR332" i="7"/>
  <c r="AR334" i="7"/>
  <c r="AR336" i="7"/>
  <c r="AR338" i="7"/>
  <c r="AR340" i="7"/>
  <c r="AR342" i="7"/>
  <c r="AR344" i="7"/>
  <c r="AR346" i="7"/>
  <c r="AR348" i="7"/>
  <c r="AR350" i="7"/>
  <c r="AR352" i="7"/>
  <c r="AR354" i="7"/>
  <c r="AR356" i="7"/>
  <c r="AR358" i="7"/>
  <c r="AR360" i="7"/>
  <c r="AR362" i="7"/>
  <c r="AR366" i="7"/>
  <c r="AR368" i="7"/>
  <c r="AR370" i="7"/>
  <c r="AR372" i="7"/>
  <c r="AR374" i="7"/>
  <c r="AR376" i="7"/>
  <c r="AR41" i="7"/>
  <c r="AR43" i="7"/>
  <c r="AR45" i="7"/>
  <c r="AR47" i="7"/>
  <c r="AR49" i="7"/>
  <c r="AR51" i="7"/>
  <c r="AR53" i="7"/>
  <c r="AR69" i="7"/>
  <c r="AR71" i="7"/>
  <c r="AR73" i="7"/>
  <c r="AR75" i="7"/>
  <c r="AR77" i="7"/>
  <c r="AR79" i="7"/>
  <c r="AR81" i="7"/>
  <c r="AR83" i="7"/>
  <c r="AR85" i="7"/>
  <c r="AR87" i="7"/>
  <c r="AR89" i="7"/>
  <c r="AR91" i="7"/>
  <c r="AR93" i="7"/>
  <c r="AR95" i="7"/>
  <c r="AR97" i="7"/>
  <c r="AR99" i="7"/>
  <c r="AR101" i="7"/>
  <c r="AR103" i="7"/>
  <c r="AR107" i="7"/>
  <c r="AR109" i="7"/>
  <c r="AR111" i="7"/>
  <c r="AR113" i="7"/>
  <c r="AR115" i="7"/>
  <c r="AR117" i="7"/>
  <c r="AR119" i="7"/>
  <c r="AR121" i="7"/>
  <c r="AR123" i="7"/>
  <c r="AR125" i="7"/>
  <c r="AR127" i="7"/>
  <c r="AR129" i="7"/>
  <c r="AR131" i="7"/>
  <c r="AR133" i="7"/>
  <c r="AR135" i="7"/>
  <c r="AR137" i="7"/>
  <c r="AR139" i="7"/>
  <c r="AR313" i="7"/>
  <c r="AR315" i="7"/>
  <c r="AR17" i="7"/>
  <c r="AR19" i="7"/>
  <c r="AR22" i="7"/>
  <c r="AR25" i="7"/>
  <c r="AR27" i="7"/>
  <c r="AR30" i="7"/>
  <c r="AR33" i="7"/>
  <c r="AR38" i="7"/>
  <c r="AR224" i="7"/>
  <c r="AR233" i="7"/>
  <c r="AR240" i="7"/>
  <c r="AR242" i="7"/>
  <c r="AR249" i="7"/>
  <c r="AR256" i="7"/>
  <c r="AR258" i="7"/>
  <c r="AR265" i="7"/>
  <c r="AR272" i="7"/>
  <c r="AR274" i="7"/>
  <c r="AR281" i="7"/>
  <c r="AR288" i="7"/>
  <c r="AR290" i="7"/>
  <c r="AR312" i="7"/>
  <c r="AR317" i="7"/>
  <c r="AR319" i="7"/>
  <c r="AR321" i="7"/>
  <c r="AR323" i="7"/>
  <c r="AR325" i="7"/>
  <c r="AR327" i="7"/>
  <c r="AR329" i="7"/>
  <c r="AR331" i="7"/>
  <c r="AR333" i="7"/>
  <c r="AR335" i="7"/>
  <c r="AR337" i="7"/>
  <c r="AR339" i="7"/>
  <c r="AR341" i="7"/>
  <c r="AR343" i="7"/>
  <c r="AR345" i="7"/>
  <c r="AR347" i="7"/>
  <c r="AR351" i="7"/>
  <c r="AR353" i="7"/>
  <c r="AR355" i="7"/>
  <c r="AR357" i="7"/>
  <c r="AR359" i="7"/>
  <c r="AR361" i="7"/>
  <c r="AR363" i="7"/>
  <c r="AR365" i="7"/>
  <c r="AR367" i="7"/>
  <c r="AR369" i="7"/>
  <c r="AR371" i="7"/>
  <c r="AR373" i="7"/>
  <c r="AR29" i="7"/>
  <c r="AR16" i="7"/>
  <c r="AR20" i="7"/>
  <c r="AR24" i="7"/>
  <c r="AR28" i="7"/>
  <c r="AR32" i="7"/>
  <c r="AR36" i="7"/>
  <c r="AR40" i="7"/>
  <c r="AR42" i="7"/>
  <c r="AR46" i="7"/>
  <c r="AR48" i="7"/>
  <c r="AR50" i="7"/>
  <c r="AR52" i="7"/>
  <c r="AR54" i="7"/>
  <c r="AR56" i="7"/>
  <c r="AR58" i="7"/>
  <c r="AR60" i="7"/>
  <c r="AR62" i="7"/>
  <c r="AR64" i="7"/>
  <c r="AR66" i="7"/>
  <c r="AR68" i="7"/>
  <c r="AR142" i="7"/>
  <c r="AR150" i="7"/>
  <c r="AR31" i="7"/>
  <c r="AR35" i="7"/>
  <c r="AR39" i="7"/>
  <c r="AR55" i="7"/>
  <c r="AR57" i="7"/>
  <c r="AR59" i="7"/>
  <c r="AR61" i="7"/>
  <c r="AR63" i="7"/>
  <c r="AR65" i="7"/>
  <c r="AR67" i="7"/>
  <c r="AR146" i="7"/>
  <c r="AR154" i="7"/>
  <c r="AR34" i="7"/>
  <c r="AR144" i="7"/>
  <c r="AR148" i="7"/>
  <c r="AR152" i="7"/>
  <c r="AR222" i="7"/>
  <c r="AR143" i="7"/>
  <c r="AR147" i="7"/>
  <c r="AR151" i="7"/>
  <c r="AR155" i="7"/>
  <c r="AR157" i="7"/>
  <c r="AR159" i="7"/>
  <c r="AR161" i="7"/>
  <c r="AR163" i="7"/>
  <c r="AR167" i="7"/>
  <c r="AR169" i="7"/>
  <c r="AR171" i="7"/>
  <c r="AR173" i="7"/>
  <c r="AR175" i="7"/>
  <c r="AR177" i="7"/>
  <c r="AR179" i="7"/>
  <c r="AR181" i="7"/>
  <c r="AR183" i="7"/>
  <c r="AR185" i="7"/>
  <c r="AR187" i="7"/>
  <c r="AR189" i="7"/>
  <c r="AR191" i="7"/>
  <c r="AR193" i="7"/>
  <c r="AR195" i="7"/>
  <c r="AR197" i="7"/>
  <c r="AR199" i="7"/>
  <c r="AR201" i="7"/>
  <c r="AR203" i="7"/>
  <c r="AR205" i="7"/>
  <c r="AR207" i="7"/>
  <c r="AR209" i="7"/>
  <c r="AR211" i="7"/>
  <c r="AR213" i="7"/>
  <c r="AR215" i="7"/>
  <c r="AR217" i="7"/>
  <c r="AR141" i="7"/>
  <c r="AR145" i="7"/>
  <c r="AR149" i="7"/>
  <c r="AR153" i="7"/>
  <c r="AR156" i="7"/>
  <c r="AR158" i="7"/>
  <c r="AR160" i="7"/>
  <c r="AR162" i="7"/>
  <c r="AR164" i="7"/>
  <c r="AR166" i="7"/>
  <c r="AR168" i="7"/>
  <c r="AR170" i="7"/>
  <c r="AR172" i="7"/>
  <c r="AR174" i="7"/>
  <c r="AR176" i="7"/>
  <c r="AR178" i="7"/>
  <c r="AR180" i="7"/>
  <c r="AR182" i="7"/>
  <c r="AR184" i="7"/>
  <c r="AR186" i="7"/>
  <c r="AR188" i="7"/>
  <c r="AR190" i="7"/>
  <c r="AR192" i="7"/>
  <c r="AR194" i="7"/>
  <c r="AR198" i="7"/>
  <c r="AR200" i="7"/>
  <c r="AR202" i="7"/>
  <c r="AR204" i="7"/>
  <c r="AR206" i="7"/>
  <c r="AR208" i="7"/>
  <c r="AR210" i="7"/>
  <c r="AR212" i="7"/>
  <c r="AR214" i="7"/>
  <c r="AR216" i="7"/>
  <c r="AR218" i="7"/>
  <c r="AR295" i="7"/>
  <c r="AR303" i="7"/>
  <c r="AR311" i="7"/>
  <c r="AR299" i="7"/>
  <c r="AR307" i="7"/>
  <c r="AR293" i="7"/>
  <c r="AR297" i="7"/>
  <c r="AR301" i="7"/>
  <c r="AR305" i="7"/>
  <c r="AR309" i="7"/>
  <c r="AR296" i="7"/>
  <c r="AR300" i="7"/>
  <c r="AR304" i="7"/>
  <c r="AR308" i="7"/>
  <c r="AR294" i="7"/>
  <c r="AR298" i="7"/>
  <c r="AR302" i="7"/>
  <c r="AR306" i="7"/>
  <c r="AR310" i="7"/>
  <c r="BL399" i="7" l="1"/>
  <c r="Y401" i="7" s="1"/>
  <c r="BL403" i="7"/>
  <c r="Y405" i="7" s="1"/>
  <c r="BL401" i="7"/>
  <c r="Y403" i="7" s="1"/>
  <c r="BL400" i="7"/>
  <c r="Y402" i="7" s="1"/>
  <c r="BL396" i="7"/>
  <c r="Y398" i="7" s="1"/>
  <c r="BL405" i="7"/>
  <c r="Y407" i="7" s="1"/>
  <c r="BL402" i="7"/>
  <c r="Y404" i="7" s="1"/>
  <c r="BL398" i="7"/>
  <c r="Y400" i="7" s="1"/>
  <c r="BL406" i="7"/>
  <c r="Y408" i="7" s="1"/>
  <c r="BL397" i="7"/>
  <c r="Y399" i="7" s="1"/>
  <c r="BL404" i="7"/>
  <c r="Y406" i="7" s="1"/>
  <c r="AR15" i="7"/>
  <c r="AR14" i="7"/>
  <c r="AR364" i="7"/>
  <c r="AR277" i="7"/>
  <c r="AR226" i="7"/>
  <c r="AR105" i="7"/>
  <c r="AR349" i="7"/>
  <c r="AR74" i="7"/>
  <c r="AR287" i="7"/>
  <c r="AR136" i="7"/>
  <c r="AR257" i="7"/>
  <c r="AR196" i="7"/>
  <c r="AR165" i="7"/>
  <c r="AR44" i="7"/>
  <c r="AR318" i="7"/>
  <c r="P13" i="7"/>
  <c r="V13" i="7"/>
  <c r="AB13" i="7"/>
  <c r="AE13" i="7"/>
  <c r="AH13" i="7" s="1"/>
  <c r="E802" i="7"/>
  <c r="Z802" i="7"/>
  <c r="T802" i="7"/>
  <c r="N802" i="7"/>
  <c r="H802" i="7"/>
  <c r="AX13" i="7" l="1"/>
  <c r="AI426" i="7" l="1"/>
  <c r="BL395" i="7"/>
  <c r="AY13" i="7"/>
  <c r="AY25" i="7" s="1"/>
  <c r="AY26" i="7" s="1"/>
  <c r="AN123" i="1" s="1"/>
  <c r="AI379" i="7"/>
  <c r="AR13" i="7"/>
  <c r="AE431" i="7"/>
  <c r="Y397" i="7" l="1"/>
  <c r="AE797" i="7"/>
  <c r="AR380" i="7"/>
  <c r="AR382" i="7" s="1"/>
  <c r="Y431" i="7"/>
  <c r="S431" i="7"/>
  <c r="Y797" i="7" l="1"/>
  <c r="T397" i="7"/>
  <c r="S797" i="7"/>
  <c r="O397" i="7"/>
  <c r="G431" i="7"/>
  <c r="E397" i="7" l="1"/>
  <c r="G797" i="7"/>
  <c r="Q380" i="7"/>
  <c r="AC380" i="7"/>
  <c r="W380" i="7"/>
  <c r="AI380" i="7"/>
  <c r="AB382" i="7" s="1"/>
  <c r="AR384" i="7" l="1"/>
  <c r="AR385" i="7" s="1"/>
  <c r="AR386" i="7" s="1"/>
  <c r="AH379" i="7"/>
  <c r="AH380" i="7" s="1"/>
  <c r="K121" i="1" s="1"/>
  <c r="K125" i="1" s="1"/>
  <c r="AI382" i="7" l="1"/>
  <c r="Y379" i="7"/>
  <c r="AB379" i="7"/>
  <c r="AB380" i="7" s="1"/>
  <c r="S379" i="7"/>
  <c r="V379" i="7"/>
  <c r="V380" i="7" s="1"/>
  <c r="P379" i="7"/>
  <c r="P380" i="7" s="1"/>
  <c r="M379" i="7"/>
  <c r="G379" i="7"/>
  <c r="J379" i="7"/>
  <c r="J380" i="7" s="1"/>
  <c r="N121" i="1" s="1"/>
  <c r="AE379" i="7"/>
  <c r="T1168" i="7"/>
  <c r="O422" i="7" s="1"/>
  <c r="N1168" i="7"/>
  <c r="J422" i="7" s="1"/>
  <c r="H1168" i="7"/>
  <c r="E1168" i="7"/>
  <c r="E379" i="7" s="1"/>
  <c r="Z1168" i="7"/>
  <c r="T422" i="7" s="1"/>
  <c r="T420" i="7" l="1"/>
  <c r="T421" i="7"/>
  <c r="O420" i="7"/>
  <c r="O421" i="7"/>
  <c r="J420" i="7"/>
  <c r="J421" i="7"/>
  <c r="T418" i="7"/>
  <c r="T419" i="7"/>
  <c r="O418" i="7"/>
  <c r="O419" i="7"/>
  <c r="J418" i="7"/>
  <c r="J419" i="7"/>
  <c r="T423" i="7"/>
  <c r="T415" i="7"/>
  <c r="T417" i="7"/>
  <c r="T416" i="7"/>
  <c r="O423" i="7"/>
  <c r="O415" i="7"/>
  <c r="O416" i="7"/>
  <c r="O417" i="7"/>
  <c r="J423" i="7"/>
  <c r="J415" i="7"/>
  <c r="J417" i="7"/>
  <c r="J416" i="7"/>
  <c r="K127" i="1"/>
  <c r="N125" i="1"/>
  <c r="R127" i="1" s="1"/>
  <c r="T414" i="7"/>
  <c r="T424" i="7"/>
  <c r="O414" i="7"/>
  <c r="O424" i="7"/>
  <c r="J414" i="7"/>
  <c r="J424" i="7"/>
  <c r="E423" i="7"/>
  <c r="E424" i="7"/>
  <c r="E421" i="7"/>
  <c r="E422" i="7"/>
  <c r="E419" i="7"/>
  <c r="E420" i="7"/>
  <c r="E417" i="7"/>
  <c r="E418" i="7"/>
  <c r="E415" i="7"/>
  <c r="E416" i="7"/>
  <c r="E413" i="7"/>
  <c r="E414" i="7"/>
  <c r="Z379" i="7"/>
  <c r="T413" i="7"/>
  <c r="T379" i="7"/>
  <c r="O413" i="7"/>
  <c r="N379" i="7"/>
  <c r="J413" i="7"/>
  <c r="H379" i="7"/>
  <c r="V1170" i="7"/>
  <c r="Y422" i="7" s="1"/>
  <c r="Y420" i="7" l="1"/>
  <c r="Y421" i="7"/>
  <c r="Y418" i="7"/>
  <c r="Y419" i="7"/>
  <c r="Y423" i="7"/>
  <c r="Y416" i="7"/>
  <c r="Y417" i="7"/>
  <c r="Y415" i="7"/>
  <c r="N127" i="1"/>
  <c r="Y414" i="7"/>
  <c r="Y424" i="7"/>
  <c r="AF379" i="7"/>
  <c r="Y413" i="7"/>
</calcChain>
</file>

<file path=xl/sharedStrings.xml><?xml version="1.0" encoding="utf-8"?>
<sst xmlns="http://schemas.openxmlformats.org/spreadsheetml/2006/main" count="276" uniqueCount="164">
  <si>
    <t>Facility Name:</t>
  </si>
  <si>
    <t>Municipality:</t>
  </si>
  <si>
    <t>Watershed:</t>
  </si>
  <si>
    <t>County:</t>
  </si>
  <si>
    <t>Contract Effective Date</t>
  </si>
  <si>
    <t>DEP Approval Date</t>
  </si>
  <si>
    <t>Source</t>
  </si>
  <si>
    <t>Amount (lbs)</t>
  </si>
  <si>
    <t xml:space="preserve"> </t>
  </si>
  <si>
    <t>NPDES Permit No.:</t>
  </si>
  <si>
    <t>Outfall:</t>
  </si>
  <si>
    <t>This permit will expire on:</t>
  </si>
  <si>
    <t>CHESAPEAKE BAY SUPPLEMENTAL REPORT</t>
  </si>
  <si>
    <t>Prepared By:</t>
  </si>
  <si>
    <t>Title:</t>
  </si>
  <si>
    <t>License No.:</t>
  </si>
  <si>
    <t>Date:</t>
  </si>
  <si>
    <t>FLOW</t>
  </si>
  <si>
    <t>TKN</t>
  </si>
  <si>
    <t>MGD</t>
  </si>
  <si>
    <t>lbs/day</t>
  </si>
  <si>
    <t>Avg</t>
  </si>
  <si>
    <r>
      <t>NH</t>
    </r>
    <r>
      <rPr>
        <b/>
        <vertAlign val="subscript"/>
        <sz val="9"/>
        <color indexed="9"/>
        <rFont val="Arial"/>
        <family val="2"/>
      </rPr>
      <t>3</t>
    </r>
    <r>
      <rPr>
        <b/>
        <sz val="9"/>
        <color indexed="9"/>
        <rFont val="Arial"/>
        <family val="2"/>
      </rPr>
      <t>-N</t>
    </r>
  </si>
  <si>
    <t>INSTRUCTIONS FOR COMPLETING</t>
  </si>
  <si>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</si>
  <si>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r>
      <t>NO</t>
    </r>
    <r>
      <rPr>
        <b/>
        <vertAlign val="subscript"/>
        <sz val="9"/>
        <color indexed="9"/>
        <rFont val="Arial"/>
        <family val="2"/>
      </rPr>
      <t>2</t>
    </r>
    <r>
      <rPr>
        <b/>
        <sz val="9"/>
        <color indexed="9"/>
        <rFont val="Arial"/>
        <family val="2"/>
      </rPr>
      <t>+NO</t>
    </r>
    <r>
      <rPr>
        <b/>
        <vertAlign val="subscript"/>
        <sz val="9"/>
        <color indexed="9"/>
        <rFont val="Arial"/>
        <family val="2"/>
      </rPr>
      <t>3</t>
    </r>
    <r>
      <rPr>
        <b/>
        <sz val="9"/>
        <color indexed="9"/>
        <rFont val="Arial"/>
        <family val="2"/>
      </rPr>
      <t xml:space="preserve"> as N</t>
    </r>
  </si>
  <si>
    <t>May</t>
  </si>
  <si>
    <t>&lt;</t>
  </si>
  <si>
    <t>Q</t>
  </si>
  <si>
    <t>P</t>
  </si>
  <si>
    <t>At least 1 ND?</t>
  </si>
  <si>
    <t>NH3</t>
  </si>
  <si>
    <t>NO3</t>
  </si>
  <si>
    <t>N</t>
  </si>
  <si>
    <t>Decimal Places</t>
  </si>
  <si>
    <t>Max</t>
  </si>
  <si>
    <t>Flow</t>
  </si>
  <si>
    <t>Max for N:</t>
  </si>
  <si>
    <t>ANNUAL NUTRIENT MONITORING</t>
  </si>
  <si>
    <t>TN Daily Load Below Baseline</t>
  </si>
  <si>
    <t>TP Daily Load Below Baseline</t>
  </si>
  <si>
    <t>Null Flows</t>
  </si>
  <si>
    <t>Zero Flows:</t>
  </si>
  <si>
    <t>TN Delivery Ratio:</t>
  </si>
  <si>
    <t>TP Delivery Ratio:</t>
  </si>
  <si>
    <t>Total Phosporus (TP)</t>
  </si>
  <si>
    <t>Total Nitrogen (TN)</t>
  </si>
  <si>
    <t>Sample Date</t>
  </si>
  <si>
    <t>Compliance Year:</t>
  </si>
  <si>
    <t xml:space="preserve">Annual Total Mass Loads (lbs): </t>
  </si>
  <si>
    <t>Credits Purchased</t>
  </si>
  <si>
    <t>Hauled-In Septage</t>
  </si>
  <si>
    <t>Transfer from Another Facility</t>
  </si>
  <si>
    <t>Connection of On-Lot Systems</t>
  </si>
  <si>
    <t>Connection of Wildcat Sewers</t>
  </si>
  <si>
    <t>Other (Description Attached)</t>
  </si>
  <si>
    <t>Approval Method</t>
  </si>
  <si>
    <t>No. Credits Purchased</t>
  </si>
  <si>
    <t>No. Credits Sold</t>
  </si>
  <si>
    <t>DEP Permit</t>
  </si>
  <si>
    <t>DEP Letter</t>
  </si>
  <si>
    <t>Enter the name of the person who prepared the form, the person's job title, DEP License No. (if applicable), and date the form was completed after reading the certification statement.</t>
  </si>
  <si>
    <t>TP</t>
  </si>
  <si>
    <t>TN</t>
  </si>
  <si>
    <t>Month</t>
  </si>
  <si>
    <t>Avg Mo Conc</t>
  </si>
  <si>
    <t>Jan</t>
  </si>
  <si>
    <t>Feb</t>
  </si>
  <si>
    <t>Mar</t>
  </si>
  <si>
    <t>Apr</t>
  </si>
  <si>
    <t>Jun</t>
  </si>
  <si>
    <t>Jul</t>
  </si>
  <si>
    <t>Aug</t>
  </si>
  <si>
    <t>Sep</t>
  </si>
  <si>
    <t>Oct</t>
  </si>
  <si>
    <t>Nov</t>
  </si>
  <si>
    <t>Dec</t>
  </si>
  <si>
    <t>Eligible?</t>
  </si>
  <si>
    <t>TN Cap Load (lbs):</t>
  </si>
  <si>
    <t>TP Cap Load (lbs):</t>
  </si>
  <si>
    <r>
      <t xml:space="preserve">Were </t>
    </r>
    <r>
      <rPr>
        <b/>
        <sz val="10"/>
        <rFont val="Arial"/>
        <family val="2"/>
      </rPr>
      <t>Credits Purchased</t>
    </r>
    <r>
      <rPr>
        <sz val="10"/>
        <rFont val="Arial"/>
        <family val="2"/>
      </rPr>
      <t xml:space="preserve"> During Compliance Year?</t>
    </r>
  </si>
  <si>
    <r>
      <t xml:space="preserve">Were </t>
    </r>
    <r>
      <rPr>
        <b/>
        <sz val="10"/>
        <rFont val="Arial"/>
        <family val="2"/>
      </rPr>
      <t>Credits Sold</t>
    </r>
    <r>
      <rPr>
        <sz val="10"/>
        <rFont val="Arial"/>
        <family val="2"/>
      </rPr>
      <t xml:space="preserve"> During Compliance Year?</t>
    </r>
  </si>
  <si>
    <r>
      <t xml:space="preserve">Were </t>
    </r>
    <r>
      <rPr>
        <b/>
        <sz val="10"/>
        <rFont val="Arial"/>
        <family val="2"/>
      </rPr>
      <t>Offsets Generated</t>
    </r>
    <r>
      <rPr>
        <sz val="10"/>
        <rFont val="Arial"/>
        <family val="2"/>
      </rPr>
      <t xml:space="preserve"> During Compliance Year?</t>
    </r>
  </si>
  <si>
    <t>Credit Type</t>
  </si>
  <si>
    <t>Nitrogen</t>
  </si>
  <si>
    <t>Phosphorus</t>
  </si>
  <si>
    <t>Credits Sold</t>
  </si>
  <si>
    <t>Offsets Generated</t>
  </si>
  <si>
    <t>Offset Type</t>
  </si>
  <si>
    <t>Yes</t>
  </si>
  <si>
    <t>No</t>
  </si>
  <si>
    <t>SUMMARY</t>
  </si>
  <si>
    <t>Annual Total Mass Load (lbs)</t>
  </si>
  <si>
    <t>Annual Net Mass Load (lbs)</t>
  </si>
  <si>
    <t>Cap Load (lbs)</t>
  </si>
  <si>
    <t>N Credits</t>
  </si>
  <si>
    <t>P Credits</t>
  </si>
  <si>
    <t>N Offsets</t>
  </si>
  <si>
    <t>P Offsets</t>
  </si>
  <si>
    <t>ANNUAL NUTRIENT BUDGET</t>
  </si>
  <si>
    <t>mg/L</t>
  </si>
  <si>
    <r>
      <t>Average annual concentrations and mass loadings are automatically calculated.  Daily concentrations for Total Nitrogen are computed by summing the concentrations for TKN and NO</t>
    </r>
    <r>
      <rPr>
        <vertAlign val="subscript"/>
        <sz val="10"/>
        <rFont val="Arial"/>
        <family val="2"/>
      </rPr>
      <t>2</t>
    </r>
    <r>
      <rPr>
        <sz val="10"/>
        <rFont val="Arial"/>
        <family val="2"/>
      </rPr>
      <t xml:space="preserve"> + NO</t>
    </r>
    <r>
      <rPr>
        <vertAlign val="subscript"/>
        <sz val="10"/>
        <rFont val="Arial"/>
        <family val="2"/>
      </rPr>
      <t>3</t>
    </r>
    <r>
      <rPr>
        <sz val="10"/>
        <rFont val="Arial"/>
        <family val="2"/>
      </rPr>
      <t xml:space="preserve"> as N.</t>
    </r>
  </si>
  <si>
    <t>ANNUAL NUTRIENT MONITORING WORKSHEET</t>
  </si>
  <si>
    <t>ANNUAL NUTRIENT BUDGET WORKSHEET</t>
  </si>
  <si>
    <t>Most header information is automatically populated when entered on the Annual Nutrient Monitoring sheet.  Answer each question concerning whether credits were purchased or sold or offsets were generated during the compliance year by selecting "Yes" or "No" from the drop-down menus.  If "Yes" is selected, a corresponding table is made available for data entry.</t>
  </si>
  <si>
    <r>
      <t>Use the table "</t>
    </r>
    <r>
      <rPr>
        <b/>
        <sz val="10"/>
        <rFont val="Arial"/>
        <family val="2"/>
      </rPr>
      <t>Offsets"</t>
    </r>
    <r>
      <rPr>
        <sz val="10"/>
        <rFont val="Arial"/>
        <family val="2"/>
      </rPr>
      <t xml:space="preserve"> to report all offsets for the Compliance Year.  Select the Offset Type ("Nitrogen" or "Phosphorus"), the Source of Offsets and enter the number of offsets claimed (lbs).  For septage (only septage, not holding tank or other hauled in wastes), divide the total gallons of septage received by 1,000 and multiply by 3 to determine the total amount (lbs) of offsets to report in the Offsets table.  Enter the DEP Approval Date for the Offsets and the method of the approval.  For Offsets identified and approved in permits, list the date of permit issuance, otherwise list the date of written DEP approval.</t>
    </r>
  </si>
  <si>
    <t>A summary table is provided to allow tracking of a facility's compliance with cap loads.</t>
  </si>
  <si>
    <t>NON-DETECTS</t>
  </si>
  <si>
    <t>Sum:</t>
  </si>
  <si>
    <r>
      <t xml:space="preserve">Enter the average daily effluent Flow, in million gallons per day (MGD) and nutrient parameter concentrations (mg/L) for the entire Compliance Year.  </t>
    </r>
    <r>
      <rPr>
        <b/>
        <sz val="10"/>
        <rFont val="Arial"/>
        <family val="2"/>
      </rPr>
      <t>Enter results exactly as received from the laboratory</t>
    </r>
    <r>
      <rPr>
        <sz val="10"/>
        <rFont val="Arial"/>
        <family val="2"/>
      </rPr>
      <t>.  The worksheet will automatically calculate the daily loading (lbs/day) for all parameters and Total Nitrogen concentrations (in blue).  If no monitoring data are available for the day, leave the row blank.  Use the drop-down list in the "Q" (Qualifier) column to select the less than symbol ("&lt;") for any result reported as "non-detect."</t>
    </r>
  </si>
  <si>
    <t>ANNUAL CHESAPEAKE BAY SPREADSHEET</t>
  </si>
  <si>
    <t>Total Monthly Loads</t>
  </si>
  <si>
    <t>NH3-N</t>
  </si>
  <si>
    <t>October</t>
  </si>
  <si>
    <t>November</t>
  </si>
  <si>
    <t>December</t>
  </si>
  <si>
    <t>January</t>
  </si>
  <si>
    <t>February</t>
  </si>
  <si>
    <t>March</t>
  </si>
  <si>
    <t>April</t>
  </si>
  <si>
    <t>June</t>
  </si>
  <si>
    <t>July</t>
  </si>
  <si>
    <t>August</t>
  </si>
  <si>
    <t>September</t>
  </si>
  <si>
    <t>NO2+NO3</t>
  </si>
  <si>
    <t>Total Phosphorus (TP)</t>
  </si>
  <si>
    <t>Monthly Total Mass Loads (lbs)</t>
  </si>
  <si>
    <t>* Pounds (lbs) = No. Credits Purchased / Delivery Ratio</t>
  </si>
  <si>
    <t>Pounds (lbs)*</t>
  </si>
  <si>
    <t>* Pounds (lbs) = No. Credits Sold / Delivery Ratio</t>
  </si>
  <si>
    <t>Lbs from Credits Sold</t>
  </si>
  <si>
    <t>(Annual Total Mass Load + Lbs from Credits Sold - Lbs from Credits Purchased - Offsets)</t>
  </si>
  <si>
    <t>Lbs from Offsets Generated</t>
  </si>
  <si>
    <t>Lbs from Credits Purchased</t>
  </si>
  <si>
    <t>Viol?</t>
  </si>
  <si>
    <t>Monthly Statistics</t>
  </si>
  <si>
    <r>
      <t>NH</t>
    </r>
    <r>
      <rPr>
        <b/>
        <u/>
        <vertAlign val="subscript"/>
        <sz val="10"/>
        <rFont val="Arial"/>
        <family val="2"/>
      </rPr>
      <t>3</t>
    </r>
    <r>
      <rPr>
        <b/>
        <u/>
        <sz val="10"/>
        <rFont val="Arial"/>
        <family val="2"/>
      </rPr>
      <t>-N</t>
    </r>
  </si>
  <si>
    <r>
      <t>NO</t>
    </r>
    <r>
      <rPr>
        <b/>
        <u/>
        <vertAlign val="subscript"/>
        <sz val="10"/>
        <rFont val="Arial"/>
        <family val="2"/>
      </rPr>
      <t>2</t>
    </r>
    <r>
      <rPr>
        <b/>
        <u/>
        <sz val="10"/>
        <rFont val="Arial"/>
        <family val="2"/>
      </rPr>
      <t>+NO</t>
    </r>
    <r>
      <rPr>
        <b/>
        <u/>
        <vertAlign val="subscript"/>
        <sz val="10"/>
        <rFont val="Arial"/>
        <family val="2"/>
      </rPr>
      <t>3</t>
    </r>
    <r>
      <rPr>
        <b/>
        <u/>
        <sz val="10"/>
        <rFont val="Arial"/>
        <family val="2"/>
      </rPr>
      <t xml:space="preserve"> as N</t>
    </r>
  </si>
  <si>
    <t>Average Monthly Concentrations (mg/L)</t>
  </si>
  <si>
    <t>No. Viols</t>
  </si>
  <si>
    <t>Average Monthly Concentrations</t>
  </si>
  <si>
    <t>Below the form is a table of Monthly Total Mass Loads and Average Monthly Concentrations that is calculated upon entry of flow and nutrient concentrations.  These calculated loads and concentrations may be used to report required data on Monthly DMRs.</t>
  </si>
  <si>
    <r>
      <rPr>
        <sz val="10"/>
        <rFont val="Arial"/>
        <family val="2"/>
      </rPr>
      <t xml:space="preserve">The Annual Chesapeake Bay Spreadsheet is intended to replace all prior forms of supplemental reporting for facilities with "cap loads" in NPDES permits, and is required by DEP's Nutrient Trading Program if a facility intends to generate nutrient credits.  Attach this completed spreadsheet to the Annual DMR due by November 28th each year.  </t>
    </r>
    <r>
      <rPr>
        <b/>
        <sz val="10"/>
        <rFont val="Arial"/>
        <family val="2"/>
      </rPr>
      <t xml:space="preserve">Cells that are available for data entry are highlighted in yellow throughout the spreadsheet; all other cells are locked.  The spreadsheet is formatted to allow users to hit the Tab key to move between editable cells.  </t>
    </r>
    <r>
      <rPr>
        <sz val="10"/>
        <rFont val="Arial"/>
        <family val="2"/>
      </rPr>
      <t xml:space="preserve">For questions concerning this spreadsheet, contact DEP at (717) 787-2137. </t>
    </r>
  </si>
  <si>
    <t>No. Flow Days</t>
  </si>
  <si>
    <r>
      <rPr>
        <b/>
        <sz val="10"/>
        <rFont val="Arial"/>
        <family val="2"/>
      </rPr>
      <t>Continuous Discharge Checkbox</t>
    </r>
    <r>
      <rPr>
        <sz val="10"/>
        <rFont val="Arial"/>
        <family val="2"/>
      </rPr>
      <t xml:space="preserve"> - By default this box is checked.  </t>
    </r>
    <r>
      <rPr>
        <b/>
        <sz val="10"/>
        <rFont val="Arial"/>
        <family val="2"/>
      </rPr>
      <t>DO NOT UNCHECK this box unless there is no (0) discharge from the outfall for an entire day during the Compliance Year</t>
    </r>
    <r>
      <rPr>
        <sz val="10"/>
        <rFont val="Arial"/>
        <family val="2"/>
      </rPr>
      <t>.  Flow values must be entered every day if the Continuous Discharge Checkbox is not checked (if the Continuous Discharge Checkbox is checked, flow may only be reported on days in which samples were collected).  If there is any day in which there is no discharge, un-check this box and enter a flow of "0" into the appropriate cell in the table.  When this box is not checked, the spreadsheet calculates Monthly and Annual Total Mass Loads using the actual number of days in which there is a discharge &gt; 0, rather than assuming there is a discharge every day.</t>
    </r>
  </si>
  <si>
    <t>N:</t>
  </si>
  <si>
    <t>P:</t>
  </si>
  <si>
    <t>Preliminary Credits:</t>
  </si>
  <si>
    <t>Final Credits:</t>
  </si>
  <si>
    <r>
      <rPr>
        <b/>
        <sz val="10"/>
        <rFont val="Arial"/>
        <family val="2"/>
      </rPr>
      <t>NOTE</t>
    </r>
    <r>
      <rPr>
        <sz val="10"/>
        <rFont val="Arial"/>
        <family val="2"/>
      </rPr>
      <t xml:space="preserve"> - The sum of Monthly Total Mass Loads will generally not match the Annual Total Mass Load because of how the calculations are performed.  Monthly Total statistics consider the number of days in the month, and loads associated with longer months are weighted more heavily than loads associated with shorter months.  Annual Total statistics consider the number of days in the year and smooth the variability in the number of days in each month.  However, both statistics are appropriate for the type of DMR associated with the statistics - Monthly Totals for monthly DMRs and Annual Totals for annual DMRs.</t>
    </r>
  </si>
  <si>
    <r>
      <t xml:space="preserve">Local Limit Evaluation </t>
    </r>
    <r>
      <rPr>
        <b/>
        <sz val="10"/>
        <color rgb="FFFF0000"/>
        <rFont val="Arial"/>
        <family val="2"/>
      </rPr>
      <t>(no longer used)</t>
    </r>
  </si>
  <si>
    <r>
      <t xml:space="preserve">Eligible to Purchase Credits: </t>
    </r>
    <r>
      <rPr>
        <b/>
        <sz val="8"/>
        <color rgb="FFFF0000"/>
        <rFont val="Arial"/>
        <family val="2"/>
      </rPr>
      <t>(no longer used)</t>
    </r>
  </si>
  <si>
    <r>
      <t xml:space="preserve">Annual Total Mass Loads (lbs/yr) for TN and TP are calculated and shown at the bottom of the table.  </t>
    </r>
    <r>
      <rPr>
        <b/>
        <sz val="10"/>
        <rFont val="Arial"/>
        <family val="2"/>
      </rPr>
      <t>Prior to the end of the Compliance Year, the value displayed is an estimate based on the data entered thus far</t>
    </r>
    <r>
      <rPr>
        <sz val="10"/>
        <rFont val="Arial"/>
        <family val="2"/>
      </rPr>
      <t xml:space="preserve">.  In addition, if TP and/or TN credits were generated, the amount of credits that may be verified and registered by DEP are shown.  The formula for calculating credit values is contained within DEP's Phase II WIP Wastewater Supplement (see </t>
    </r>
    <r>
      <rPr>
        <u/>
        <sz val="10"/>
        <rFont val="Arial"/>
        <family val="2"/>
      </rPr>
      <t>www.dep.pa.gov/npdes-bay</t>
    </r>
    <r>
      <rPr>
        <sz val="10"/>
        <rFont val="Arial"/>
        <family val="2"/>
      </rPr>
      <t>).</t>
    </r>
  </si>
  <si>
    <t>10% Reserved Credits:</t>
  </si>
  <si>
    <t>Adjusted Final Credits:</t>
  </si>
  <si>
    <t>Rows Scenario:</t>
  </si>
  <si>
    <t>Add Rows</t>
  </si>
  <si>
    <r>
      <t>Use the tables "</t>
    </r>
    <r>
      <rPr>
        <b/>
        <sz val="10"/>
        <rFont val="Arial"/>
        <family val="2"/>
      </rPr>
      <t>Credits Purchased"</t>
    </r>
    <r>
      <rPr>
        <sz val="10"/>
        <rFont val="Arial"/>
        <family val="2"/>
      </rPr>
      <t xml:space="preserve"> and </t>
    </r>
    <r>
      <rPr>
        <b/>
        <sz val="10"/>
        <rFont val="Arial"/>
        <family val="2"/>
      </rPr>
      <t>"Credits Sold"</t>
    </r>
    <r>
      <rPr>
        <sz val="10"/>
        <rFont val="Arial"/>
        <family val="2"/>
      </rPr>
      <t xml:space="preserve"> to report all credits that were purchased and sold, respectively during the Compliance Year AND Truing Period (Oct 1 - Nov 28).   Select the Credit Type ("Nitrogen" or "Phosphorus"), and enter the Registry Number, Contract Effective Date, DEP Approval Date (date of DEP's letter or email registering credits), and the number of credits purchased or sold during the Compliance Year.  Each purchase or sale transaction should be reported on a separate line. Credits purchased and sold are adjusted by dividing the credits by the TN/TP Delivery Ratio (entered on the Annual Nutrient Monitoring sheet).  Click the box for "Add Rows" if additional lines are needed to report credits purchased or sold.</t>
    </r>
  </si>
  <si>
    <t>Transfer to Another Facility</t>
  </si>
  <si>
    <t>Registration ID</t>
  </si>
  <si>
    <t>Sewage</t>
  </si>
  <si>
    <t>Industrial Waste</t>
  </si>
  <si>
    <r>
      <rPr>
        <b/>
        <sz val="10"/>
        <rFont val="Arial"/>
        <family val="2"/>
      </rPr>
      <t>Header Information</t>
    </r>
    <r>
      <rPr>
        <sz val="10"/>
        <rFont val="Arial"/>
        <family val="2"/>
      </rPr>
      <t xml:space="preserve"> - Enter Facility Name, Muncipality, County, Watershed No., NPDES Permit No., Outfall No., and Permit Expiration Date.  Select Compliance Year from the drop-down list.  Enter the TN and TP Delivery Ratios for the facility - Delivery Ratios are found in the Phase 2 WIP Wastewater Supplement, available on DEP's website at </t>
    </r>
    <r>
      <rPr>
        <u/>
        <sz val="10"/>
        <rFont val="Arial"/>
        <family val="2"/>
      </rPr>
      <t>www.dep.pa.gov/npdes-bay</t>
    </r>
    <r>
      <rPr>
        <sz val="10"/>
        <rFont val="Arial"/>
        <family val="2"/>
      </rPr>
      <t>.  Enter cap loads (Annual Net Mass Load limits) for TN and TP from the NPDES permit.  If the selected outfall discharges industrial waste instead of sewage, select the radio button for "Industrial Waste".  Note that when Industrial Waste is selected, nutrient credit calculations are disabled and the Credits Sold table on the Nutrient Budget worksheet becomes disabled.</t>
    </r>
  </si>
  <si>
    <t>Version 2.1, 4/1/2019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</si>
</sst>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409]mmmm\ d\,\ yyyy;@"/>
    <numFmt numFmtId="166" formatCode="###0.0###"/>
    <numFmt numFmtId="167" formatCode="##0.0##"/>
    <numFmt numFmtId="168" formatCode="#,##0.0#"/>
    <numFmt numFmtId="169" formatCode="#,##0.0"/>
    <numFmt numFmtId="170" formatCode="m/d/yy;@"/>
    <numFmt numFmtId="171" formatCode="0.0"/>
  </numFmts>
  <fonts count="36" x14ac:knownFonts="1">
    <font>
      <sz val="10"/>
      <name val="Arial"/>
    </font>
    <font>
      <sz val="10"/>
      <name val="Arial"/>
      <family val="2"/>
    </font>
    <font>
      <b/>
      <sz val="10"/>
      <name val="Arial"/>
      <family val="2"/>
    </font>
    <font>
      <sz val="8"/>
      <name val="Arial"/>
      <family val="2"/>
    </font>
    <font>
      <b/>
      <sz val="11"/>
      <name val="Arial"/>
      <family val="2"/>
    </font>
    <font>
      <b/>
      <sz val="10"/>
      <color indexed="10"/>
      <name val="Arial"/>
      <family val="2"/>
    </font>
    <font>
      <sz val="8"/>
      <name val="Arial"/>
      <family val="2"/>
    </font>
    <font>
      <i/>
      <sz val="8"/>
      <name val="Arial"/>
      <family val="2"/>
    </font>
    <font>
      <sz val="9"/>
      <name val="Arial"/>
      <family val="2"/>
    </font>
    <font>
      <b/>
      <sz val="9"/>
      <color indexed="9"/>
      <name val="Arial"/>
      <family val="2"/>
    </font>
    <font>
      <b/>
      <vertAlign val="subscript"/>
      <sz val="9"/>
      <color indexed="9"/>
      <name val="Arial"/>
      <family val="2"/>
    </font>
    <font>
      <b/>
      <sz val="9"/>
      <name val="Arial"/>
      <family val="2"/>
    </font>
    <font>
      <b/>
      <u/>
      <sz val="10"/>
      <name val="Arial"/>
      <family val="2"/>
    </font>
    <font>
      <vertAlign val="subscript"/>
      <sz val="10"/>
      <name val="Arial"/>
      <family val="2"/>
    </font>
    <font>
      <sz val="7"/>
      <name val="Arial"/>
      <family val="2"/>
    </font>
    <font>
      <b/>
      <sz val="7"/>
      <name val="Arial"/>
      <family val="2"/>
    </font>
    <font>
      <b/>
      <sz val="8"/>
      <color indexed="9"/>
      <name val="Arial"/>
      <family val="2"/>
    </font>
    <font>
      <b/>
      <sz val="8"/>
      <name val="Arial"/>
      <family val="2"/>
    </font>
    <font>
      <b/>
      <sz val="9"/>
      <color theme="0"/>
      <name val="Arial"/>
      <family val="2"/>
    </font>
    <font>
      <sz val="9"/>
      <color rgb="FF0000FF"/>
      <name val="Arial"/>
      <family val="2"/>
    </font>
    <font>
      <u/>
      <sz val="10"/>
      <name val="Arial"/>
      <family val="2"/>
    </font>
    <font>
      <sz val="10"/>
      <color theme="0"/>
      <name val="Arial"/>
      <family val="2"/>
    </font>
    <font>
      <b/>
      <i/>
      <sz val="11"/>
      <color indexed="9"/>
      <name val="Arial"/>
      <family val="2"/>
    </font>
    <font>
      <sz val="11"/>
      <name val="Arial"/>
      <family val="2"/>
    </font>
    <font>
      <b/>
      <i/>
      <sz val="10"/>
      <color theme="0"/>
      <name val="Arial"/>
      <family val="2"/>
    </font>
    <font>
      <sz val="9.5"/>
      <name val="Arial"/>
      <family val="2"/>
    </font>
    <font>
      <b/>
      <sz val="11"/>
      <color rgb="FF0000FF"/>
      <name val="Calibri"/>
      <family val="2"/>
    </font>
    <font>
      <b/>
      <sz val="9"/>
      <color rgb="FFFF0000"/>
      <name val="Arial"/>
      <family val="2"/>
    </font>
    <font>
      <b/>
      <u/>
      <vertAlign val="subscript"/>
      <sz val="10"/>
      <name val="Arial"/>
      <family val="2"/>
    </font>
    <font>
      <sz val="10"/>
      <color rgb="FFFF0000"/>
      <name val="Arial"/>
      <family val="2"/>
    </font>
    <font>
      <b/>
      <sz val="6"/>
      <name val="Arial"/>
      <family val="2"/>
    </font>
    <font>
      <sz val="8"/>
      <color rgb="FF000000"/>
      <name val="Tahoma"/>
      <family val="2"/>
    </font>
    <font>
      <b/>
      <sz val="10"/>
      <color rgb="FFFF0000"/>
      <name val="Arial"/>
      <family val="2"/>
    </font>
    <font>
      <b/>
      <sz val="8"/>
      <color rgb="FFFF0000"/>
      <name val="Arial"/>
      <family val="2"/>
    </font>
    <font>
      <b/>
      <i/>
      <sz val="9"/>
      <name val="Arial"/>
      <family val="2"/>
    </font>
    <font>
      <b/>
      <i/>
      <sz val="9"/>
      <color indexed="9"/>
      <name val="Arial"/>
      <family val="2"/>
    </font>
  </fonts>
  <fills count="8">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1" tint="0.24994659260841701"/>
        <bgColor indexed="64"/>
      </patternFill>
    </fill>
    <fill>
      <patternFill patternType="solid">
        <fgColor theme="0"/>
        <bgColor indexed="64"/>
      </patternFill>
    </fill>
    <fill>
      <patternFill patternType="solid">
        <fgColor rgb="FFFFFFCC"/>
        <bgColor indexed="64"/>
      </patternFill>
    </fill>
    <fill>
      <patternFill patternType="solid">
        <fgColor rgb="FF333333"/>
        <bgColor indexed="64"/>
      </patternFill>
    </fill>
  </fills>
  <borders count="76">
    <border>
      <left/>
      <right/>
      <top/>
      <bottom/>
      <diagonal/>
    </border>
    <border>
      <left/>
      <right/>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medium">
        <color indexed="64"/>
      </right>
      <top style="thick">
        <color indexed="64"/>
      </top>
      <bottom style="hair">
        <color indexed="64"/>
      </bottom>
      <diagonal/>
    </border>
    <border>
      <left style="thick">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style="medium">
        <color auto="1"/>
      </right>
      <top/>
      <bottom style="thin">
        <color auto="1"/>
      </bottom>
      <diagonal/>
    </border>
    <border>
      <left style="medium">
        <color auto="1"/>
      </left>
      <right style="thick">
        <color auto="1"/>
      </right>
      <top/>
      <bottom style="thin">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1" fillId="0" borderId="0"/>
  </cellStyleXfs>
  <cellXfs count="369">
    <xf numFmtId="0" fontId="0" fillId="0" borderId="0" xfId="0"/>
    <xf numFmtId="0" fontId="0" fillId="2" borderId="2" xfId="0" applyFill="1" applyBorder="1"/>
    <xf numFmtId="0" fontId="0" fillId="2" borderId="4" xfId="0" applyFill="1" applyBorder="1" applyAlignment="1">
      <alignment horizontal="center"/>
    </xf>
    <xf numFmtId="3" fontId="11" fillId="2" borderId="0" xfId="0" applyNumberFormat="1" applyFont="1" applyFill="1" applyBorder="1" applyAlignment="1">
      <alignment horizontal="center"/>
    </xf>
    <xf numFmtId="0" fontId="1" fillId="0" borderId="0" xfId="0" applyFont="1"/>
    <xf numFmtId="3" fontId="9" fillId="0" borderId="0" xfId="0" applyNumberFormat="1" applyFont="1" applyFill="1" applyBorder="1" applyAlignment="1">
      <alignment horizontal="center"/>
    </xf>
    <xf numFmtId="2" fontId="6" fillId="0" borderId="0" xfId="0" applyNumberFormat="1" applyFont="1"/>
    <xf numFmtId="0" fontId="6" fillId="0" borderId="0" xfId="0" applyFont="1"/>
    <xf numFmtId="0" fontId="6" fillId="0" borderId="0" xfId="0" applyFont="1" applyAlignment="1">
      <alignment horizontal="center"/>
    </xf>
    <xf numFmtId="0" fontId="17" fillId="0" borderId="0" xfId="0" applyFont="1" applyAlignment="1">
      <alignment horizontal="center"/>
    </xf>
    <xf numFmtId="167" fontId="19" fillId="2" borderId="28" xfId="0" applyNumberFormat="1" applyFont="1" applyFill="1" applyBorder="1" applyAlignment="1" applyProtection="1">
      <alignment horizontal="center"/>
    </xf>
    <xf numFmtId="167" fontId="19" fillId="2" borderId="45" xfId="0" applyNumberFormat="1" applyFont="1" applyFill="1" applyBorder="1" applyAlignment="1" applyProtection="1">
      <alignment horizontal="center"/>
    </xf>
    <xf numFmtId="2" fontId="19" fillId="2" borderId="38" xfId="0" applyNumberFormat="1" applyFont="1" applyFill="1" applyBorder="1" applyAlignment="1" applyProtection="1">
      <alignment horizontal="center"/>
    </xf>
    <xf numFmtId="3" fontId="18" fillId="4" borderId="37" xfId="0" applyNumberFormat="1" applyFont="1" applyFill="1" applyBorder="1" applyAlignment="1">
      <alignment horizontal="center"/>
    </xf>
    <xf numFmtId="0" fontId="18" fillId="4" borderId="37" xfId="0" applyFont="1" applyFill="1" applyBorder="1" applyAlignment="1">
      <alignment horizontal="center"/>
    </xf>
    <xf numFmtId="3" fontId="18" fillId="4" borderId="9" xfId="0" applyNumberFormat="1" applyFont="1" applyFill="1" applyBorder="1" applyAlignment="1">
      <alignment horizontal="center"/>
    </xf>
    <xf numFmtId="0" fontId="9" fillId="3" borderId="22" xfId="0" applyFont="1" applyFill="1" applyBorder="1" applyAlignment="1" applyProtection="1">
      <alignment horizontal="center"/>
    </xf>
    <xf numFmtId="0" fontId="16" fillId="3" borderId="39" xfId="0" applyFont="1" applyFill="1" applyBorder="1" applyAlignment="1" applyProtection="1">
      <alignment horizontal="center"/>
    </xf>
    <xf numFmtId="0" fontId="16" fillId="3" borderId="43" xfId="0" applyFont="1" applyFill="1" applyBorder="1" applyAlignment="1" applyProtection="1">
      <alignment horizontal="center"/>
    </xf>
    <xf numFmtId="0" fontId="0" fillId="2" borderId="0" xfId="0" applyFill="1" applyBorder="1" applyAlignment="1">
      <alignment horizontal="center"/>
    </xf>
    <xf numFmtId="2" fontId="19" fillId="2" borderId="7" xfId="0" applyNumberFormat="1" applyFont="1" applyFill="1" applyBorder="1" applyAlignment="1" applyProtection="1">
      <alignment horizontal="center"/>
    </xf>
    <xf numFmtId="0" fontId="6" fillId="0" borderId="0" xfId="0" applyFont="1" applyAlignment="1">
      <alignment horizontal="center"/>
    </xf>
    <xf numFmtId="0" fontId="3" fillId="0" borderId="0" xfId="0" applyFont="1" applyAlignment="1">
      <alignment horizontal="center"/>
    </xf>
    <xf numFmtId="0" fontId="0" fillId="5" borderId="0" xfId="0" applyFill="1" applyBorder="1" applyProtection="1"/>
    <xf numFmtId="2" fontId="19" fillId="2" borderId="44" xfId="0" applyNumberFormat="1" applyFont="1" applyFill="1" applyBorder="1" applyAlignment="1" applyProtection="1">
      <alignment horizontal="center"/>
    </xf>
    <xf numFmtId="2" fontId="19" fillId="2" borderId="18" xfId="0" applyNumberFormat="1" applyFont="1" applyFill="1" applyBorder="1" applyAlignment="1" applyProtection="1">
      <alignment horizontal="center"/>
    </xf>
    <xf numFmtId="2" fontId="0" fillId="0" borderId="0" xfId="0" applyNumberFormat="1"/>
    <xf numFmtId="2" fontId="6" fillId="0" borderId="0" xfId="0" applyNumberFormat="1" applyFont="1" applyAlignment="1">
      <alignment horizontal="center"/>
    </xf>
    <xf numFmtId="0" fontId="7" fillId="5" borderId="0" xfId="0" applyFont="1" applyFill="1" applyBorder="1" applyAlignment="1" applyProtection="1"/>
    <xf numFmtId="0" fontId="0" fillId="5" borderId="0" xfId="0" applyFill="1" applyProtection="1"/>
    <xf numFmtId="0" fontId="0" fillId="2" borderId="0" xfId="0" applyFill="1" applyBorder="1" applyAlignment="1" applyProtection="1">
      <alignment horizontal="center"/>
    </xf>
    <xf numFmtId="0" fontId="0" fillId="2" borderId="4" xfId="0" applyFill="1" applyBorder="1" applyAlignment="1">
      <alignment horizontal="center"/>
    </xf>
    <xf numFmtId="0" fontId="4" fillId="2" borderId="0" xfId="0" applyFont="1" applyFill="1" applyBorder="1" applyAlignment="1">
      <alignment horizontal="center"/>
    </xf>
    <xf numFmtId="0" fontId="0" fillId="2" borderId="0" xfId="0" applyFill="1" applyBorder="1" applyAlignment="1">
      <alignment horizontal="justify" vertical="center"/>
    </xf>
    <xf numFmtId="170" fontId="6" fillId="0" borderId="0" xfId="0" applyNumberFormat="1" applyFont="1" applyAlignment="1">
      <alignment horizontal="center"/>
    </xf>
    <xf numFmtId="0" fontId="0" fillId="5" borderId="0" xfId="0" applyFill="1"/>
    <xf numFmtId="0" fontId="1" fillId="5" borderId="0" xfId="0" applyFont="1" applyFill="1"/>
    <xf numFmtId="166" fontId="8" fillId="6" borderId="44" xfId="0" applyNumberFormat="1" applyFont="1" applyFill="1" applyBorder="1" applyAlignment="1" applyProtection="1">
      <alignment horizontal="center"/>
      <protection locked="0"/>
    </xf>
    <xf numFmtId="166" fontId="8" fillId="6" borderId="38" xfId="0" applyNumberFormat="1" applyFont="1" applyFill="1" applyBorder="1" applyAlignment="1" applyProtection="1">
      <alignment horizontal="center"/>
      <protection locked="0"/>
    </xf>
    <xf numFmtId="168" fontId="8" fillId="6" borderId="44" xfId="0" applyNumberFormat="1" applyFont="1" applyFill="1" applyBorder="1" applyAlignment="1" applyProtection="1">
      <alignment horizontal="center"/>
      <protection locked="0"/>
    </xf>
    <xf numFmtId="168" fontId="8" fillId="6" borderId="38" xfId="0" applyNumberFormat="1" applyFont="1" applyFill="1" applyBorder="1" applyAlignment="1" applyProtection="1">
      <alignment horizontal="center"/>
      <protection locked="0"/>
    </xf>
    <xf numFmtId="4" fontId="8" fillId="6" borderId="44" xfId="0" applyNumberFormat="1" applyFont="1" applyFill="1" applyBorder="1" applyAlignment="1" applyProtection="1">
      <alignment horizontal="center"/>
      <protection locked="0"/>
    </xf>
    <xf numFmtId="4" fontId="8" fillId="6" borderId="38" xfId="0" applyNumberFormat="1" applyFont="1" applyFill="1" applyBorder="1" applyAlignment="1" applyProtection="1">
      <alignment horizontal="center"/>
      <protection locked="0"/>
    </xf>
    <xf numFmtId="0" fontId="0" fillId="2" borderId="0" xfId="0" applyFill="1" applyBorder="1" applyProtection="1"/>
    <xf numFmtId="0" fontId="0" fillId="0" borderId="0" xfId="0" applyProtection="1"/>
    <xf numFmtId="0" fontId="1" fillId="2" borderId="0" xfId="0" applyFont="1" applyFill="1" applyBorder="1" applyAlignment="1" applyProtection="1"/>
    <xf numFmtId="0" fontId="0" fillId="2" borderId="0" xfId="0" applyFill="1" applyBorder="1" applyAlignment="1" applyProtection="1"/>
    <xf numFmtId="0" fontId="2" fillId="2" borderId="0" xfId="0" applyFont="1" applyFill="1" applyBorder="1" applyAlignment="1" applyProtection="1">
      <alignment horizontal="left"/>
    </xf>
    <xf numFmtId="0" fontId="0" fillId="2" borderId="0" xfId="0" applyFill="1" applyBorder="1" applyAlignment="1" applyProtection="1">
      <alignment horizontal="right"/>
    </xf>
    <xf numFmtId="0" fontId="0" fillId="2" borderId="0" xfId="0" applyFill="1" applyBorder="1" applyAlignment="1" applyProtection="1">
      <alignment horizontal="left"/>
    </xf>
    <xf numFmtId="165" fontId="2" fillId="2" borderId="0" xfId="0" applyNumberFormat="1" applyFont="1" applyFill="1" applyBorder="1" applyAlignment="1" applyProtection="1">
      <alignment horizontal="left"/>
    </xf>
    <xf numFmtId="49" fontId="5" fillId="2" borderId="0" xfId="0" applyNumberFormat="1" applyFont="1" applyFill="1" applyBorder="1" applyAlignment="1" applyProtection="1">
      <alignment horizontal="center"/>
    </xf>
    <xf numFmtId="0" fontId="14" fillId="2" borderId="3" xfId="0" applyFont="1" applyFill="1" applyBorder="1" applyAlignment="1" applyProtection="1">
      <alignment horizontal="left"/>
    </xf>
    <xf numFmtId="0" fontId="2" fillId="2" borderId="0" xfId="0" applyFont="1" applyFill="1" applyBorder="1" applyAlignment="1">
      <alignment horizontal="justify" vertical="center"/>
    </xf>
    <xf numFmtId="2" fontId="6" fillId="0" borderId="0" xfId="0" applyNumberFormat="1" applyFont="1" applyAlignment="1">
      <alignment horizontal="center"/>
    </xf>
    <xf numFmtId="2" fontId="19" fillId="2" borderId="7" xfId="0" applyNumberFormat="1" applyFont="1" applyFill="1" applyBorder="1" applyAlignment="1" applyProtection="1">
      <alignment horizontal="center"/>
    </xf>
    <xf numFmtId="0" fontId="6"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1" fillId="0" borderId="0" xfId="0" applyFont="1" applyAlignment="1">
      <alignment horizontal="center"/>
    </xf>
    <xf numFmtId="0" fontId="0" fillId="2" borderId="0" xfId="0" applyFill="1" applyBorder="1" applyAlignment="1" applyProtection="1">
      <alignment horizontal="center"/>
    </xf>
    <xf numFmtId="0" fontId="0" fillId="2" borderId="0" xfId="0" applyFill="1" applyBorder="1" applyAlignment="1" applyProtection="1">
      <alignment horizontal="left"/>
    </xf>
    <xf numFmtId="0" fontId="0" fillId="5" borderId="0" xfId="0" applyFill="1" applyBorder="1" applyAlignment="1" applyProtection="1">
      <alignment horizontal="center"/>
    </xf>
    <xf numFmtId="0" fontId="2" fillId="2" borderId="0" xfId="0" applyFont="1" applyFill="1" applyBorder="1" applyAlignment="1" applyProtection="1">
      <alignment horizontal="right"/>
    </xf>
    <xf numFmtId="0" fontId="1" fillId="2" borderId="0" xfId="0" applyFont="1" applyFill="1" applyBorder="1" applyAlignment="1" applyProtection="1">
      <alignment horizontal="left"/>
    </xf>
    <xf numFmtId="0" fontId="0" fillId="2" borderId="0" xfId="0" applyFill="1" applyBorder="1" applyAlignment="1" applyProtection="1">
      <alignment horizontal="right"/>
    </xf>
    <xf numFmtId="0" fontId="0" fillId="0" borderId="0" xfId="0" applyAlignment="1"/>
    <xf numFmtId="0" fontId="0" fillId="2" borderId="0" xfId="0" applyFill="1" applyBorder="1" applyAlignment="1">
      <alignment vertical="center" wrapText="1"/>
    </xf>
    <xf numFmtId="0" fontId="22" fillId="5" borderId="0" xfId="0" applyFont="1" applyFill="1" applyBorder="1" applyAlignment="1" applyProtection="1"/>
    <xf numFmtId="0" fontId="2" fillId="5" borderId="0" xfId="0" applyFont="1" applyFill="1" applyBorder="1" applyAlignment="1" applyProtection="1">
      <alignment wrapText="1"/>
    </xf>
    <xf numFmtId="0" fontId="0" fillId="5" borderId="0" xfId="0" applyNumberFormat="1" applyFill="1" applyBorder="1" applyAlignment="1" applyProtection="1"/>
    <xf numFmtId="14" fontId="0" fillId="5" borderId="0" xfId="0" applyNumberFormat="1" applyFill="1" applyBorder="1" applyAlignment="1" applyProtection="1"/>
    <xf numFmtId="169" fontId="0" fillId="5" borderId="0" xfId="0" applyNumberFormat="1" applyFill="1" applyBorder="1" applyAlignment="1" applyProtection="1"/>
    <xf numFmtId="0" fontId="23" fillId="0" borderId="0" xfId="0" applyFont="1" applyFill="1" applyBorder="1" applyAlignment="1" applyProtection="1"/>
    <xf numFmtId="1" fontId="0" fillId="5" borderId="0" xfId="0" applyNumberFormat="1" applyFill="1" applyBorder="1" applyAlignment="1" applyProtection="1"/>
    <xf numFmtId="0" fontId="8" fillId="5" borderId="18" xfId="0" applyNumberFormat="1" applyFont="1" applyFill="1" applyBorder="1" applyAlignment="1" applyProtection="1"/>
    <xf numFmtId="0" fontId="8" fillId="2" borderId="18" xfId="0" applyFont="1" applyFill="1" applyBorder="1" applyAlignment="1" applyProtection="1"/>
    <xf numFmtId="169" fontId="11" fillId="6" borderId="29" xfId="0" applyNumberFormat="1" applyFont="1" applyFill="1" applyBorder="1" applyAlignment="1" applyProtection="1">
      <alignment horizontal="center"/>
      <protection locked="0"/>
    </xf>
    <xf numFmtId="169" fontId="11" fillId="6" borderId="1" xfId="0" applyNumberFormat="1" applyFont="1" applyFill="1" applyBorder="1" applyAlignment="1" applyProtection="1">
      <alignment horizontal="center"/>
      <protection locked="0"/>
    </xf>
    <xf numFmtId="0" fontId="17" fillId="5" borderId="0" xfId="0" applyFont="1" applyFill="1" applyAlignment="1">
      <alignment horizontal="center"/>
    </xf>
    <xf numFmtId="171" fontId="3" fillId="5" borderId="0" xfId="0" applyNumberFormat="1" applyFont="1" applyFill="1" applyAlignment="1">
      <alignment horizontal="center"/>
    </xf>
    <xf numFmtId="171" fontId="3" fillId="5" borderId="1" xfId="0" applyNumberFormat="1" applyFont="1" applyFill="1" applyBorder="1" applyAlignment="1">
      <alignment horizontal="center"/>
    </xf>
    <xf numFmtId="171" fontId="2" fillId="5" borderId="0" xfId="0" applyNumberFormat="1" applyFont="1" applyFill="1" applyAlignment="1">
      <alignment horizontal="center"/>
    </xf>
    <xf numFmtId="0" fontId="2" fillId="5" borderId="0" xfId="0" applyFont="1" applyFill="1" applyBorder="1" applyAlignment="1" applyProtection="1">
      <alignment horizontal="right"/>
    </xf>
    <xf numFmtId="49" fontId="5" fillId="5" borderId="0" xfId="0" applyNumberFormat="1" applyFont="1" applyFill="1" applyBorder="1" applyAlignment="1" applyProtection="1">
      <alignment horizontal="center"/>
    </xf>
    <xf numFmtId="1" fontId="24" fillId="5" borderId="18" xfId="0" applyNumberFormat="1" applyFont="1" applyFill="1" applyBorder="1" applyAlignment="1" applyProtection="1">
      <alignment horizontal="center"/>
    </xf>
    <xf numFmtId="1" fontId="1" fillId="5" borderId="0" xfId="0" applyNumberFormat="1" applyFont="1" applyFill="1" applyBorder="1" applyAlignment="1" applyProtection="1">
      <alignment horizontal="left"/>
    </xf>
    <xf numFmtId="1" fontId="1" fillId="5" borderId="0" xfId="0" applyNumberFormat="1" applyFont="1" applyFill="1" applyBorder="1" applyAlignment="1" applyProtection="1"/>
    <xf numFmtId="169" fontId="2" fillId="5" borderId="0" xfId="0" applyNumberFormat="1" applyFont="1" applyFill="1" applyBorder="1" applyAlignment="1" applyProtection="1"/>
    <xf numFmtId="169" fontId="2" fillId="5" borderId="0" xfId="0" applyNumberFormat="1" applyFont="1" applyFill="1" applyBorder="1" applyAlignment="1" applyProtection="1">
      <alignment horizontal="center"/>
    </xf>
    <xf numFmtId="0" fontId="11" fillId="2" borderId="37" xfId="0" applyNumberFormat="1" applyFont="1" applyFill="1" applyBorder="1" applyAlignment="1" applyProtection="1">
      <alignment horizontal="center"/>
    </xf>
    <xf numFmtId="0" fontId="11" fillId="2" borderId="27" xfId="0" applyNumberFormat="1" applyFont="1" applyFill="1" applyBorder="1" applyAlignment="1" applyProtection="1">
      <alignment horizontal="center"/>
    </xf>
    <xf numFmtId="0" fontId="2" fillId="2" borderId="0" xfId="0" applyFont="1" applyFill="1" applyBorder="1" applyAlignment="1">
      <alignment horizontal="justify" vertical="center"/>
    </xf>
    <xf numFmtId="0" fontId="0" fillId="2" borderId="0" xfId="0" applyFill="1" applyBorder="1" applyAlignment="1">
      <alignment horizontal="justify" vertical="center"/>
    </xf>
    <xf numFmtId="0" fontId="1" fillId="2" borderId="0" xfId="0" applyFont="1" applyFill="1" applyBorder="1" applyAlignment="1">
      <alignment horizontal="justify" vertical="center" wrapText="1"/>
    </xf>
    <xf numFmtId="0" fontId="0" fillId="2" borderId="4" xfId="0" applyFill="1" applyBorder="1" applyAlignment="1">
      <alignment horizontal="center"/>
    </xf>
    <xf numFmtId="0" fontId="2"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2" fillId="2" borderId="0" xfId="0" applyFont="1" applyFill="1" applyBorder="1" applyAlignment="1">
      <alignment horizontal="justify" vertical="center"/>
    </xf>
    <xf numFmtId="0" fontId="0" fillId="2" borderId="0" xfId="0" applyFill="1" applyBorder="1" applyAlignment="1">
      <alignment horizontal="justify" vertical="center"/>
    </xf>
    <xf numFmtId="0" fontId="0" fillId="0" borderId="0" xfId="0"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0" xfId="0" applyFont="1" applyAlignment="1">
      <alignment horizontal="left"/>
    </xf>
    <xf numFmtId="0" fontId="1" fillId="5" borderId="0" xfId="0" applyFont="1" applyFill="1" applyBorder="1" applyAlignment="1"/>
    <xf numFmtId="0" fontId="0" fillId="5" borderId="0" xfId="0" applyFill="1" applyBorder="1"/>
    <xf numFmtId="0" fontId="0" fillId="0" borderId="0" xfId="0" applyAlignment="1">
      <alignment horizontal="center"/>
    </xf>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2" fillId="5" borderId="0" xfId="0" applyFont="1" applyFill="1" applyBorder="1" applyAlignment="1"/>
    <xf numFmtId="0" fontId="0" fillId="0" borderId="0" xfId="0" applyAlignment="1">
      <alignment horizontal="center"/>
    </xf>
    <xf numFmtId="0" fontId="1" fillId="0" borderId="0" xfId="0" applyFont="1" applyAlignment="1">
      <alignment horizontal="center"/>
    </xf>
    <xf numFmtId="0" fontId="1" fillId="5" borderId="0" xfId="0" applyFont="1" applyFill="1" applyBorder="1" applyAlignment="1">
      <alignment horizontal="center"/>
    </xf>
    <xf numFmtId="0" fontId="0" fillId="0" borderId="0" xfId="0" applyBorder="1" applyAlignment="1">
      <alignment horizontal="center"/>
    </xf>
    <xf numFmtId="0" fontId="0" fillId="0" borderId="0" xfId="0" applyBorder="1"/>
    <xf numFmtId="0" fontId="2" fillId="5" borderId="0" xfId="0" applyFont="1" applyFill="1" applyAlignment="1"/>
    <xf numFmtId="14" fontId="0" fillId="5" borderId="0" xfId="0" applyNumberFormat="1" applyFill="1"/>
    <xf numFmtId="0" fontId="0" fillId="2" borderId="0" xfId="0" applyFill="1" applyBorder="1" applyAlignment="1">
      <alignment horizontal="center"/>
    </xf>
    <xf numFmtId="0" fontId="30" fillId="0" borderId="0" xfId="0" applyFont="1" applyAlignment="1">
      <alignment horizontal="center"/>
    </xf>
    <xf numFmtId="0" fontId="2" fillId="2" borderId="0" xfId="0" applyFont="1" applyFill="1" applyBorder="1" applyAlignment="1">
      <alignment horizontal="center"/>
    </xf>
    <xf numFmtId="0" fontId="0" fillId="0" borderId="0" xfId="0" applyProtection="1">
      <protection locked="0"/>
    </xf>
    <xf numFmtId="0" fontId="17" fillId="5" borderId="0" xfId="0" applyFont="1" applyFill="1"/>
    <xf numFmtId="0" fontId="3" fillId="5" borderId="0" xfId="0" applyFont="1" applyFill="1"/>
    <xf numFmtId="0" fontId="3" fillId="5" borderId="0" xfId="0" applyFont="1" applyFill="1" applyAlignment="1">
      <alignment horizontal="center"/>
    </xf>
    <xf numFmtId="169" fontId="0" fillId="5" borderId="0" xfId="0" applyNumberFormat="1" applyFill="1" applyBorder="1" applyAlignment="1" applyProtection="1">
      <alignment horizontal="center"/>
    </xf>
    <xf numFmtId="0" fontId="2" fillId="2" borderId="0" xfId="0" applyFont="1" applyFill="1" applyBorder="1" applyAlignment="1">
      <alignment horizontal="justify" vertical="center"/>
    </xf>
    <xf numFmtId="0" fontId="1" fillId="2" borderId="0" xfId="0" applyFont="1" applyFill="1" applyBorder="1" applyAlignment="1">
      <alignment horizontal="justify" vertical="top" wrapText="1"/>
    </xf>
    <xf numFmtId="0" fontId="0" fillId="5" borderId="0" xfId="0" applyFill="1" applyAlignment="1">
      <alignment horizontal="center"/>
    </xf>
    <xf numFmtId="0" fontId="0" fillId="2" borderId="0" xfId="0" applyFill="1" applyBorder="1" applyAlignment="1" applyProtection="1">
      <alignment horizontal="center"/>
    </xf>
    <xf numFmtId="3" fontId="2" fillId="0" borderId="0" xfId="0" applyNumberFormat="1" applyFont="1" applyAlignment="1">
      <alignment horizontal="center"/>
    </xf>
    <xf numFmtId="3" fontId="32" fillId="0" borderId="0" xfId="0" applyNumberFormat="1" applyFont="1" applyAlignment="1">
      <alignment horizontal="center"/>
    </xf>
    <xf numFmtId="3" fontId="2" fillId="0" borderId="0" xfId="0" applyNumberFormat="1" applyFont="1" applyFill="1" applyAlignment="1">
      <alignment horizontal="center"/>
    </xf>
    <xf numFmtId="0" fontId="8" fillId="5" borderId="0" xfId="0" applyNumberFormat="1" applyFont="1" applyFill="1" applyBorder="1" applyAlignment="1" applyProtection="1">
      <alignment horizontal="left"/>
    </xf>
    <xf numFmtId="0" fontId="8" fillId="5" borderId="0" xfId="0" applyNumberFormat="1" applyFont="1" applyFill="1" applyBorder="1" applyAlignment="1" applyProtection="1"/>
    <xf numFmtId="0" fontId="8" fillId="2" borderId="0" xfId="0" applyFont="1" applyFill="1" applyBorder="1" applyAlignment="1" applyProtection="1">
      <alignment horizontal="left"/>
    </xf>
    <xf numFmtId="0" fontId="8" fillId="2" borderId="0" xfId="0" applyFont="1" applyFill="1" applyBorder="1" applyAlignment="1" applyProtection="1"/>
    <xf numFmtId="169" fontId="0" fillId="5" borderId="0" xfId="0" applyNumberFormat="1" applyFill="1"/>
    <xf numFmtId="0" fontId="0" fillId="5" borderId="0" xfId="0" applyFill="1" applyProtection="1">
      <protection locked="0"/>
    </xf>
    <xf numFmtId="0" fontId="22" fillId="3" borderId="24" xfId="0" applyFont="1" applyFill="1" applyBorder="1" applyAlignment="1" applyProtection="1"/>
    <xf numFmtId="0" fontId="22" fillId="3" borderId="25" xfId="0" applyFont="1" applyFill="1" applyBorder="1" applyAlignment="1" applyProtection="1"/>
    <xf numFmtId="0" fontId="22" fillId="3" borderId="26" xfId="0" applyFont="1" applyFill="1" applyBorder="1" applyAlignment="1" applyProtection="1"/>
    <xf numFmtId="0" fontId="35" fillId="3" borderId="25" xfId="0" applyFont="1" applyFill="1" applyBorder="1" applyAlignment="1" applyProtection="1"/>
    <xf numFmtId="0" fontId="0" fillId="2" borderId="0" xfId="0" applyFill="1" applyBorder="1" applyAlignment="1">
      <alignment horizontal="justify" vertical="center"/>
    </xf>
    <xf numFmtId="0" fontId="0" fillId="5" borderId="0" xfId="0" applyFill="1" applyBorder="1" applyAlignment="1" applyProtection="1"/>
    <xf numFmtId="0" fontId="0" fillId="5" borderId="0" xfId="0" applyFill="1" applyAlignment="1" applyProtection="1"/>
    <xf numFmtId="0" fontId="1" fillId="5" borderId="0" xfId="0" applyFont="1" applyFill="1" applyAlignment="1" applyProtection="1"/>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0" fillId="0" borderId="0" xfId="0" applyAlignment="1">
      <alignment horizontal="center"/>
    </xf>
    <xf numFmtId="0" fontId="1" fillId="0" borderId="0" xfId="0" applyFont="1" applyAlignment="1">
      <alignment horizontal="center"/>
    </xf>
    <xf numFmtId="0" fontId="6" fillId="0" borderId="0" xfId="0" applyFont="1" applyAlignment="1">
      <alignment horizontal="center"/>
    </xf>
    <xf numFmtId="0" fontId="0" fillId="0" borderId="0" xfId="0" applyAlignment="1" applyProtection="1">
      <alignment horizontal="center"/>
      <protection locked="0"/>
    </xf>
    <xf numFmtId="0" fontId="1" fillId="5" borderId="0" xfId="0" applyFont="1" applyFill="1" applyBorder="1" applyAlignment="1">
      <alignment horizontal="center"/>
    </xf>
    <xf numFmtId="0" fontId="1" fillId="0" borderId="0" xfId="0" applyFont="1" applyAlignment="1">
      <alignment horizontal="left"/>
    </xf>
    <xf numFmtId="0" fontId="1" fillId="0" borderId="0" xfId="0" applyFont="1" applyFill="1" applyAlignment="1">
      <alignment horizontal="left"/>
    </xf>
    <xf numFmtId="0" fontId="2" fillId="6" borderId="1" xfId="0" applyFont="1" applyFill="1" applyBorder="1" applyAlignment="1" applyProtection="1">
      <alignment horizontal="left"/>
      <protection locked="0"/>
    </xf>
    <xf numFmtId="0" fontId="1" fillId="5" borderId="0" xfId="0" applyFont="1" applyFill="1" applyBorder="1" applyAlignment="1" applyProtection="1">
      <alignment horizontal="left"/>
    </xf>
    <xf numFmtId="0" fontId="2" fillId="6" borderId="29" xfId="0" applyFont="1" applyFill="1" applyBorder="1" applyAlignment="1" applyProtection="1">
      <alignment horizontal="left"/>
      <protection locked="0"/>
    </xf>
    <xf numFmtId="0" fontId="2" fillId="5" borderId="5" xfId="0" applyFont="1"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Alignment="1" applyProtection="1">
      <alignment horizontal="center"/>
    </xf>
    <xf numFmtId="0" fontId="0" fillId="5" borderId="0" xfId="0" applyFill="1" applyAlignment="1">
      <alignment horizontal="center"/>
    </xf>
    <xf numFmtId="0" fontId="0" fillId="5" borderId="5" xfId="0" applyFill="1" applyBorder="1" applyAlignment="1" applyProtection="1">
      <alignment horizontal="left"/>
    </xf>
    <xf numFmtId="14" fontId="21" fillId="5" borderId="33" xfId="0" applyNumberFormat="1" applyFont="1" applyFill="1" applyBorder="1" applyAlignment="1" applyProtection="1">
      <alignment horizontal="center"/>
    </xf>
    <xf numFmtId="169" fontId="19" fillId="2" borderId="6" xfId="0" applyNumberFormat="1" applyFont="1" applyFill="1" applyBorder="1" applyAlignment="1" applyProtection="1">
      <alignment horizontal="center"/>
    </xf>
    <xf numFmtId="169" fontId="19" fillId="2" borderId="8" xfId="0" applyNumberFormat="1" applyFont="1" applyFill="1" applyBorder="1" applyAlignment="1" applyProtection="1">
      <alignment horizontal="center"/>
    </xf>
    <xf numFmtId="2" fontId="19" fillId="2" borderId="7" xfId="0" applyNumberFormat="1" applyFont="1" applyFill="1" applyBorder="1" applyAlignment="1" applyProtection="1">
      <alignment horizontal="center"/>
    </xf>
    <xf numFmtId="2" fontId="19" fillId="2" borderId="15" xfId="0" applyNumberFormat="1" applyFont="1" applyFill="1" applyBorder="1" applyAlignment="1" applyProtection="1">
      <alignment horizontal="center"/>
    </xf>
    <xf numFmtId="0" fontId="0" fillId="5" borderId="0" xfId="0" applyFill="1" applyBorder="1" applyAlignment="1" applyProtection="1">
      <alignment horizontal="left"/>
    </xf>
    <xf numFmtId="165" fontId="2" fillId="6" borderId="1" xfId="0" applyNumberFormat="1" applyFont="1" applyFill="1" applyBorder="1" applyAlignment="1" applyProtection="1">
      <alignment horizontal="left"/>
      <protection locked="0"/>
    </xf>
    <xf numFmtId="0" fontId="9" fillId="3" borderId="40" xfId="0" applyFont="1" applyFill="1" applyBorder="1" applyAlignment="1" applyProtection="1">
      <alignment horizontal="center"/>
    </xf>
    <xf numFmtId="167" fontId="8" fillId="6" borderId="18" xfId="0" applyNumberFormat="1" applyFont="1" applyFill="1" applyBorder="1" applyAlignment="1" applyProtection="1">
      <alignment horizontal="center"/>
      <protection locked="0"/>
    </xf>
    <xf numFmtId="167" fontId="8" fillId="6" borderId="7" xfId="0" applyNumberFormat="1" applyFont="1" applyFill="1" applyBorder="1" applyAlignment="1" applyProtection="1">
      <alignment horizontal="center"/>
      <protection locked="0"/>
    </xf>
    <xf numFmtId="0" fontId="9" fillId="3" borderId="41" xfId="0" applyFont="1" applyFill="1" applyBorder="1" applyAlignment="1" applyProtection="1">
      <alignment horizontal="center"/>
    </xf>
    <xf numFmtId="0" fontId="9" fillId="3" borderId="42" xfId="0" applyFont="1" applyFill="1" applyBorder="1" applyAlignment="1" applyProtection="1">
      <alignment horizontal="center"/>
    </xf>
    <xf numFmtId="0" fontId="2" fillId="5" borderId="0" xfId="0" applyFont="1" applyFill="1" applyBorder="1" applyAlignment="1">
      <alignment horizontal="center"/>
    </xf>
    <xf numFmtId="0" fontId="2" fillId="0" borderId="0" xfId="0" applyFont="1" applyAlignment="1">
      <alignment horizontal="center"/>
    </xf>
    <xf numFmtId="0" fontId="12" fillId="5" borderId="0" xfId="0"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0" fillId="2" borderId="0" xfId="0" applyFill="1" applyBorder="1" applyAlignment="1" applyProtection="1">
      <alignment horizontal="left"/>
    </xf>
    <xf numFmtId="0" fontId="6" fillId="0" borderId="0" xfId="0" applyFont="1" applyAlignment="1">
      <alignment horizontal="center"/>
    </xf>
    <xf numFmtId="0" fontId="1" fillId="0" borderId="0" xfId="0" applyFont="1" applyAlignment="1">
      <alignment horizontal="center"/>
    </xf>
    <xf numFmtId="0" fontId="29" fillId="0" borderId="9" xfId="0" applyFont="1" applyBorder="1" applyAlignment="1">
      <alignment horizontal="center"/>
    </xf>
    <xf numFmtId="0" fontId="29" fillId="0" borderId="16" xfId="0" applyFont="1" applyBorder="1" applyAlignment="1">
      <alignment horizontal="center"/>
    </xf>
    <xf numFmtId="0" fontId="9" fillId="3" borderId="43" xfId="0" applyFont="1" applyFill="1" applyBorder="1" applyAlignment="1" applyProtection="1">
      <alignment horizontal="center"/>
    </xf>
    <xf numFmtId="0" fontId="9" fillId="3" borderId="47" xfId="0" applyFont="1" applyFill="1" applyBorder="1" applyAlignment="1" applyProtection="1">
      <alignment horizontal="center"/>
    </xf>
    <xf numFmtId="169" fontId="19" fillId="2" borderId="17" xfId="0" applyNumberFormat="1" applyFont="1" applyFill="1" applyBorder="1" applyAlignment="1" applyProtection="1">
      <alignment horizontal="center"/>
    </xf>
    <xf numFmtId="169" fontId="19" fillId="2" borderId="19" xfId="0" applyNumberFormat="1" applyFont="1" applyFill="1" applyBorder="1" applyAlignment="1" applyProtection="1">
      <alignment horizontal="center"/>
    </xf>
    <xf numFmtId="0" fontId="9" fillId="3" borderId="46" xfId="0" applyFont="1" applyFill="1" applyBorder="1" applyAlignment="1" applyProtection="1">
      <alignment horizontal="center"/>
    </xf>
    <xf numFmtId="170" fontId="8" fillId="0" borderId="14" xfId="0" applyNumberFormat="1" applyFont="1" applyFill="1" applyBorder="1" applyAlignment="1" applyProtection="1">
      <alignment horizontal="center"/>
    </xf>
    <xf numFmtId="170" fontId="8" fillId="0" borderId="7" xfId="0" applyNumberFormat="1" applyFont="1" applyFill="1" applyBorder="1" applyAlignment="1" applyProtection="1">
      <alignment horizontal="center"/>
    </xf>
    <xf numFmtId="170" fontId="8" fillId="0" borderId="8" xfId="0" applyNumberFormat="1" applyFont="1" applyFill="1" applyBorder="1" applyAlignment="1" applyProtection="1">
      <alignment horizontal="center"/>
    </xf>
    <xf numFmtId="0" fontId="8" fillId="6" borderId="14" xfId="0" applyNumberFormat="1" applyFont="1" applyFill="1" applyBorder="1" applyAlignment="1" applyProtection="1">
      <alignment horizontal="center"/>
      <protection locked="0"/>
    </xf>
    <xf numFmtId="0" fontId="8" fillId="6" borderId="8" xfId="0" applyNumberFormat="1" applyFont="1" applyFill="1" applyBorder="1" applyAlignment="1" applyProtection="1">
      <alignment horizontal="center"/>
      <protection locked="0"/>
    </xf>
    <xf numFmtId="169" fontId="19" fillId="2" borderId="7" xfId="0" applyNumberFormat="1" applyFont="1" applyFill="1" applyBorder="1" applyAlignment="1" applyProtection="1">
      <alignment horizontal="center"/>
    </xf>
    <xf numFmtId="170" fontId="8" fillId="0" borderId="57" xfId="0" applyNumberFormat="1" applyFont="1" applyFill="1" applyBorder="1" applyAlignment="1" applyProtection="1">
      <alignment horizontal="center"/>
    </xf>
    <xf numFmtId="170" fontId="8" fillId="0" borderId="58" xfId="0" applyNumberFormat="1" applyFont="1" applyFill="1" applyBorder="1" applyAlignment="1" applyProtection="1">
      <alignment horizontal="center"/>
    </xf>
    <xf numFmtId="170" fontId="8" fillId="0" borderId="59" xfId="0" applyNumberFormat="1" applyFont="1" applyFill="1" applyBorder="1" applyAlignment="1" applyProtection="1">
      <alignment horizontal="center"/>
    </xf>
    <xf numFmtId="0" fontId="9" fillId="3" borderId="22" xfId="0" applyFont="1" applyFill="1" applyBorder="1" applyAlignment="1" applyProtection="1">
      <alignment horizontal="center"/>
    </xf>
    <xf numFmtId="0" fontId="9" fillId="3" borderId="12" xfId="0" applyFont="1" applyFill="1" applyBorder="1" applyAlignment="1" applyProtection="1">
      <alignment horizontal="center"/>
    </xf>
    <xf numFmtId="0" fontId="9" fillId="3" borderId="13" xfId="0" applyFont="1" applyFill="1" applyBorder="1" applyAlignment="1" applyProtection="1">
      <alignment horizontal="center"/>
    </xf>
    <xf numFmtId="169" fontId="19" fillId="2" borderId="18" xfId="0" applyNumberFormat="1" applyFont="1" applyFill="1" applyBorder="1" applyAlignment="1" applyProtection="1">
      <alignment horizontal="center"/>
    </xf>
    <xf numFmtId="2" fontId="9" fillId="3" borderId="12" xfId="0" applyNumberFormat="1" applyFont="1" applyFill="1" applyBorder="1" applyAlignment="1" applyProtection="1">
      <alignment horizontal="center"/>
    </xf>
    <xf numFmtId="2" fontId="9" fillId="3" borderId="13" xfId="0" applyNumberFormat="1" applyFont="1" applyFill="1" applyBorder="1" applyAlignment="1" applyProtection="1">
      <alignment horizontal="center"/>
    </xf>
    <xf numFmtId="170" fontId="8" fillId="0" borderId="55" xfId="0" applyNumberFormat="1" applyFont="1" applyFill="1" applyBorder="1" applyAlignment="1" applyProtection="1">
      <alignment horizontal="center"/>
    </xf>
    <xf numFmtId="170" fontId="8" fillId="0" borderId="0" xfId="0" applyNumberFormat="1" applyFont="1" applyFill="1" applyBorder="1" applyAlignment="1" applyProtection="1">
      <alignment horizontal="center"/>
    </xf>
    <xf numFmtId="170" fontId="8" fillId="0" borderId="56" xfId="0" applyNumberFormat="1" applyFont="1" applyFill="1" applyBorder="1" applyAlignment="1" applyProtection="1">
      <alignment horizontal="center"/>
    </xf>
    <xf numFmtId="2" fontId="19" fillId="2" borderId="18" xfId="0" applyNumberFormat="1" applyFont="1" applyFill="1" applyBorder="1" applyAlignment="1" applyProtection="1">
      <alignment horizontal="center"/>
    </xf>
    <xf numFmtId="2" fontId="19" fillId="2" borderId="53" xfId="0" applyNumberFormat="1" applyFont="1" applyFill="1" applyBorder="1" applyAlignment="1" applyProtection="1">
      <alignment horizontal="center"/>
    </xf>
    <xf numFmtId="0" fontId="4" fillId="5" borderId="0"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20" xfId="0" applyFont="1" applyFill="1" applyBorder="1" applyAlignment="1" applyProtection="1">
      <alignment horizontal="center"/>
    </xf>
    <xf numFmtId="0" fontId="9" fillId="3" borderId="21" xfId="0" applyFont="1" applyFill="1" applyBorder="1" applyAlignment="1" applyProtection="1">
      <alignment horizontal="center"/>
    </xf>
    <xf numFmtId="0" fontId="8" fillId="6" borderId="57" xfId="0" applyNumberFormat="1" applyFont="1" applyFill="1" applyBorder="1" applyAlignment="1" applyProtection="1">
      <alignment horizontal="center"/>
      <protection locked="0"/>
    </xf>
    <xf numFmtId="0" fontId="8" fillId="6" borderId="59" xfId="0" applyNumberFormat="1" applyFont="1" applyFill="1" applyBorder="1" applyAlignment="1" applyProtection="1">
      <alignment horizontal="center"/>
      <protection locked="0"/>
    </xf>
    <xf numFmtId="0" fontId="14" fillId="2" borderId="18" xfId="0" applyFont="1" applyFill="1" applyBorder="1" applyAlignment="1" applyProtection="1">
      <alignment horizontal="righ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4" fontId="2" fillId="6" borderId="29" xfId="0" applyNumberFormat="1" applyFont="1" applyFill="1" applyBorder="1" applyAlignment="1" applyProtection="1">
      <alignment horizontal="left"/>
      <protection locked="0"/>
    </xf>
    <xf numFmtId="0" fontId="0" fillId="2" borderId="0" xfId="0" applyFill="1" applyBorder="1" applyAlignment="1">
      <alignment horizontal="center"/>
    </xf>
    <xf numFmtId="0" fontId="0" fillId="2" borderId="20" xfId="0" applyFill="1" applyBorder="1" applyAlignment="1" applyProtection="1">
      <alignment horizontal="center"/>
    </xf>
    <xf numFmtId="0" fontId="0" fillId="2" borderId="0" xfId="0" applyFill="1" applyBorder="1" applyAlignment="1" applyProtection="1">
      <alignment horizontal="center"/>
    </xf>
    <xf numFmtId="0" fontId="11" fillId="2" borderId="11" xfId="0" applyNumberFormat="1" applyFont="1" applyFill="1" applyBorder="1" applyAlignment="1" applyProtection="1">
      <alignment horizontal="center"/>
    </xf>
    <xf numFmtId="0" fontId="11" fillId="2" borderId="13" xfId="0" applyNumberFormat="1" applyFont="1" applyFill="1" applyBorder="1" applyAlignment="1" applyProtection="1">
      <alignment horizontal="center"/>
    </xf>
    <xf numFmtId="0" fontId="9" fillId="4" borderId="49" xfId="0" applyNumberFormat="1" applyFont="1" applyFill="1" applyBorder="1" applyAlignment="1">
      <alignment horizontal="center"/>
    </xf>
    <xf numFmtId="0" fontId="9" fillId="4" borderId="52" xfId="0" applyNumberFormat="1" applyFont="1" applyFill="1" applyBorder="1" applyAlignment="1">
      <alignment horizontal="center"/>
    </xf>
    <xf numFmtId="0" fontId="11" fillId="2" borderId="12" xfId="0" applyFont="1" applyFill="1" applyBorder="1" applyAlignment="1">
      <alignment horizontal="right"/>
    </xf>
    <xf numFmtId="0" fontId="2" fillId="6" borderId="29" xfId="0" applyFont="1" applyFill="1" applyBorder="1" applyAlignment="1" applyProtection="1">
      <alignment horizontal="center"/>
      <protection locked="0"/>
    </xf>
    <xf numFmtId="3" fontId="2" fillId="6" borderId="1" xfId="0" applyNumberFormat="1" applyFont="1" applyFill="1" applyBorder="1" applyAlignment="1" applyProtection="1">
      <alignment horizontal="center"/>
      <protection locked="0"/>
    </xf>
    <xf numFmtId="0" fontId="8" fillId="6" borderId="74" xfId="0" applyNumberFormat="1" applyFont="1" applyFill="1" applyBorder="1" applyAlignment="1" applyProtection="1">
      <alignment horizontal="center"/>
      <protection locked="0"/>
    </xf>
    <xf numFmtId="0" fontId="8" fillId="6" borderId="75" xfId="0" applyNumberFormat="1" applyFont="1" applyFill="1" applyBorder="1" applyAlignment="1" applyProtection="1">
      <alignment horizontal="center"/>
      <protection locked="0"/>
    </xf>
    <xf numFmtId="0" fontId="11" fillId="2" borderId="10" xfId="0" applyNumberFormat="1" applyFont="1" applyFill="1" applyBorder="1" applyAlignment="1" applyProtection="1">
      <alignment horizontal="center"/>
    </xf>
    <xf numFmtId="0" fontId="27" fillId="2" borderId="0" xfId="0" applyFont="1" applyFill="1" applyBorder="1" applyAlignment="1">
      <alignment horizontal="right" indent="1"/>
    </xf>
    <xf numFmtId="0" fontId="2" fillId="0" borderId="0" xfId="0" applyFont="1" applyAlignment="1">
      <alignment horizontal="left"/>
    </xf>
    <xf numFmtId="0" fontId="0" fillId="5" borderId="0" xfId="0" applyFill="1" applyBorder="1" applyAlignment="1">
      <alignment horizontal="center"/>
    </xf>
    <xf numFmtId="0" fontId="6" fillId="2" borderId="0" xfId="0" applyFont="1" applyFill="1" applyBorder="1" applyAlignment="1" applyProtection="1">
      <alignment horizontal="justify" vertical="center" wrapText="1"/>
    </xf>
    <xf numFmtId="3" fontId="11" fillId="2" borderId="0" xfId="0" applyNumberFormat="1" applyFont="1" applyFill="1" applyBorder="1" applyAlignment="1">
      <alignment horizontal="center"/>
    </xf>
    <xf numFmtId="0" fontId="18" fillId="4" borderId="49" xfId="0" applyNumberFormat="1" applyFont="1" applyFill="1" applyBorder="1" applyAlignment="1">
      <alignment horizontal="center"/>
    </xf>
    <xf numFmtId="0" fontId="18" fillId="4" borderId="52" xfId="0" applyNumberFormat="1" applyFont="1" applyFill="1" applyBorder="1" applyAlignment="1">
      <alignment horizontal="center"/>
    </xf>
    <xf numFmtId="0" fontId="9" fillId="4" borderId="10" xfId="0" applyNumberFormat="1" applyFont="1" applyFill="1" applyBorder="1" applyAlignment="1">
      <alignment horizontal="center"/>
    </xf>
    <xf numFmtId="0" fontId="9" fillId="4" borderId="16" xfId="0" applyNumberFormat="1" applyFont="1" applyFill="1" applyBorder="1" applyAlignment="1">
      <alignment horizontal="center"/>
    </xf>
    <xf numFmtId="0" fontId="18" fillId="4" borderId="10" xfId="0" applyNumberFormat="1" applyFont="1" applyFill="1" applyBorder="1" applyAlignment="1">
      <alignment horizontal="center"/>
    </xf>
    <xf numFmtId="0" fontId="18" fillId="4" borderId="16" xfId="0" applyNumberFormat="1" applyFont="1" applyFill="1" applyBorder="1" applyAlignment="1">
      <alignment horizontal="center"/>
    </xf>
    <xf numFmtId="0" fontId="18" fillId="4" borderId="51" xfId="0" applyNumberFormat="1" applyFont="1" applyFill="1" applyBorder="1" applyAlignment="1">
      <alignment horizontal="center"/>
    </xf>
    <xf numFmtId="0" fontId="1" fillId="5" borderId="0" xfId="0" applyFont="1" applyFill="1" applyAlignment="1">
      <alignment horizontal="center"/>
    </xf>
    <xf numFmtId="0" fontId="11" fillId="2" borderId="51" xfId="0" applyNumberFormat="1" applyFont="1" applyFill="1" applyBorder="1" applyAlignment="1" applyProtection="1">
      <alignment horizontal="center"/>
    </xf>
    <xf numFmtId="0" fontId="11" fillId="2" borderId="50" xfId="0" applyNumberFormat="1" applyFont="1" applyFill="1" applyBorder="1" applyAlignment="1" applyProtection="1">
      <alignment horizontal="center"/>
    </xf>
    <xf numFmtId="169" fontId="0" fillId="0" borderId="0" xfId="0" applyNumberFormat="1" applyAlignment="1">
      <alignment horizontal="center"/>
    </xf>
    <xf numFmtId="0" fontId="27" fillId="5" borderId="0" xfId="0" applyNumberFormat="1" applyFont="1" applyFill="1" applyBorder="1" applyAlignment="1">
      <alignment horizontal="center"/>
    </xf>
    <xf numFmtId="0" fontId="11" fillId="2" borderId="27" xfId="0" applyNumberFormat="1" applyFont="1" applyFill="1" applyBorder="1" applyAlignment="1" applyProtection="1">
      <alignment horizontal="center"/>
    </xf>
    <xf numFmtId="0" fontId="11" fillId="2" borderId="48" xfId="0" applyNumberFormat="1" applyFont="1" applyFill="1" applyBorder="1" applyAlignment="1" applyProtection="1">
      <alignment horizontal="center"/>
    </xf>
    <xf numFmtId="0" fontId="2" fillId="6" borderId="1" xfId="0" applyFont="1" applyFill="1"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1" fillId="5" borderId="0" xfId="0" applyFont="1" applyFill="1" applyAlignment="1" applyProtection="1">
      <alignment horizontal="left"/>
    </xf>
    <xf numFmtId="164" fontId="2" fillId="6" borderId="1" xfId="0" applyNumberFormat="1" applyFont="1" applyFill="1" applyBorder="1" applyAlignment="1" applyProtection="1">
      <alignment horizontal="center"/>
      <protection locked="0"/>
    </xf>
    <xf numFmtId="0" fontId="11" fillId="2" borderId="12" xfId="0" applyNumberFormat="1" applyFont="1" applyFill="1" applyBorder="1" applyAlignment="1" applyProtection="1">
      <alignment horizontal="center"/>
    </xf>
    <xf numFmtId="1" fontId="11" fillId="2" borderId="9" xfId="0" applyNumberFormat="1" applyFont="1" applyFill="1" applyBorder="1" applyAlignment="1">
      <alignment horizontal="center"/>
    </xf>
    <xf numFmtId="1" fontId="11" fillId="2" borderId="10" xfId="0" applyNumberFormat="1" applyFont="1" applyFill="1" applyBorder="1" applyAlignment="1">
      <alignment horizontal="center"/>
    </xf>
    <xf numFmtId="1" fontId="11" fillId="2" borderId="16" xfId="0" applyNumberFormat="1" applyFont="1" applyFill="1" applyBorder="1" applyAlignment="1">
      <alignment horizontal="center"/>
    </xf>
    <xf numFmtId="0" fontId="1" fillId="6" borderId="63" xfId="0" applyNumberFormat="1" applyFont="1" applyFill="1" applyBorder="1" applyAlignment="1" applyProtection="1">
      <alignment horizontal="center"/>
      <protection locked="0"/>
    </xf>
    <xf numFmtId="0" fontId="1" fillId="6" borderId="35" xfId="0" applyNumberFormat="1" applyFont="1" applyFill="1" applyBorder="1" applyAlignment="1" applyProtection="1">
      <alignment horizontal="center"/>
      <protection locked="0"/>
    </xf>
    <xf numFmtId="14" fontId="1" fillId="6" borderId="35" xfId="0" applyNumberFormat="1" applyFont="1" applyFill="1" applyBorder="1" applyAlignment="1" applyProtection="1">
      <alignment horizontal="center"/>
      <protection locked="0"/>
    </xf>
    <xf numFmtId="3" fontId="1" fillId="6" borderId="35" xfId="0" applyNumberFormat="1" applyFont="1" applyFill="1" applyBorder="1" applyAlignment="1" applyProtection="1">
      <alignment horizontal="center"/>
      <protection locked="0"/>
    </xf>
    <xf numFmtId="3" fontId="0" fillId="0" borderId="35" xfId="0" applyNumberFormat="1" applyFill="1" applyBorder="1" applyAlignment="1" applyProtection="1">
      <alignment horizontal="center"/>
    </xf>
    <xf numFmtId="3" fontId="0" fillId="0" borderId="64" xfId="0" applyNumberFormat="1" applyFill="1" applyBorder="1" applyAlignment="1" applyProtection="1">
      <alignment horizontal="center"/>
    </xf>
    <xf numFmtId="0" fontId="1" fillId="6" borderId="66" xfId="0" applyNumberFormat="1" applyFont="1" applyFill="1" applyBorder="1" applyAlignment="1" applyProtection="1">
      <alignment horizontal="center"/>
      <protection locked="0"/>
    </xf>
    <xf numFmtId="14" fontId="1" fillId="6" borderId="66" xfId="0" applyNumberFormat="1" applyFont="1" applyFill="1" applyBorder="1" applyAlignment="1" applyProtection="1">
      <alignment horizontal="center"/>
      <protection locked="0"/>
    </xf>
    <xf numFmtId="1" fontId="0" fillId="5" borderId="0" xfId="0" applyNumberFormat="1" applyFill="1" applyBorder="1" applyAlignment="1" applyProtection="1">
      <alignment horizontal="center"/>
    </xf>
    <xf numFmtId="0" fontId="0" fillId="2" borderId="32"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25" fillId="2" borderId="0" xfId="0" applyFont="1" applyFill="1" applyBorder="1" applyAlignment="1" applyProtection="1">
      <alignment horizontal="left"/>
    </xf>
    <xf numFmtId="0" fontId="2" fillId="2" borderId="1" xfId="0" applyFont="1" applyFill="1" applyBorder="1" applyAlignment="1" applyProtection="1">
      <alignment horizontal="left"/>
    </xf>
    <xf numFmtId="0" fontId="0" fillId="0" borderId="1" xfId="0" applyBorder="1" applyAlignment="1" applyProtection="1">
      <alignment horizontal="left"/>
    </xf>
    <xf numFmtId="0" fontId="2" fillId="2" borderId="29"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14" fontId="2" fillId="2" borderId="29" xfId="0" applyNumberFormat="1" applyFont="1" applyFill="1" applyBorder="1" applyAlignment="1" applyProtection="1">
      <alignment horizontal="left"/>
      <protection locked="0"/>
    </xf>
    <xf numFmtId="0" fontId="1" fillId="2" borderId="0" xfId="0" applyFont="1" applyFill="1" applyBorder="1" applyAlignment="1" applyProtection="1">
      <alignment horizontal="left"/>
    </xf>
    <xf numFmtId="164" fontId="2" fillId="2" borderId="1" xfId="0" applyNumberFormat="1" applyFont="1" applyFill="1"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4" fillId="2" borderId="0" xfId="0" applyFont="1" applyFill="1" applyBorder="1" applyAlignment="1" applyProtection="1">
      <alignment horizontal="center"/>
    </xf>
    <xf numFmtId="165" fontId="2" fillId="2" borderId="1" xfId="0" applyNumberFormat="1" applyFont="1" applyFill="1" applyBorder="1" applyAlignment="1" applyProtection="1">
      <alignment horizontal="left"/>
    </xf>
    <xf numFmtId="164" fontId="2" fillId="2" borderId="0" xfId="0" applyNumberFormat="1" applyFont="1" applyFill="1" applyBorder="1" applyAlignment="1" applyProtection="1">
      <alignment horizontal="left"/>
    </xf>
    <xf numFmtId="0" fontId="2" fillId="2" borderId="29" xfId="0" applyFont="1" applyFill="1" applyBorder="1" applyAlignment="1" applyProtection="1">
      <alignment horizontal="left"/>
    </xf>
    <xf numFmtId="0" fontId="2" fillId="5" borderId="1" xfId="0" applyFont="1" applyFill="1" applyBorder="1" applyAlignment="1" applyProtection="1">
      <alignment horizontal="center"/>
    </xf>
    <xf numFmtId="1" fontId="24" fillId="7" borderId="70" xfId="0" applyNumberFormat="1" applyFont="1" applyFill="1" applyBorder="1" applyAlignment="1" applyProtection="1">
      <alignment horizontal="center"/>
    </xf>
    <xf numFmtId="1" fontId="24" fillId="7" borderId="71" xfId="0" applyNumberFormat="1" applyFont="1" applyFill="1" applyBorder="1" applyAlignment="1" applyProtection="1">
      <alignment horizontal="center"/>
    </xf>
    <xf numFmtId="1" fontId="24" fillId="7" borderId="72" xfId="0" applyNumberFormat="1" applyFont="1" applyFill="1" applyBorder="1" applyAlignment="1" applyProtection="1">
      <alignment horizontal="center"/>
    </xf>
    <xf numFmtId="1" fontId="0" fillId="6" borderId="63" xfId="0" applyNumberFormat="1" applyFill="1" applyBorder="1" applyAlignment="1" applyProtection="1">
      <alignment horizontal="center"/>
      <protection locked="0"/>
    </xf>
    <xf numFmtId="1" fontId="0" fillId="6" borderId="35" xfId="0" applyNumberFormat="1" applyFill="1" applyBorder="1" applyAlignment="1" applyProtection="1">
      <alignment horizontal="center"/>
      <protection locked="0"/>
    </xf>
    <xf numFmtId="0" fontId="1" fillId="6" borderId="68" xfId="0" applyNumberFormat="1" applyFont="1" applyFill="1" applyBorder="1" applyAlignment="1" applyProtection="1">
      <alignment horizontal="center"/>
      <protection locked="0"/>
    </xf>
    <xf numFmtId="0" fontId="1" fillId="6" borderId="36" xfId="0" applyNumberFormat="1" applyFont="1" applyFill="1" applyBorder="1" applyAlignment="1" applyProtection="1">
      <alignment horizontal="center"/>
      <protection locked="0"/>
    </xf>
    <xf numFmtId="14" fontId="1" fillId="6" borderId="36" xfId="0" applyNumberFormat="1" applyFont="1" applyFill="1" applyBorder="1" applyAlignment="1" applyProtection="1">
      <alignment horizontal="center"/>
      <protection locked="0"/>
    </xf>
    <xf numFmtId="3" fontId="0" fillId="0" borderId="36" xfId="0" applyNumberFormat="1" applyFill="1" applyBorder="1" applyAlignment="1" applyProtection="1">
      <alignment horizontal="center"/>
    </xf>
    <xf numFmtId="3" fontId="0" fillId="0" borderId="69" xfId="0" applyNumberFormat="1" applyFill="1" applyBorder="1" applyAlignment="1" applyProtection="1">
      <alignment horizontal="center"/>
    </xf>
    <xf numFmtId="1" fontId="0" fillId="6" borderId="68" xfId="0" applyNumberFormat="1" applyFill="1" applyBorder="1" applyAlignment="1" applyProtection="1">
      <alignment horizontal="center"/>
      <protection locked="0"/>
    </xf>
    <xf numFmtId="1" fontId="0" fillId="6" borderId="36" xfId="0" applyNumberFormat="1" applyFill="1" applyBorder="1" applyAlignment="1" applyProtection="1">
      <alignment horizontal="center"/>
      <protection locked="0"/>
    </xf>
    <xf numFmtId="169" fontId="0" fillId="6" borderId="36" xfId="0" applyNumberFormat="1" applyFill="1" applyBorder="1" applyAlignment="1" applyProtection="1">
      <alignment horizontal="center"/>
      <protection locked="0"/>
    </xf>
    <xf numFmtId="0" fontId="1" fillId="6" borderId="65" xfId="0" applyNumberFormat="1" applyFont="1" applyFill="1" applyBorder="1" applyAlignment="1" applyProtection="1">
      <alignment horizontal="center"/>
      <protection locked="0"/>
    </xf>
    <xf numFmtId="1" fontId="0" fillId="6" borderId="65" xfId="0" applyNumberFormat="1" applyFill="1" applyBorder="1" applyAlignment="1" applyProtection="1">
      <alignment horizontal="center"/>
      <protection locked="0"/>
    </xf>
    <xf numFmtId="1" fontId="0" fillId="6" borderId="66" xfId="0" applyNumberFormat="1" applyFill="1" applyBorder="1" applyAlignment="1" applyProtection="1">
      <alignment horizontal="center"/>
      <protection locked="0"/>
    </xf>
    <xf numFmtId="0" fontId="2" fillId="0" borderId="1" xfId="0" applyFont="1" applyFill="1" applyBorder="1" applyAlignment="1" applyProtection="1">
      <alignment horizontal="center"/>
    </xf>
    <xf numFmtId="0" fontId="2" fillId="2" borderId="29" xfId="0" applyFont="1" applyFill="1" applyBorder="1" applyAlignment="1" applyProtection="1">
      <alignment horizontal="center"/>
    </xf>
    <xf numFmtId="0" fontId="2" fillId="0" borderId="61" xfId="0" applyFont="1" applyFill="1" applyBorder="1" applyAlignment="1" applyProtection="1">
      <alignment horizontal="center" wrapText="1"/>
    </xf>
    <xf numFmtId="0" fontId="2" fillId="0" borderId="62" xfId="0" applyFont="1" applyFill="1" applyBorder="1" applyAlignment="1" applyProtection="1">
      <alignment horizontal="center" wrapText="1"/>
    </xf>
    <xf numFmtId="0" fontId="2" fillId="0" borderId="66" xfId="0" applyFont="1" applyFill="1" applyBorder="1" applyAlignment="1" applyProtection="1">
      <alignment horizontal="center" wrapText="1"/>
    </xf>
    <xf numFmtId="0" fontId="2" fillId="0" borderId="67" xfId="0" applyFont="1" applyFill="1" applyBorder="1" applyAlignment="1" applyProtection="1">
      <alignment horizontal="center" wrapText="1"/>
    </xf>
    <xf numFmtId="0" fontId="2" fillId="0" borderId="60" xfId="0" applyFont="1" applyFill="1" applyBorder="1" applyAlignment="1" applyProtection="1">
      <alignment horizontal="center" wrapText="1"/>
    </xf>
    <xf numFmtId="0" fontId="2" fillId="0" borderId="65" xfId="0" applyFont="1" applyFill="1" applyBorder="1" applyAlignment="1" applyProtection="1">
      <alignment horizontal="center" wrapText="1"/>
    </xf>
    <xf numFmtId="3" fontId="1" fillId="6" borderId="36" xfId="0" applyNumberFormat="1" applyFont="1" applyFill="1" applyBorder="1" applyAlignment="1" applyProtection="1">
      <alignment horizontal="center"/>
      <protection locked="0"/>
    </xf>
    <xf numFmtId="3" fontId="0" fillId="0" borderId="66" xfId="0" applyNumberFormat="1" applyFill="1" applyBorder="1" applyAlignment="1" applyProtection="1">
      <alignment horizontal="center"/>
    </xf>
    <xf numFmtId="3" fontId="0" fillId="0" borderId="67" xfId="0" applyNumberFormat="1" applyFill="1" applyBorder="1" applyAlignment="1" applyProtection="1">
      <alignment horizontal="center"/>
    </xf>
    <xf numFmtId="0" fontId="8" fillId="5" borderId="18" xfId="0" applyNumberFormat="1" applyFont="1" applyFill="1" applyBorder="1" applyAlignment="1" applyProtection="1">
      <alignment horizontal="left"/>
    </xf>
    <xf numFmtId="3" fontId="1" fillId="6" borderId="66" xfId="0" applyNumberFormat="1" applyFont="1" applyFill="1" applyBorder="1" applyAlignment="1" applyProtection="1">
      <alignment horizontal="center"/>
      <protection locked="0"/>
    </xf>
    <xf numFmtId="0" fontId="34" fillId="5" borderId="18" xfId="0" applyNumberFormat="1" applyFont="1" applyFill="1" applyBorder="1" applyAlignment="1" applyProtection="1">
      <alignment horizontal="center"/>
    </xf>
    <xf numFmtId="0" fontId="2" fillId="0" borderId="61" xfId="0" applyFont="1" applyFill="1" applyBorder="1" applyAlignment="1" applyProtection="1">
      <alignment horizontal="center"/>
    </xf>
    <xf numFmtId="0" fontId="2" fillId="0" borderId="66" xfId="0" applyFont="1" applyFill="1" applyBorder="1" applyAlignment="1" applyProtection="1">
      <alignment horizontal="center"/>
    </xf>
    <xf numFmtId="49" fontId="2" fillId="0" borderId="61" xfId="0" applyNumberFormat="1" applyFont="1" applyFill="1" applyBorder="1" applyAlignment="1" applyProtection="1">
      <alignment horizontal="center"/>
    </xf>
    <xf numFmtId="49" fontId="2" fillId="0" borderId="62" xfId="0" applyNumberFormat="1" applyFont="1" applyFill="1" applyBorder="1" applyAlignment="1" applyProtection="1">
      <alignment horizontal="center"/>
    </xf>
    <xf numFmtId="49" fontId="2" fillId="0" borderId="66" xfId="0" applyNumberFormat="1" applyFont="1" applyFill="1" applyBorder="1" applyAlignment="1" applyProtection="1">
      <alignment horizontal="center"/>
    </xf>
    <xf numFmtId="49" fontId="2" fillId="0" borderId="67" xfId="0" applyNumberFormat="1" applyFont="1" applyFill="1" applyBorder="1" applyAlignment="1" applyProtection="1">
      <alignment horizontal="center"/>
    </xf>
    <xf numFmtId="0" fontId="8" fillId="2" borderId="18" xfId="0" applyFont="1" applyFill="1" applyBorder="1" applyAlignment="1" applyProtection="1">
      <alignment horizontal="left"/>
    </xf>
    <xf numFmtId="169" fontId="0" fillId="6" borderId="35" xfId="0" applyNumberFormat="1" applyFill="1" applyBorder="1" applyAlignment="1" applyProtection="1">
      <alignment horizontal="center"/>
      <protection locked="0"/>
    </xf>
    <xf numFmtId="169" fontId="0" fillId="6" borderId="66" xfId="0" applyNumberFormat="1" applyFill="1" applyBorder="1" applyAlignment="1" applyProtection="1">
      <alignment horizontal="center"/>
      <protection locked="0"/>
    </xf>
    <xf numFmtId="14" fontId="2" fillId="6" borderId="66" xfId="0" applyNumberFormat="1" applyFont="1" applyFill="1" applyBorder="1" applyAlignment="1" applyProtection="1">
      <alignment horizontal="center"/>
      <protection locked="0"/>
    </xf>
    <xf numFmtId="0" fontId="2" fillId="6" borderId="36" xfId="0" applyFont="1" applyFill="1" applyBorder="1" applyAlignment="1" applyProtection="1">
      <alignment horizontal="center"/>
      <protection locked="0"/>
    </xf>
    <xf numFmtId="0" fontId="2" fillId="6" borderId="69" xfId="0" applyFont="1" applyFill="1" applyBorder="1" applyAlignment="1" applyProtection="1">
      <alignment horizontal="center"/>
      <protection locked="0"/>
    </xf>
    <xf numFmtId="0" fontId="2" fillId="6" borderId="35" xfId="0" applyFont="1" applyFill="1" applyBorder="1" applyAlignment="1" applyProtection="1">
      <alignment horizontal="center"/>
      <protection locked="0"/>
    </xf>
    <xf numFmtId="0" fontId="2" fillId="6" borderId="64" xfId="0" applyFont="1" applyFill="1" applyBorder="1" applyAlignment="1" applyProtection="1">
      <alignment horizontal="center"/>
      <protection locked="0"/>
    </xf>
    <xf numFmtId="0" fontId="2" fillId="6" borderId="66" xfId="0" applyFont="1" applyFill="1" applyBorder="1" applyAlignment="1" applyProtection="1">
      <alignment horizontal="center"/>
      <protection locked="0"/>
    </xf>
    <xf numFmtId="0" fontId="2" fillId="6" borderId="67" xfId="0" applyFont="1" applyFill="1" applyBorder="1" applyAlignment="1" applyProtection="1">
      <alignment horizontal="center"/>
      <protection locked="0"/>
    </xf>
    <xf numFmtId="14" fontId="2" fillId="6" borderId="36" xfId="0" applyNumberFormat="1" applyFont="1" applyFill="1" applyBorder="1" applyAlignment="1" applyProtection="1">
      <alignment horizontal="center"/>
      <protection locked="0"/>
    </xf>
    <xf numFmtId="14" fontId="2" fillId="6" borderId="35" xfId="0" applyNumberFormat="1" applyFont="1" applyFill="1" applyBorder="1" applyAlignment="1" applyProtection="1">
      <alignment horizontal="center"/>
      <protection locked="0"/>
    </xf>
    <xf numFmtId="3" fontId="0" fillId="0" borderId="34" xfId="0" applyNumberFormat="1" applyFill="1" applyBorder="1" applyAlignment="1" applyProtection="1">
      <alignment horizontal="center"/>
    </xf>
    <xf numFmtId="0" fontId="34" fillId="2" borderId="18" xfId="0" applyFont="1" applyFill="1" applyBorder="1" applyAlignment="1" applyProtection="1">
      <alignment horizontal="center"/>
    </xf>
    <xf numFmtId="0" fontId="22" fillId="3" borderId="25" xfId="0" applyFont="1" applyFill="1" applyBorder="1" applyAlignment="1" applyProtection="1">
      <alignment horizontal="center"/>
    </xf>
    <xf numFmtId="0" fontId="22" fillId="3" borderId="24" xfId="0" applyFont="1" applyFill="1" applyBorder="1" applyAlignment="1" applyProtection="1">
      <alignment horizontal="center"/>
    </xf>
    <xf numFmtId="0" fontId="22" fillId="3" borderId="26" xfId="0" applyFont="1" applyFill="1" applyBorder="1" applyAlignment="1" applyProtection="1">
      <alignment horizontal="center"/>
    </xf>
    <xf numFmtId="169" fontId="27" fillId="5" borderId="0" xfId="0" applyNumberFormat="1" applyFont="1" applyFill="1" applyBorder="1" applyAlignment="1" applyProtection="1">
      <alignment horizontal="left"/>
    </xf>
    <xf numFmtId="169" fontId="0" fillId="5" borderId="0" xfId="0" applyNumberFormat="1" applyFill="1" applyBorder="1" applyAlignment="1" applyProtection="1">
      <alignment horizontal="center"/>
    </xf>
    <xf numFmtId="3" fontId="11" fillId="5" borderId="12" xfId="0" applyNumberFormat="1" applyFont="1" applyFill="1" applyBorder="1" applyAlignment="1" applyProtection="1">
      <alignment horizontal="center"/>
    </xf>
    <xf numFmtId="1" fontId="1" fillId="5" borderId="56" xfId="0" applyNumberFormat="1" applyFont="1" applyFill="1" applyBorder="1" applyAlignment="1" applyProtection="1">
      <alignment horizontal="left"/>
    </xf>
    <xf numFmtId="1" fontId="1" fillId="5" borderId="73" xfId="0" applyNumberFormat="1" applyFont="1" applyFill="1" applyBorder="1" applyAlignment="1" applyProtection="1">
      <alignment horizontal="left"/>
    </xf>
    <xf numFmtId="169" fontId="3" fillId="5" borderId="0" xfId="0" applyNumberFormat="1" applyFont="1" applyFill="1" applyBorder="1" applyAlignment="1" applyProtection="1">
      <alignment horizontal="left"/>
    </xf>
    <xf numFmtId="169" fontId="27" fillId="5" borderId="0" xfId="0" applyNumberFormat="1" applyFont="1" applyFill="1" applyBorder="1" applyAlignment="1" applyProtection="1">
      <alignment horizontal="left" vertical="top" wrapText="1"/>
    </xf>
    <xf numFmtId="169" fontId="2" fillId="0" borderId="54" xfId="0" applyNumberFormat="1" applyFont="1" applyFill="1" applyBorder="1" applyAlignment="1" applyProtection="1">
      <alignment horizontal="center"/>
    </xf>
    <xf numFmtId="1" fontId="1" fillId="5" borderId="0" xfId="0" applyNumberFormat="1" applyFont="1" applyFill="1" applyBorder="1" applyAlignment="1" applyProtection="1">
      <alignment horizontal="center"/>
    </xf>
    <xf numFmtId="1" fontId="1" fillId="5" borderId="56" xfId="0" applyNumberFormat="1" applyFont="1" applyFill="1" applyBorder="1" applyAlignment="1" applyProtection="1">
      <alignment horizontal="center"/>
    </xf>
    <xf numFmtId="0" fontId="1" fillId="2" borderId="0" xfId="0" applyFont="1" applyFill="1" applyBorder="1" applyAlignment="1">
      <alignment horizontal="justify" vertical="top" wrapText="1"/>
    </xf>
    <xf numFmtId="0" fontId="1" fillId="2" borderId="0" xfId="0" applyFont="1" applyFill="1" applyBorder="1" applyAlignment="1">
      <alignment horizontal="justify" vertical="center" wrapText="1"/>
    </xf>
    <xf numFmtId="0" fontId="1" fillId="2" borderId="0" xfId="0" applyFont="1" applyFill="1" applyBorder="1" applyAlignment="1">
      <alignment horizontal="left" vertical="center" wrapText="1"/>
    </xf>
    <xf numFmtId="0" fontId="2" fillId="2" borderId="0" xfId="0" applyFont="1" applyFill="1" applyBorder="1" applyAlignment="1">
      <alignment horizontal="justify" vertical="center"/>
    </xf>
    <xf numFmtId="0" fontId="15" fillId="2" borderId="18" xfId="0" applyFont="1" applyFill="1" applyBorder="1" applyAlignment="1">
      <alignment horizontal="left"/>
    </xf>
    <xf numFmtId="0" fontId="0" fillId="2" borderId="0" xfId="0" applyFill="1" applyBorder="1" applyAlignment="1">
      <alignment horizontal="justify" vertical="center"/>
    </xf>
    <xf numFmtId="0" fontId="0" fillId="2" borderId="20" xfId="0" applyFill="1" applyBorder="1" applyAlignment="1">
      <alignment horizontal="center"/>
    </xf>
    <xf numFmtId="0" fontId="1" fillId="2" borderId="0" xfId="0" applyFont="1" applyFill="1" applyBorder="1" applyAlignment="1">
      <alignment horizontal="justify" vertical="center"/>
    </xf>
    <xf numFmtId="0" fontId="0" fillId="2" borderId="3" xfId="0" applyFill="1" applyBorder="1" applyAlignment="1">
      <alignment horizontal="center"/>
    </xf>
    <xf numFmtId="0" fontId="0" fillId="2" borderId="4" xfId="0" applyFill="1" applyBorder="1" applyAlignment="1">
      <alignment horizontal="center"/>
    </xf>
    <xf numFmtId="0" fontId="4" fillId="2" borderId="0" xfId="0" applyFont="1" applyFill="1" applyBorder="1" applyAlignment="1">
      <alignment horizontal="center"/>
    </xf>
    <xf numFmtId="0" fontId="12" fillId="2" borderId="0" xfId="0" applyFont="1" applyFill="1" applyBorder="1" applyAlignment="1">
      <alignment horizontal="left"/>
    </xf>
    <xf numFmtId="0" fontId="2" fillId="2" borderId="0" xfId="0" applyFont="1" applyFill="1" applyBorder="1" applyAlignment="1">
      <alignment horizontal="justify" vertical="top" wrapText="1"/>
    </xf>
  </cellXfs>
  <cellStyles count="2">
    <cellStyle name="Normal" xfId="0" builtinId="0"/>
    <cellStyle name="Normal 2" xfId="1" xr:uid="{00000000-0005-0000-0000-000001000000}"/>
  </cellStyles>
  <dxfs count="4">
    <dxf>
      <font>
        <color rgb="FF00B050"/>
      </font>
    </dxf>
    <dxf>
      <font>
        <color rgb="FFFF0000"/>
      </font>
    </dxf>
    <dxf>
      <font>
        <color rgb="FF00B050"/>
      </font>
    </dxf>
    <dxf>
      <font>
        <color rgb="FFFF0000"/>
      </font>
    </dxf>
  </dxfs>
  <tableStyles count="0" defaultTableStyle="TableStyleMedium2" defaultPivotStyle="PivotStyleLight16"/>
  <colors>
    <mruColors>
      <color rgb="FFFFFFCC"/>
      <color rgb="FF404040"/>
      <color rgb="FF3333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AQ2"/>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checked="Checked" fmlaLink="AM1" lockText="1"/>
</file>

<file path=xl/ctrlProps/ctrlProp6.xml><?xml version="1.0" encoding="utf-8"?>
<formControlPr xmlns="http://schemas.microsoft.com/office/spreadsheetml/2009/9/main" objectType="Radio" checked="Checked" firstButton="1" fmlaLink="AM2"/>
</file>

<file path=xl/ctrlProps/ctrlProp7.xml><?xml version="1.0" encoding="utf-8"?>
<formControlPr xmlns="http://schemas.microsoft.com/office/spreadsheetml/2009/9/main" objectType="Radio"/>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fmlaLink="AQ1"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38100</xdr:colOff>
          <xdr:row>381</xdr:row>
          <xdr:rowOff>66675</xdr:rowOff>
        </xdr:from>
        <xdr:to>
          <xdr:col>20</xdr:col>
          <xdr:colOff>323850</xdr:colOff>
          <xdr:row>383</xdr:row>
          <xdr:rowOff>0</xdr:rowOff>
        </xdr:to>
        <xdr:sp macro="" textlink="">
          <xdr:nvSpPr>
            <xdr:cNvPr id="1057" name="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Calibri"/>
                  <a:cs typeface="Calibri"/>
                </a:rPr>
                <a:t>CLEAR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33</xdr:col>
          <xdr:colOff>0</xdr:colOff>
          <xdr:row>2</xdr:row>
          <xdr:rowOff>19050</xdr:rowOff>
        </xdr:from>
        <xdr:to>
          <xdr:col>36</xdr:col>
          <xdr:colOff>19050</xdr:colOff>
          <xdr:row>3</xdr:row>
          <xdr:rowOff>66675</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Calibri"/>
                  <a:cs typeface="Calibri"/>
                </a:rPr>
                <a:t>View Statistics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152400</xdr:colOff>
          <xdr:row>391</xdr:row>
          <xdr:rowOff>142875</xdr:rowOff>
        </xdr:from>
        <xdr:to>
          <xdr:col>7</xdr:col>
          <xdr:colOff>123825</xdr:colOff>
          <xdr:row>392</xdr:row>
          <xdr:rowOff>152400</xdr:rowOff>
        </xdr:to>
        <xdr:sp macro="" textlink="">
          <xdr:nvSpPr>
            <xdr:cNvPr id="1061" name="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Calibri"/>
                  <a:cs typeface="Calibri"/>
                </a:rPr>
                <a:t>Show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219075</xdr:colOff>
          <xdr:row>391</xdr:row>
          <xdr:rowOff>142875</xdr:rowOff>
        </xdr:from>
        <xdr:to>
          <xdr:col>9</xdr:col>
          <xdr:colOff>104775</xdr:colOff>
          <xdr:row>392</xdr:row>
          <xdr:rowOff>152400</xdr:rowOff>
        </xdr:to>
        <xdr:sp macro="" textlink="">
          <xdr:nvSpPr>
            <xdr:cNvPr id="1062" name="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Calibri"/>
                  <a:cs typeface="Calibri"/>
                </a:rPr>
                <a:t>Hide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xdr:row>
          <xdr:rowOff>76200</xdr:rowOff>
        </xdr:from>
        <xdr:to>
          <xdr:col>32</xdr:col>
          <xdr:colOff>257175</xdr:colOff>
          <xdr:row>3</xdr:row>
          <xdr:rowOff>76200</xdr:rowOff>
        </xdr:to>
        <xdr:sp macro="" textlink="">
          <xdr:nvSpPr>
            <xdr:cNvPr id="1065" name="Check Box 41" descr="Continuous Discharge"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Continuous Discharge</a:t>
              </a:r>
            </a:p>
          </xdr:txBody>
        </xdr:sp>
        <xdr:clientData fLocksWithSheet="0"/>
      </xdr:twoCellAnchor>
    </mc:Choice>
    <mc:Fallback/>
  </mc:AlternateContent>
  <xdr:twoCellAnchor editAs="oneCell">
    <xdr:from>
      <xdr:col>1</xdr:col>
      <xdr:colOff>19050</xdr:colOff>
      <xdr:row>0</xdr:row>
      <xdr:rowOff>85725</xdr:rowOff>
    </xdr:from>
    <xdr:to>
      <xdr:col>6</xdr:col>
      <xdr:colOff>209550</xdr:colOff>
      <xdr:row>2</xdr:row>
      <xdr:rowOff>76200</xdr:rowOff>
    </xdr:to>
    <xdr:pic>
      <xdr:nvPicPr>
        <xdr:cNvPr id="8" name="Picture 7" descr="DEP left-rg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5725"/>
          <a:ext cx="1600200" cy="3333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85725</xdr:colOff>
          <xdr:row>6</xdr:row>
          <xdr:rowOff>133350</xdr:rowOff>
        </xdr:from>
        <xdr:to>
          <xdr:col>15</xdr:col>
          <xdr:colOff>66675</xdr:colOff>
          <xdr:row>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xdr:row>
          <xdr:rowOff>133350</xdr:rowOff>
        </xdr:from>
        <xdr:to>
          <xdr:col>18</xdr:col>
          <xdr:colOff>57150</xdr:colOff>
          <xdr:row>8</xdr:row>
          <xdr:rowOff>28575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28575</xdr:colOff>
          <xdr:row>9</xdr:row>
          <xdr:rowOff>76200</xdr:rowOff>
        </xdr:from>
        <xdr:to>
          <xdr:col>25</xdr:col>
          <xdr:colOff>152400</xdr:colOff>
          <xdr:row>10</xdr:row>
          <xdr:rowOff>123825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FF"/>
                  </a:solidFill>
                  <a:latin typeface="Calibri"/>
                  <a:cs typeface="Calibri"/>
                </a:rPr>
                <a:t>CLEAR FORM</a:t>
              </a:r>
            </a:p>
          </xdr:txBody>
        </xdr:sp>
        <xdr:clientData fPrintsWithSheet="0"/>
      </xdr:twoCellAnchor>
    </mc:Choice>
    <mc:Fallback/>
  </mc:AlternateContent>
  <xdr:twoCellAnchor editAs="oneCell">
    <xdr:from>
      <xdr:col>1</xdr:col>
      <xdr:colOff>76200</xdr:colOff>
      <xdr:row>0</xdr:row>
      <xdr:rowOff>95251</xdr:rowOff>
    </xdr:from>
    <xdr:to>
      <xdr:col>7</xdr:col>
      <xdr:colOff>190500</xdr:colOff>
      <xdr:row>2</xdr:row>
      <xdr:rowOff>133350</xdr:rowOff>
    </xdr:to>
    <xdr:pic>
      <xdr:nvPicPr>
        <xdr:cNvPr id="4" name="Picture 3" descr="DEP left-rgb">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5251"/>
          <a:ext cx="1600200" cy="38099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10</xdr:row>
          <xdr:rowOff>142875</xdr:rowOff>
        </xdr:from>
        <xdr:to>
          <xdr:col>4</xdr:col>
          <xdr:colOff>85725</xdr:colOff>
          <xdr:row>117</xdr:row>
          <xdr:rowOff>19050</xdr:rowOff>
        </xdr:to>
        <xdr:sp macro="" textlink="">
          <xdr:nvSpPr>
            <xdr:cNvPr id="2062" name="CBOX1"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142875</xdr:rowOff>
        </xdr:from>
        <xdr:to>
          <xdr:col>4</xdr:col>
          <xdr:colOff>76200</xdr:colOff>
          <xdr:row>117</xdr:row>
          <xdr:rowOff>47625</xdr:rowOff>
        </xdr:to>
        <xdr:sp macro="" textlink="">
          <xdr:nvSpPr>
            <xdr:cNvPr id="2063" name="CBOX2"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0</xdr:colOff>
      <xdr:row>16</xdr:row>
      <xdr:rowOff>142875</xdr:rowOff>
    </xdr:from>
    <xdr:to>
      <xdr:col>10</xdr:col>
      <xdr:colOff>28575</xdr:colOff>
      <xdr:row>18</xdr:row>
      <xdr:rowOff>76200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2857500"/>
          <a:ext cx="12668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104775</xdr:rowOff>
    </xdr:from>
    <xdr:to>
      <xdr:col>7</xdr:col>
      <xdr:colOff>123825</xdr:colOff>
      <xdr:row>2</xdr:row>
      <xdr:rowOff>133350</xdr:rowOff>
    </xdr:to>
    <xdr:pic>
      <xdr:nvPicPr>
        <xdr:cNvPr id="4" name="Picture 3" descr="DEP left-rgb">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04775"/>
          <a:ext cx="1600200" cy="3714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D1204"/>
  <sheetViews>
    <sheetView tabSelected="1" zoomScaleNormal="100" workbookViewId="0">
      <pane xSplit="1" ySplit="12" topLeftCell="B13" activePane="bottomRight" state="frozen"/>
      <selection pane="topRight" activeCell="B1" sqref="B1"/>
      <selection pane="bottomLeft" activeCell="A14" sqref="A14"/>
      <selection pane="bottomRight" activeCell="F5" sqref="F5:U5"/>
    </sheetView>
  </sheetViews>
  <sheetFormatPr defaultColWidth="0" defaultRowHeight="12.75" zeroHeight="1" x14ac:dyDescent="0.2"/>
  <cols>
    <col min="1" max="1" width="2.7109375" customWidth="1"/>
    <col min="2" max="4" width="3.7109375" customWidth="1"/>
    <col min="5" max="6" width="5" customWidth="1"/>
    <col min="7" max="7" width="3.7109375" customWidth="1"/>
    <col min="8" max="9" width="5" customWidth="1"/>
    <col min="10" max="10" width="3.7109375" customWidth="1"/>
    <col min="11" max="12" width="5" customWidth="1"/>
    <col min="13" max="13" width="3.7109375" customWidth="1"/>
    <col min="14" max="15" width="5" customWidth="1"/>
    <col min="16" max="16" width="3.7109375" customWidth="1"/>
    <col min="17" max="18" width="5" customWidth="1"/>
    <col min="19" max="19" width="3.7109375" customWidth="1"/>
    <col min="20" max="21" width="5" customWidth="1"/>
    <col min="22" max="22" width="3.7109375" customWidth="1"/>
    <col min="23" max="24" width="5" customWidth="1"/>
    <col min="25" max="25" width="3.7109375" customWidth="1"/>
    <col min="26" max="27" width="5" customWidth="1"/>
    <col min="28" max="28" width="3.7109375" customWidth="1"/>
    <col min="29" max="30" width="5" customWidth="1"/>
    <col min="31" max="31" width="3.7109375" customWidth="1"/>
    <col min="32" max="33" width="5" customWidth="1"/>
    <col min="34" max="34" width="3.7109375" customWidth="1"/>
    <col min="35" max="36" width="5" customWidth="1"/>
    <col min="37" max="37" width="2.7109375" customWidth="1"/>
    <col min="38" max="38" width="2.7109375" style="35" customWidth="1"/>
    <col min="39" max="39" width="9.140625" hidden="1"/>
    <col min="40" max="41" width="9.140625" style="57" hidden="1"/>
    <col min="42" max="42" width="9.140625" style="8" hidden="1"/>
    <col min="43" max="43" width="10.140625" style="8" hidden="1"/>
    <col min="44" max="45" width="26.42578125" style="153" hidden="1"/>
    <col min="46" max="46" width="10.42578125" style="8" hidden="1"/>
    <col min="47" max="47" width="10.42578125" style="58" hidden="1"/>
    <col min="48" max="49" width="9.140625" style="58" hidden="1"/>
    <col min="50" max="50" width="10.42578125" style="8" hidden="1"/>
    <col min="51" max="52" width="9.140625" style="8" hidden="1"/>
    <col min="53" max="53" width="10.5703125" style="8" hidden="1"/>
    <col min="54" max="82" width="9.140625" style="8" hidden="1"/>
    <col min="83" max="16384" width="9.140625" hidden="1"/>
  </cols>
  <sheetData>
    <row r="1" spans="1:82" ht="12" customHeight="1" thickTop="1" x14ac:dyDescent="0.2">
      <c r="A1" s="220"/>
      <c r="B1" s="219" t="s">
        <v>163</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57"/>
      <c r="AM1" s="123" t="b">
        <v>1</v>
      </c>
      <c r="AN1" s="57">
        <v>2018</v>
      </c>
      <c r="AO1" s="59" t="s">
        <v>27</v>
      </c>
      <c r="AP1" s="22" t="s">
        <v>89</v>
      </c>
      <c r="AQ1" s="4" t="s">
        <v>90</v>
      </c>
      <c r="AT1" s="34"/>
    </row>
    <row r="2" spans="1:82" ht="15" x14ac:dyDescent="0.25">
      <c r="A2" s="221"/>
      <c r="B2" s="213" t="s">
        <v>12</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58"/>
      <c r="AM2" s="154">
        <v>1</v>
      </c>
      <c r="AN2" s="57">
        <v>2019</v>
      </c>
      <c r="AP2" s="22" t="s">
        <v>90</v>
      </c>
      <c r="AQ2"/>
    </row>
    <row r="3" spans="1:82" ht="15" x14ac:dyDescent="0.25">
      <c r="A3" s="221"/>
      <c r="B3" s="213" t="s">
        <v>38</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58"/>
      <c r="AN3" s="57">
        <v>2020</v>
      </c>
      <c r="AQ3"/>
    </row>
    <row r="4" spans="1:82" ht="12.75" customHeight="1" x14ac:dyDescent="0.2">
      <c r="A4" s="221"/>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258"/>
      <c r="AN4" s="57">
        <v>2021</v>
      </c>
      <c r="AQ4"/>
    </row>
    <row r="5" spans="1:82" ht="12.75" customHeight="1" x14ac:dyDescent="0.2">
      <c r="A5" s="221"/>
      <c r="B5" s="159" t="s">
        <v>0</v>
      </c>
      <c r="C5" s="159"/>
      <c r="D5" s="159"/>
      <c r="E5" s="159"/>
      <c r="F5" s="158"/>
      <c r="G5" s="158"/>
      <c r="H5" s="158"/>
      <c r="I5" s="158"/>
      <c r="J5" s="158"/>
      <c r="K5" s="158"/>
      <c r="L5" s="158"/>
      <c r="M5" s="158"/>
      <c r="N5" s="158"/>
      <c r="O5" s="158"/>
      <c r="P5" s="158"/>
      <c r="Q5" s="158"/>
      <c r="R5" s="158"/>
      <c r="S5" s="158"/>
      <c r="T5" s="158"/>
      <c r="U5" s="158"/>
      <c r="V5" s="162"/>
      <c r="W5" s="162"/>
      <c r="X5" s="159" t="s">
        <v>48</v>
      </c>
      <c r="Y5" s="159"/>
      <c r="Z5" s="159"/>
      <c r="AA5" s="159"/>
      <c r="AB5" s="256"/>
      <c r="AC5" s="256"/>
      <c r="AD5" s="256"/>
      <c r="AE5" s="28"/>
      <c r="AF5" s="260" t="s">
        <v>10</v>
      </c>
      <c r="AG5" s="260"/>
      <c r="AH5" s="261"/>
      <c r="AI5" s="261"/>
      <c r="AJ5" s="261"/>
      <c r="AK5" s="258"/>
      <c r="AN5" s="57">
        <v>2022</v>
      </c>
      <c r="AQ5"/>
    </row>
    <row r="6" spans="1:82" ht="12.75" customHeight="1" x14ac:dyDescent="0.2">
      <c r="A6" s="221"/>
      <c r="B6" s="159" t="s">
        <v>1</v>
      </c>
      <c r="C6" s="159"/>
      <c r="D6" s="159"/>
      <c r="E6" s="159"/>
      <c r="F6" s="160"/>
      <c r="G6" s="160"/>
      <c r="H6" s="160"/>
      <c r="I6" s="160"/>
      <c r="J6" s="160"/>
      <c r="K6" s="160"/>
      <c r="L6" s="160"/>
      <c r="M6" s="161"/>
      <c r="N6" s="161"/>
      <c r="O6" s="165" t="s">
        <v>3</v>
      </c>
      <c r="P6" s="165"/>
      <c r="Q6" s="158"/>
      <c r="R6" s="158"/>
      <c r="S6" s="158"/>
      <c r="T6" s="158"/>
      <c r="U6" s="158"/>
      <c r="V6" s="162"/>
      <c r="W6" s="162"/>
      <c r="X6" s="171" t="s">
        <v>9</v>
      </c>
      <c r="Y6" s="171"/>
      <c r="Z6" s="171"/>
      <c r="AA6" s="171"/>
      <c r="AB6" s="158"/>
      <c r="AC6" s="158"/>
      <c r="AD6" s="158"/>
      <c r="AE6" s="162"/>
      <c r="AF6" s="162"/>
      <c r="AG6" s="162"/>
      <c r="AH6" s="162"/>
      <c r="AI6" s="162"/>
      <c r="AJ6" s="162"/>
      <c r="AK6" s="258"/>
      <c r="AN6" s="57">
        <v>2023</v>
      </c>
      <c r="AQ6"/>
    </row>
    <row r="7" spans="1:82" ht="12.75" customHeight="1" x14ac:dyDescent="0.2">
      <c r="A7" s="221"/>
      <c r="B7" s="159" t="s">
        <v>2</v>
      </c>
      <c r="C7" s="159"/>
      <c r="D7" s="159"/>
      <c r="E7" s="159"/>
      <c r="F7" s="160"/>
      <c r="G7" s="160"/>
      <c r="H7" s="160"/>
      <c r="I7" s="160"/>
      <c r="J7" s="146"/>
      <c r="K7" s="146"/>
      <c r="L7" s="146"/>
      <c r="M7" s="146"/>
      <c r="N7" s="146"/>
      <c r="O7" s="146"/>
      <c r="P7" s="146"/>
      <c r="Q7" s="146"/>
      <c r="R7" s="146"/>
      <c r="S7" s="146"/>
      <c r="T7" s="146"/>
      <c r="U7" s="146"/>
      <c r="V7" s="146"/>
      <c r="W7" s="146"/>
      <c r="X7" s="171" t="s">
        <v>11</v>
      </c>
      <c r="Y7" s="171"/>
      <c r="Z7" s="171"/>
      <c r="AA7" s="171"/>
      <c r="AB7" s="171"/>
      <c r="AC7" s="172"/>
      <c r="AD7" s="172"/>
      <c r="AE7" s="172"/>
      <c r="AF7" s="172"/>
      <c r="AG7" s="172"/>
      <c r="AH7" s="162"/>
      <c r="AI7" s="162"/>
      <c r="AJ7" s="162"/>
      <c r="AK7" s="258"/>
      <c r="AQ7"/>
    </row>
    <row r="8" spans="1:82" ht="12.75" customHeight="1" x14ac:dyDescent="0.2">
      <c r="A8" s="221"/>
      <c r="B8" s="159" t="s">
        <v>78</v>
      </c>
      <c r="C8" s="159"/>
      <c r="D8" s="159"/>
      <c r="E8" s="159"/>
      <c r="F8" s="233"/>
      <c r="G8" s="233"/>
      <c r="H8" s="147"/>
      <c r="I8" s="147"/>
      <c r="J8" s="147"/>
      <c r="K8" s="147"/>
      <c r="L8" s="147"/>
      <c r="M8" s="147"/>
      <c r="N8" s="147"/>
      <c r="O8" s="147"/>
      <c r="P8" s="260" t="s">
        <v>160</v>
      </c>
      <c r="Q8" s="260"/>
      <c r="R8" s="147"/>
      <c r="S8" s="148" t="s">
        <v>161</v>
      </c>
      <c r="T8" s="147"/>
      <c r="U8" s="147"/>
      <c r="V8" s="147"/>
      <c r="W8" s="147"/>
      <c r="X8" s="159" t="s">
        <v>79</v>
      </c>
      <c r="Y8" s="159"/>
      <c r="Z8" s="159"/>
      <c r="AA8" s="159"/>
      <c r="AB8" s="233"/>
      <c r="AC8" s="233"/>
      <c r="AD8" s="163"/>
      <c r="AE8" s="163"/>
      <c r="AF8" s="163"/>
      <c r="AG8" s="163"/>
      <c r="AH8" s="163"/>
      <c r="AI8" s="163"/>
      <c r="AJ8" s="163"/>
      <c r="AK8" s="258"/>
      <c r="AP8" s="21"/>
      <c r="AQ8" s="21"/>
      <c r="AT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row>
    <row r="9" spans="1:82" ht="12.75" customHeight="1" x14ac:dyDescent="0.2">
      <c r="A9" s="221"/>
      <c r="B9" s="159" t="s">
        <v>43</v>
      </c>
      <c r="C9" s="159"/>
      <c r="D9" s="159"/>
      <c r="E9" s="159"/>
      <c r="F9" s="232"/>
      <c r="G9" s="232"/>
      <c r="H9" s="163"/>
      <c r="I9" s="163"/>
      <c r="J9" s="163"/>
      <c r="K9" s="163"/>
      <c r="L9" s="163"/>
      <c r="M9" s="163"/>
      <c r="N9" s="163"/>
      <c r="O9" s="163"/>
      <c r="P9" s="163"/>
      <c r="Q9" s="163"/>
      <c r="R9" s="163"/>
      <c r="S9" s="163"/>
      <c r="T9" s="163"/>
      <c r="U9" s="163"/>
      <c r="V9" s="163"/>
      <c r="W9" s="163"/>
      <c r="X9" s="159" t="s">
        <v>44</v>
      </c>
      <c r="Y9" s="159"/>
      <c r="Z9" s="159"/>
      <c r="AA9" s="159"/>
      <c r="AB9" s="256"/>
      <c r="AC9" s="256"/>
      <c r="AD9" s="164"/>
      <c r="AE9" s="164"/>
      <c r="AF9" s="164"/>
      <c r="AG9" s="164"/>
      <c r="AH9" s="164"/>
      <c r="AI9" s="164"/>
      <c r="AJ9" s="164"/>
      <c r="AK9" s="258"/>
      <c r="AN9" s="66"/>
      <c r="AP9" s="21"/>
      <c r="AQ9" s="21"/>
      <c r="AT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ht="12.75" customHeight="1" thickBot="1" x14ac:dyDescent="0.25">
      <c r="A10" s="221"/>
      <c r="B10" s="166" t="str">
        <f>IF($AB$5&lt;&gt;"",DATE($AB$5-1,10,1),"")</f>
        <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258"/>
      <c r="AU10" s="179" t="s">
        <v>150</v>
      </c>
      <c r="AV10" s="179"/>
      <c r="AW10" s="179"/>
      <c r="AX10" s="179"/>
      <c r="AY10" s="179"/>
    </row>
    <row r="11" spans="1:82" ht="12.75" customHeight="1" x14ac:dyDescent="0.25">
      <c r="A11" s="221"/>
      <c r="B11" s="202" t="s">
        <v>47</v>
      </c>
      <c r="C11" s="203"/>
      <c r="D11" s="204"/>
      <c r="E11" s="203" t="s">
        <v>17</v>
      </c>
      <c r="F11" s="203"/>
      <c r="G11" s="202" t="s">
        <v>45</v>
      </c>
      <c r="H11" s="203"/>
      <c r="I11" s="203"/>
      <c r="J11" s="203"/>
      <c r="K11" s="203"/>
      <c r="L11" s="204"/>
      <c r="M11" s="16"/>
      <c r="N11" s="206" t="s">
        <v>22</v>
      </c>
      <c r="O11" s="206"/>
      <c r="P11" s="206"/>
      <c r="Q11" s="206"/>
      <c r="R11" s="207"/>
      <c r="S11" s="202" t="s">
        <v>18</v>
      </c>
      <c r="T11" s="203"/>
      <c r="U11" s="203"/>
      <c r="V11" s="203"/>
      <c r="W11" s="203"/>
      <c r="X11" s="204"/>
      <c r="Y11" s="202" t="s">
        <v>25</v>
      </c>
      <c r="Z11" s="203"/>
      <c r="AA11" s="203"/>
      <c r="AB11" s="203"/>
      <c r="AC11" s="203"/>
      <c r="AD11" s="204"/>
      <c r="AE11" s="203" t="s">
        <v>46</v>
      </c>
      <c r="AF11" s="203"/>
      <c r="AG11" s="203"/>
      <c r="AH11" s="203"/>
      <c r="AI11" s="203"/>
      <c r="AJ11" s="204"/>
      <c r="AK11" s="258"/>
      <c r="AO11" s="66"/>
      <c r="AP11"/>
      <c r="AQ11"/>
      <c r="AR11" s="151"/>
      <c r="AS11" s="151"/>
      <c r="AT11"/>
      <c r="AU11" s="59"/>
      <c r="AV11" s="179" t="s">
        <v>65</v>
      </c>
      <c r="AW11" s="179"/>
      <c r="AX11" s="179"/>
      <c r="AY11" s="179"/>
      <c r="AZ11"/>
      <c r="BA11"/>
      <c r="BB11"/>
      <c r="BC11"/>
      <c r="BD11"/>
      <c r="BE11"/>
      <c r="BF11"/>
      <c r="BG11"/>
      <c r="BH11"/>
      <c r="BI11"/>
      <c r="BJ11"/>
      <c r="BK11"/>
      <c r="BL11"/>
      <c r="BM11"/>
      <c r="BN11"/>
      <c r="BO11"/>
      <c r="BP11"/>
      <c r="BQ11"/>
      <c r="BR11"/>
      <c r="BS11"/>
      <c r="BT11"/>
      <c r="BU11"/>
      <c r="BV11"/>
      <c r="BW11"/>
      <c r="BX11"/>
      <c r="BY11"/>
    </row>
    <row r="12" spans="1:82" ht="12.75" customHeight="1" thickBot="1" x14ac:dyDescent="0.25">
      <c r="A12" s="221"/>
      <c r="B12" s="214"/>
      <c r="C12" s="215"/>
      <c r="D12" s="216"/>
      <c r="E12" s="215" t="s">
        <v>19</v>
      </c>
      <c r="F12" s="215"/>
      <c r="G12" s="17" t="s">
        <v>28</v>
      </c>
      <c r="H12" s="173" t="s">
        <v>100</v>
      </c>
      <c r="I12" s="173"/>
      <c r="J12" s="18" t="s">
        <v>28</v>
      </c>
      <c r="K12" s="173" t="s">
        <v>20</v>
      </c>
      <c r="L12" s="177"/>
      <c r="M12" s="17" t="s">
        <v>28</v>
      </c>
      <c r="N12" s="173" t="s">
        <v>100</v>
      </c>
      <c r="O12" s="173"/>
      <c r="P12" s="18" t="s">
        <v>28</v>
      </c>
      <c r="Q12" s="176" t="s">
        <v>20</v>
      </c>
      <c r="R12" s="177"/>
      <c r="S12" s="17" t="s">
        <v>28</v>
      </c>
      <c r="T12" s="173" t="s">
        <v>100</v>
      </c>
      <c r="U12" s="173"/>
      <c r="V12" s="18" t="s">
        <v>28</v>
      </c>
      <c r="W12" s="176" t="s">
        <v>20</v>
      </c>
      <c r="X12" s="177"/>
      <c r="Y12" s="17" t="s">
        <v>28</v>
      </c>
      <c r="Z12" s="192" t="s">
        <v>100</v>
      </c>
      <c r="AA12" s="176"/>
      <c r="AB12" s="18" t="s">
        <v>28</v>
      </c>
      <c r="AC12" s="188" t="s">
        <v>20</v>
      </c>
      <c r="AD12" s="189"/>
      <c r="AE12" s="17" t="s">
        <v>28</v>
      </c>
      <c r="AF12" s="173" t="s">
        <v>100</v>
      </c>
      <c r="AG12" s="173"/>
      <c r="AH12" s="18" t="s">
        <v>28</v>
      </c>
      <c r="AI12" s="173" t="s">
        <v>20</v>
      </c>
      <c r="AJ12" s="177"/>
      <c r="AK12" s="258"/>
      <c r="AP12"/>
      <c r="AQ12"/>
      <c r="AR12" s="152" t="s">
        <v>39</v>
      </c>
      <c r="AS12" s="152" t="s">
        <v>40</v>
      </c>
      <c r="AT12"/>
      <c r="AU12" s="59" t="s">
        <v>64</v>
      </c>
      <c r="AV12" s="59" t="s">
        <v>62</v>
      </c>
      <c r="AW12" s="103" t="s">
        <v>134</v>
      </c>
      <c r="AX12" s="59" t="s">
        <v>63</v>
      </c>
      <c r="AY12" s="103" t="s">
        <v>134</v>
      </c>
      <c r="AZ12"/>
      <c r="BA12"/>
      <c r="BB12"/>
      <c r="BC12"/>
      <c r="BD12"/>
      <c r="BE12"/>
      <c r="BF12"/>
      <c r="BG12"/>
      <c r="BH12"/>
      <c r="BI12"/>
      <c r="BJ12"/>
      <c r="BK12"/>
      <c r="BL12"/>
      <c r="BM12"/>
      <c r="BN12"/>
      <c r="BO12"/>
      <c r="BP12"/>
      <c r="BQ12"/>
      <c r="BR12"/>
      <c r="BS12"/>
      <c r="BT12"/>
      <c r="BU12"/>
      <c r="BV12"/>
      <c r="BW12"/>
      <c r="BX12"/>
      <c r="BY12"/>
    </row>
    <row r="13" spans="1:82" ht="12.75" customHeight="1" thickTop="1" x14ac:dyDescent="0.2">
      <c r="A13" s="221"/>
      <c r="B13" s="199" t="str">
        <f>IF(B10&lt;&gt;"",B10,"")</f>
        <v/>
      </c>
      <c r="C13" s="200"/>
      <c r="D13" s="201"/>
      <c r="E13" s="217"/>
      <c r="F13" s="218"/>
      <c r="G13" s="37"/>
      <c r="H13" s="174"/>
      <c r="I13" s="174"/>
      <c r="J13" s="11" t="str">
        <f>IF(AND(E13&gt;0,H13&gt;0),IF(G13="&lt;","&lt;",""),"")</f>
        <v/>
      </c>
      <c r="K13" s="205" t="str">
        <f>IF(AND(E13&gt;0,H13&gt;0),E13*H13*8.34,"")</f>
        <v/>
      </c>
      <c r="L13" s="191"/>
      <c r="M13" s="39"/>
      <c r="N13" s="174"/>
      <c r="O13" s="174"/>
      <c r="P13" s="11" t="str">
        <f>IF(AND(E13&gt;0,N13&gt;0),IF(M13="&lt;","&lt;",""),"")</f>
        <v/>
      </c>
      <c r="Q13" s="190" t="str">
        <f>IF(AND(E13&gt;0,N13&gt;0),E13*N13*8.34,"")</f>
        <v/>
      </c>
      <c r="R13" s="205"/>
      <c r="S13" s="41"/>
      <c r="T13" s="174"/>
      <c r="U13" s="174"/>
      <c r="V13" s="11" t="str">
        <f>IF(AND($E13&gt;0,T13&gt;0),IF($S13="&lt;","&lt;",""),"")</f>
        <v/>
      </c>
      <c r="W13" s="190" t="str">
        <f>IF(AND($E13&gt;0,T13&gt;0),E13*T13*8.34,"")</f>
        <v/>
      </c>
      <c r="X13" s="191"/>
      <c r="Y13" s="41"/>
      <c r="Z13" s="174"/>
      <c r="AA13" s="174"/>
      <c r="AB13" s="11" t="str">
        <f>IF(AND($E13&gt;0,Z13&gt;0),IF($Y13="&lt;","&lt;",""),"")</f>
        <v/>
      </c>
      <c r="AC13" s="190" t="str">
        <f>IF(AND($E13&gt;0,Z13&gt;0),E13*Z13*8.34,"")</f>
        <v/>
      </c>
      <c r="AD13" s="191"/>
      <c r="AE13" s="24" t="str">
        <f>IF(OR(S13="&lt;",Y13="&lt;"),"&lt;","")</f>
        <v/>
      </c>
      <c r="AF13" s="211" t="str">
        <f>IF(AND(T13&gt;0,Z13&gt;0),IF(AND(N13&gt;0,N13&lt;&gt;"",N13&gt;T13),N13,T13)+Z13,"")</f>
        <v/>
      </c>
      <c r="AG13" s="212"/>
      <c r="AH13" s="25" t="str">
        <f>IF(AE13="&lt;","&lt;","")</f>
        <v/>
      </c>
      <c r="AI13" s="190" t="str">
        <f>IF(AND(AF13&gt;0,E13&gt;0,T13&gt;0,Z13&gt;0),IF(AND(Q13&gt;0,Q13&lt;&gt;"",Q13&gt;W13),Q13,W13)+AC13,"")</f>
        <v/>
      </c>
      <c r="AJ13" s="191"/>
      <c r="AK13" s="258"/>
      <c r="AP13"/>
      <c r="AQ13"/>
      <c r="AR13" s="151" t="str">
        <f>IF(AND(AF13&lt;&gt;"",AI13&lt;&gt;""),(6-AF13)*E13*8.34,"")</f>
        <v/>
      </c>
      <c r="AS13" s="151" t="str">
        <f t="shared" ref="AS13:AS76" si="0">IF(AND(H13&lt;&gt;"",K13&lt;&gt;""),(0.8-H13)*E13*8.34,"")</f>
        <v/>
      </c>
      <c r="AT13"/>
      <c r="AU13" s="59" t="s">
        <v>74</v>
      </c>
      <c r="AV13" s="108" t="str">
        <f>IF(SUM(H13:H43)&gt;0,AVERAGE(H13:H43),"")</f>
        <v/>
      </c>
      <c r="AW13" s="108" t="str">
        <f>IF(AND($S$9&lt;&gt;"",AV13&lt;&gt;""),IF(AV13&lt;=$S$9,"No","Yes"),"")</f>
        <v/>
      </c>
      <c r="AX13" s="108" t="str">
        <f>IF(SUM(AF13:AF43)&gt;0,AVERAGE(AF13:AF43),"")</f>
        <v/>
      </c>
      <c r="AY13" s="108" t="str">
        <f>IF(AND($S$8&lt;&gt;"",AX13&lt;&gt;""),IF(AX13&lt;=$S$8,"No","Yes"),"")</f>
        <v/>
      </c>
      <c r="AZ13"/>
      <c r="BA13"/>
      <c r="BB13"/>
      <c r="BC13"/>
      <c r="BD13"/>
      <c r="BE13"/>
      <c r="BF13"/>
      <c r="BG13"/>
      <c r="BH13"/>
      <c r="BI13"/>
      <c r="BJ13"/>
      <c r="BK13"/>
      <c r="BL13"/>
      <c r="BM13"/>
      <c r="BN13"/>
      <c r="BO13"/>
      <c r="BP13"/>
      <c r="BQ13"/>
      <c r="BR13"/>
      <c r="BS13"/>
      <c r="BT13"/>
      <c r="BU13"/>
      <c r="BV13"/>
      <c r="BW13"/>
      <c r="BX13"/>
      <c r="BY13"/>
    </row>
    <row r="14" spans="1:82" ht="12.75" customHeight="1" x14ac:dyDescent="0.2">
      <c r="A14" s="221"/>
      <c r="B14" s="193" t="str">
        <f>IF(B13&lt;&gt;"",B13+1,"")</f>
        <v/>
      </c>
      <c r="C14" s="194"/>
      <c r="D14" s="195"/>
      <c r="E14" s="196"/>
      <c r="F14" s="197"/>
      <c r="G14" s="38"/>
      <c r="H14" s="175"/>
      <c r="I14" s="175"/>
      <c r="J14" s="10" t="str">
        <f t="shared" ref="J14:J77" si="1">IF(AND(E14&gt;0,H14&gt;0),IF(G14="&lt;","&lt;",""),"")</f>
        <v/>
      </c>
      <c r="K14" s="198" t="str">
        <f t="shared" ref="K14:K77" si="2">IF(AND(E14&gt;0,H14&gt;0),E14*H14*8.34,"")</f>
        <v/>
      </c>
      <c r="L14" s="168"/>
      <c r="M14" s="40"/>
      <c r="N14" s="175"/>
      <c r="O14" s="175"/>
      <c r="P14" s="10" t="str">
        <f t="shared" ref="P14:P77" si="3">IF(AND(E14&gt;0,N14&gt;0),IF(M14="&lt;","&lt;",""),"")</f>
        <v/>
      </c>
      <c r="Q14" s="167" t="str">
        <f t="shared" ref="Q14:Q77" si="4">IF(AND(E14&gt;0,N14&gt;0),E14*N14*8.34,"")</f>
        <v/>
      </c>
      <c r="R14" s="198"/>
      <c r="S14" s="42"/>
      <c r="T14" s="175"/>
      <c r="U14" s="175"/>
      <c r="V14" s="10" t="str">
        <f t="shared" ref="V14:V77" si="5">IF(AND($E14&gt;0,T14&gt;0),IF($S14="&lt;","&lt;",""),"")</f>
        <v/>
      </c>
      <c r="W14" s="167" t="str">
        <f t="shared" ref="W14:W77" si="6">IF(AND($E14&gt;0,T14&gt;0),E14*T14*8.34,"")</f>
        <v/>
      </c>
      <c r="X14" s="168"/>
      <c r="Y14" s="42"/>
      <c r="Z14" s="175"/>
      <c r="AA14" s="175"/>
      <c r="AB14" s="10" t="str">
        <f t="shared" ref="AB14:AB77" si="7">IF(AND($E14&gt;0,Z14&gt;0),IF($Y14="&lt;","&lt;",""),"")</f>
        <v/>
      </c>
      <c r="AC14" s="167" t="str">
        <f t="shared" ref="AC14:AC77" si="8">IF(AND($E14&gt;0,Z14&gt;0),E14*Z14*8.34,"")</f>
        <v/>
      </c>
      <c r="AD14" s="168"/>
      <c r="AE14" s="12" t="str">
        <f t="shared" ref="AE14:AE77" si="9">IF(OR(S14="&lt;",Y14="&lt;"),"&lt;","")</f>
        <v/>
      </c>
      <c r="AF14" s="169" t="str">
        <f t="shared" ref="AF14:AF77" si="10">IF(AND(T14&gt;0,Z14&gt;0),IF(AND(N14&gt;0,N14&lt;&gt;"",N14&gt;T14),N14,T14)+Z14,"")</f>
        <v/>
      </c>
      <c r="AG14" s="170"/>
      <c r="AH14" s="20" t="str">
        <f t="shared" ref="AH14:AH77" si="11">IF(AE14="&lt;","&lt;","")</f>
        <v/>
      </c>
      <c r="AI14" s="167" t="str">
        <f t="shared" ref="AI14:AI77" si="12">IF(AND(AF14&gt;0,E14&gt;0,T14&gt;0,Z14&gt;0),IF(AND(Q14&gt;0,Q14&lt;&gt;"",Q14&gt;W14),Q14,W14)+AC14,"")</f>
        <v/>
      </c>
      <c r="AJ14" s="168"/>
      <c r="AK14" s="258"/>
      <c r="AP14"/>
      <c r="AQ14"/>
      <c r="AR14" s="151" t="str">
        <f t="shared" ref="AR14:AR77" si="13">IF(AND(AF14&lt;&gt;"",AI14&lt;&gt;""),(6-AF14)*E14*8.34,"")</f>
        <v/>
      </c>
      <c r="AS14" s="151" t="str">
        <f t="shared" si="0"/>
        <v/>
      </c>
      <c r="AT14"/>
      <c r="AU14" s="59" t="s">
        <v>75</v>
      </c>
      <c r="AV14" s="108" t="str">
        <f>IF(SUM(H44:H73)&gt;0,AVERAGE(H44:H73),"")</f>
        <v/>
      </c>
      <c r="AW14" s="108" t="str">
        <f t="shared" ref="AW14:AW24" si="14">IF(AND($S$9&lt;&gt;"",AV14&lt;&gt;""),IF(AV14&lt;=$S$9,"No","Yes"),"")</f>
        <v/>
      </c>
      <c r="AX14" s="108" t="str">
        <f>IF(SUM(AF44:AF73)&gt;0,AVERAGE(AF44:AF73),"")</f>
        <v/>
      </c>
      <c r="AY14" s="108" t="str">
        <f t="shared" ref="AY14:AY24" si="15">IF(AND($S$8&lt;&gt;"",AX14&lt;&gt;""),IF(AX14&lt;=$S$8,"No","Yes"),"")</f>
        <v/>
      </c>
      <c r="AZ14"/>
      <c r="BA14"/>
      <c r="BB14"/>
      <c r="BC14"/>
      <c r="BD14"/>
      <c r="BE14"/>
      <c r="BF14"/>
      <c r="BG14"/>
      <c r="BH14"/>
      <c r="BI14"/>
      <c r="BJ14"/>
      <c r="BK14"/>
      <c r="BL14"/>
      <c r="BM14"/>
      <c r="BN14"/>
      <c r="BO14"/>
      <c r="BP14"/>
      <c r="BQ14"/>
      <c r="BR14"/>
      <c r="BS14"/>
      <c r="BT14"/>
      <c r="BU14"/>
      <c r="BV14"/>
      <c r="BW14"/>
      <c r="BX14"/>
      <c r="BY14"/>
      <c r="BZ14" s="21"/>
      <c r="CA14" s="21"/>
      <c r="CB14" s="21"/>
      <c r="CC14" s="21"/>
      <c r="CD14" s="21"/>
    </row>
    <row r="15" spans="1:82" ht="12.75" customHeight="1" x14ac:dyDescent="0.2">
      <c r="A15" s="221"/>
      <c r="B15" s="193" t="str">
        <f t="shared" ref="B15:B78" si="16">IF(B14&lt;&gt;"",B14+1,"")</f>
        <v/>
      </c>
      <c r="C15" s="194"/>
      <c r="D15" s="195"/>
      <c r="E15" s="196"/>
      <c r="F15" s="197"/>
      <c r="G15" s="38"/>
      <c r="H15" s="175"/>
      <c r="I15" s="175"/>
      <c r="J15" s="10" t="str">
        <f t="shared" si="1"/>
        <v/>
      </c>
      <c r="K15" s="198" t="str">
        <f t="shared" si="2"/>
        <v/>
      </c>
      <c r="L15" s="168"/>
      <c r="M15" s="40"/>
      <c r="N15" s="175"/>
      <c r="O15" s="175"/>
      <c r="P15" s="10" t="str">
        <f t="shared" si="3"/>
        <v/>
      </c>
      <c r="Q15" s="167" t="str">
        <f t="shared" si="4"/>
        <v/>
      </c>
      <c r="R15" s="198"/>
      <c r="S15" s="42"/>
      <c r="T15" s="175"/>
      <c r="U15" s="175"/>
      <c r="V15" s="10" t="str">
        <f t="shared" si="5"/>
        <v/>
      </c>
      <c r="W15" s="167" t="str">
        <f t="shared" si="6"/>
        <v/>
      </c>
      <c r="X15" s="168"/>
      <c r="Y15" s="42"/>
      <c r="Z15" s="175"/>
      <c r="AA15" s="175"/>
      <c r="AB15" s="10" t="str">
        <f t="shared" si="7"/>
        <v/>
      </c>
      <c r="AC15" s="167" t="str">
        <f t="shared" si="8"/>
        <v/>
      </c>
      <c r="AD15" s="168"/>
      <c r="AE15" s="12" t="str">
        <f t="shared" si="9"/>
        <v/>
      </c>
      <c r="AF15" s="169" t="str">
        <f t="shared" si="10"/>
        <v/>
      </c>
      <c r="AG15" s="170"/>
      <c r="AH15" s="20" t="str">
        <f t="shared" si="11"/>
        <v/>
      </c>
      <c r="AI15" s="167" t="str">
        <f t="shared" si="12"/>
        <v/>
      </c>
      <c r="AJ15" s="168"/>
      <c r="AK15" s="258"/>
      <c r="AP15"/>
      <c r="AQ15"/>
      <c r="AR15" s="151" t="str">
        <f t="shared" si="13"/>
        <v/>
      </c>
      <c r="AS15" s="151" t="str">
        <f t="shared" si="0"/>
        <v/>
      </c>
      <c r="AT15"/>
      <c r="AU15" s="59" t="s">
        <v>76</v>
      </c>
      <c r="AV15" s="108" t="str">
        <f>IF(SUM(H74:H104)&gt;0,AVERAGE(H74:H104),"")</f>
        <v/>
      </c>
      <c r="AW15" s="108" t="str">
        <f t="shared" si="14"/>
        <v/>
      </c>
      <c r="AX15" s="108" t="str">
        <f>IF(SUM(AF74:AF104)&gt;0,AVERAGE(AF74:AF104),"")</f>
        <v/>
      </c>
      <c r="AY15" s="108" t="str">
        <f t="shared" si="15"/>
        <v/>
      </c>
      <c r="AZ15"/>
      <c r="BA15"/>
      <c r="BB15"/>
      <c r="BC15"/>
      <c r="BD15"/>
      <c r="BE15"/>
      <c r="BF15"/>
      <c r="BG15"/>
      <c r="BH15"/>
      <c r="BI15"/>
      <c r="BJ15"/>
      <c r="BK15"/>
      <c r="BL15"/>
      <c r="BM15"/>
      <c r="BN15"/>
      <c r="BO15"/>
      <c r="BP15"/>
      <c r="BQ15"/>
      <c r="BR15"/>
      <c r="BS15"/>
      <c r="BT15"/>
      <c r="BU15"/>
      <c r="BV15"/>
      <c r="BW15"/>
      <c r="BX15"/>
      <c r="BY15"/>
      <c r="BZ15" s="21"/>
      <c r="CA15" s="21"/>
      <c r="CB15" s="21"/>
      <c r="CC15" s="21"/>
      <c r="CD15" s="21"/>
    </row>
    <row r="16" spans="1:82" ht="12.75" customHeight="1" x14ac:dyDescent="0.2">
      <c r="A16" s="221"/>
      <c r="B16" s="193" t="str">
        <f t="shared" si="16"/>
        <v/>
      </c>
      <c r="C16" s="194"/>
      <c r="D16" s="195"/>
      <c r="E16" s="196"/>
      <c r="F16" s="197"/>
      <c r="G16" s="38"/>
      <c r="H16" s="175"/>
      <c r="I16" s="175"/>
      <c r="J16" s="10" t="str">
        <f t="shared" si="1"/>
        <v/>
      </c>
      <c r="K16" s="198" t="str">
        <f t="shared" si="2"/>
        <v/>
      </c>
      <c r="L16" s="168"/>
      <c r="M16" s="40"/>
      <c r="N16" s="175"/>
      <c r="O16" s="175"/>
      <c r="P16" s="10" t="str">
        <f t="shared" si="3"/>
        <v/>
      </c>
      <c r="Q16" s="167" t="str">
        <f t="shared" si="4"/>
        <v/>
      </c>
      <c r="R16" s="198"/>
      <c r="S16" s="42"/>
      <c r="T16" s="175"/>
      <c r="U16" s="175"/>
      <c r="V16" s="10" t="str">
        <f t="shared" si="5"/>
        <v/>
      </c>
      <c r="W16" s="167" t="str">
        <f t="shared" si="6"/>
        <v/>
      </c>
      <c r="X16" s="168"/>
      <c r="Y16" s="42"/>
      <c r="Z16" s="175"/>
      <c r="AA16" s="175"/>
      <c r="AB16" s="10" t="str">
        <f t="shared" si="7"/>
        <v/>
      </c>
      <c r="AC16" s="167" t="str">
        <f t="shared" si="8"/>
        <v/>
      </c>
      <c r="AD16" s="168"/>
      <c r="AE16" s="12" t="str">
        <f t="shared" si="9"/>
        <v/>
      </c>
      <c r="AF16" s="169" t="str">
        <f t="shared" si="10"/>
        <v/>
      </c>
      <c r="AG16" s="170"/>
      <c r="AH16" s="20" t="str">
        <f t="shared" si="11"/>
        <v/>
      </c>
      <c r="AI16" s="167" t="str">
        <f t="shared" si="12"/>
        <v/>
      </c>
      <c r="AJ16" s="168"/>
      <c r="AK16" s="258"/>
      <c r="AP16"/>
      <c r="AQ16"/>
      <c r="AR16" s="151" t="str">
        <f t="shared" si="13"/>
        <v/>
      </c>
      <c r="AS16" s="151" t="str">
        <f t="shared" si="0"/>
        <v/>
      </c>
      <c r="AT16"/>
      <c r="AU16" s="59" t="s">
        <v>66</v>
      </c>
      <c r="AV16" s="108" t="str">
        <f>IF(SUM(H105:H135)&gt;0,AVERAGE(H105:H135),"")</f>
        <v/>
      </c>
      <c r="AW16" s="108" t="str">
        <f t="shared" si="14"/>
        <v/>
      </c>
      <c r="AX16" s="108" t="str">
        <f>IF(SUM(AF105:AF135)&gt;0,AVERAGE(AF105:AF135),"")</f>
        <v/>
      </c>
      <c r="AY16" s="108" t="str">
        <f t="shared" si="15"/>
        <v/>
      </c>
      <c r="AZ16"/>
      <c r="BA16"/>
      <c r="BB16"/>
      <c r="BC16"/>
      <c r="BD16"/>
      <c r="BE16"/>
      <c r="BF16"/>
      <c r="BG16"/>
      <c r="BH16"/>
      <c r="BI16"/>
      <c r="BJ16"/>
      <c r="BK16"/>
      <c r="BL16"/>
      <c r="BM16"/>
      <c r="BN16"/>
      <c r="BO16"/>
      <c r="BP16"/>
      <c r="BQ16"/>
      <c r="BR16"/>
      <c r="BS16"/>
      <c r="BT16"/>
      <c r="BU16"/>
      <c r="BV16"/>
      <c r="BW16"/>
      <c r="BX16"/>
      <c r="BY16"/>
      <c r="BZ16" s="21"/>
      <c r="CA16" s="21"/>
      <c r="CB16" s="21"/>
      <c r="CC16" s="21"/>
      <c r="CD16" s="21"/>
    </row>
    <row r="17" spans="1:82" ht="12.75" customHeight="1" x14ac:dyDescent="0.2">
      <c r="A17" s="221"/>
      <c r="B17" s="193" t="str">
        <f t="shared" si="16"/>
        <v/>
      </c>
      <c r="C17" s="194"/>
      <c r="D17" s="195"/>
      <c r="E17" s="196"/>
      <c r="F17" s="197"/>
      <c r="G17" s="38"/>
      <c r="H17" s="175"/>
      <c r="I17" s="175"/>
      <c r="J17" s="10" t="str">
        <f t="shared" si="1"/>
        <v/>
      </c>
      <c r="K17" s="198" t="str">
        <f t="shared" si="2"/>
        <v/>
      </c>
      <c r="L17" s="168"/>
      <c r="M17" s="40"/>
      <c r="N17" s="175"/>
      <c r="O17" s="175"/>
      <c r="P17" s="10" t="str">
        <f t="shared" si="3"/>
        <v/>
      </c>
      <c r="Q17" s="167" t="str">
        <f t="shared" si="4"/>
        <v/>
      </c>
      <c r="R17" s="198"/>
      <c r="S17" s="42"/>
      <c r="T17" s="175"/>
      <c r="U17" s="175"/>
      <c r="V17" s="10" t="str">
        <f t="shared" si="5"/>
        <v/>
      </c>
      <c r="W17" s="167" t="str">
        <f t="shared" si="6"/>
        <v/>
      </c>
      <c r="X17" s="168"/>
      <c r="Y17" s="42"/>
      <c r="Z17" s="175"/>
      <c r="AA17" s="175"/>
      <c r="AB17" s="10" t="str">
        <f t="shared" si="7"/>
        <v/>
      </c>
      <c r="AC17" s="167" t="str">
        <f t="shared" si="8"/>
        <v/>
      </c>
      <c r="AD17" s="168"/>
      <c r="AE17" s="12" t="str">
        <f t="shared" si="9"/>
        <v/>
      </c>
      <c r="AF17" s="169" t="str">
        <f t="shared" si="10"/>
        <v/>
      </c>
      <c r="AG17" s="170"/>
      <c r="AH17" s="20" t="str">
        <f t="shared" si="11"/>
        <v/>
      </c>
      <c r="AI17" s="167" t="str">
        <f t="shared" si="12"/>
        <v/>
      </c>
      <c r="AJ17" s="168"/>
      <c r="AK17" s="258"/>
      <c r="AP17"/>
      <c r="AQ17"/>
      <c r="AR17" s="151" t="str">
        <f t="shared" si="13"/>
        <v/>
      </c>
      <c r="AS17" s="151" t="str">
        <f t="shared" si="0"/>
        <v/>
      </c>
      <c r="AT17"/>
      <c r="AU17" s="59" t="s">
        <v>67</v>
      </c>
      <c r="AV17" s="108" t="str">
        <f>IF(AND($AB$5&lt;&gt;2016,$AB$5&lt;&gt;2020,SUM(H$136:H$163)&gt;0),AVERAGE(H$136:H$163),IF(AND(OR($AB$5=2016,$AB$5=2020),SUM(H$136:H$164)&gt;0),AVERAGE(H$136:H$164),""))</f>
        <v/>
      </c>
      <c r="AW17" s="108" t="str">
        <f t="shared" si="14"/>
        <v/>
      </c>
      <c r="AX17" s="108" t="str">
        <f>IF(AND($AB$5&lt;&gt;2016,$AB$5&lt;&gt;2020,SUM(AF$136:AF$163)&gt;0),AVERAGE(AF$136:AF$163),IF(AND(OR($AB$5=2016,$AB$5=2020),SUM(AF$136:AF$164)&gt;0),AVERAGE(AF$136:AF$164),""))</f>
        <v/>
      </c>
      <c r="AY17" s="108" t="str">
        <f t="shared" si="15"/>
        <v/>
      </c>
      <c r="AZ17"/>
      <c r="BA17"/>
      <c r="BB17"/>
      <c r="BC17"/>
      <c r="BD17"/>
      <c r="BE17"/>
      <c r="BF17"/>
      <c r="BG17"/>
      <c r="BH17"/>
      <c r="BI17"/>
      <c r="BJ17"/>
      <c r="BK17"/>
      <c r="BL17"/>
      <c r="BM17"/>
      <c r="BN17"/>
      <c r="BO17"/>
      <c r="BP17"/>
      <c r="BQ17"/>
      <c r="BR17"/>
      <c r="BS17"/>
      <c r="BT17"/>
      <c r="BU17"/>
      <c r="BV17"/>
      <c r="BW17"/>
      <c r="BX17"/>
      <c r="BY17"/>
      <c r="BZ17" s="21"/>
      <c r="CA17" s="21"/>
      <c r="CB17" s="21"/>
      <c r="CC17" s="21"/>
      <c r="CD17" s="21"/>
    </row>
    <row r="18" spans="1:82" ht="12.75" customHeight="1" x14ac:dyDescent="0.2">
      <c r="A18" s="221"/>
      <c r="B18" s="193" t="str">
        <f t="shared" si="16"/>
        <v/>
      </c>
      <c r="C18" s="194"/>
      <c r="D18" s="195"/>
      <c r="E18" s="196"/>
      <c r="F18" s="197"/>
      <c r="G18" s="38"/>
      <c r="H18" s="175"/>
      <c r="I18" s="175"/>
      <c r="J18" s="10" t="str">
        <f t="shared" si="1"/>
        <v/>
      </c>
      <c r="K18" s="198" t="str">
        <f t="shared" si="2"/>
        <v/>
      </c>
      <c r="L18" s="168"/>
      <c r="M18" s="40"/>
      <c r="N18" s="175"/>
      <c r="O18" s="175"/>
      <c r="P18" s="10" t="str">
        <f t="shared" si="3"/>
        <v/>
      </c>
      <c r="Q18" s="167" t="str">
        <f t="shared" si="4"/>
        <v/>
      </c>
      <c r="R18" s="198"/>
      <c r="S18" s="42"/>
      <c r="T18" s="175"/>
      <c r="U18" s="175"/>
      <c r="V18" s="10" t="str">
        <f t="shared" si="5"/>
        <v/>
      </c>
      <c r="W18" s="167" t="str">
        <f t="shared" si="6"/>
        <v/>
      </c>
      <c r="X18" s="168"/>
      <c r="Y18" s="42"/>
      <c r="Z18" s="175"/>
      <c r="AA18" s="175"/>
      <c r="AB18" s="10" t="str">
        <f t="shared" si="7"/>
        <v/>
      </c>
      <c r="AC18" s="167" t="str">
        <f t="shared" si="8"/>
        <v/>
      </c>
      <c r="AD18" s="168"/>
      <c r="AE18" s="12" t="str">
        <f t="shared" si="9"/>
        <v/>
      </c>
      <c r="AF18" s="169" t="str">
        <f t="shared" si="10"/>
        <v/>
      </c>
      <c r="AG18" s="170"/>
      <c r="AH18" s="20" t="str">
        <f t="shared" si="11"/>
        <v/>
      </c>
      <c r="AI18" s="167" t="str">
        <f t="shared" si="12"/>
        <v/>
      </c>
      <c r="AJ18" s="168"/>
      <c r="AK18" s="258"/>
      <c r="AP18"/>
      <c r="AQ18"/>
      <c r="AR18" s="151" t="str">
        <f t="shared" si="13"/>
        <v/>
      </c>
      <c r="AS18" s="151" t="str">
        <f t="shared" si="0"/>
        <v/>
      </c>
      <c r="AT18"/>
      <c r="AU18" s="59" t="s">
        <v>68</v>
      </c>
      <c r="AV18" s="108" t="str">
        <f>IF(AND($AB$5&lt;&gt;2016,$AB$5&lt;&gt;2020,SUM(H$164:H$194)&gt;0),AVERAGE(H$164:H$194),IF(AND(OR($AB$5=2016,$AB$5=2020),SUM(H$165:H$195)&gt;0),AVERAGE(H$165:H$195),""))</f>
        <v/>
      </c>
      <c r="AW18" s="108" t="str">
        <f t="shared" si="14"/>
        <v/>
      </c>
      <c r="AX18" s="108" t="str">
        <f>IF(AND($AB$5&lt;&gt;2016,$AB$5&lt;&gt;2020,SUM(AF$164:AF$194)&gt;0),AVERAGE(AF$164:AF$194),IF(AND(OR($AB$5=2016,$AB$5=2020),SUM(AF$165:AF$195)&gt;0),AVERAGE(AF$165:AF$195),""))</f>
        <v/>
      </c>
      <c r="AY18" s="108" t="str">
        <f t="shared" si="15"/>
        <v/>
      </c>
      <c r="AZ18"/>
      <c r="BA18"/>
      <c r="BB18"/>
      <c r="BC18"/>
      <c r="BD18"/>
      <c r="BE18"/>
      <c r="BF18"/>
      <c r="BG18"/>
      <c r="BH18"/>
      <c r="BI18"/>
      <c r="BJ18"/>
      <c r="BK18"/>
      <c r="BL18"/>
      <c r="BM18"/>
      <c r="BN18"/>
      <c r="BO18"/>
      <c r="BP18"/>
      <c r="BQ18"/>
      <c r="BR18"/>
      <c r="BS18"/>
      <c r="BT18"/>
      <c r="BU18"/>
      <c r="BV18"/>
      <c r="BW18"/>
      <c r="BX18"/>
      <c r="BY18"/>
      <c r="BZ18" s="21"/>
      <c r="CA18" s="21"/>
      <c r="CB18" s="21"/>
      <c r="CC18" s="21"/>
      <c r="CD18" s="21"/>
    </row>
    <row r="19" spans="1:82" ht="12.75" customHeight="1" x14ac:dyDescent="0.2">
      <c r="A19" s="221"/>
      <c r="B19" s="193" t="str">
        <f t="shared" si="16"/>
        <v/>
      </c>
      <c r="C19" s="194"/>
      <c r="D19" s="195"/>
      <c r="E19" s="196"/>
      <c r="F19" s="197"/>
      <c r="G19" s="38"/>
      <c r="H19" s="175"/>
      <c r="I19" s="175"/>
      <c r="J19" s="10" t="str">
        <f t="shared" si="1"/>
        <v/>
      </c>
      <c r="K19" s="198" t="str">
        <f t="shared" si="2"/>
        <v/>
      </c>
      <c r="L19" s="168"/>
      <c r="M19" s="40"/>
      <c r="N19" s="175"/>
      <c r="O19" s="175"/>
      <c r="P19" s="10" t="str">
        <f t="shared" si="3"/>
        <v/>
      </c>
      <c r="Q19" s="167" t="str">
        <f t="shared" si="4"/>
        <v/>
      </c>
      <c r="R19" s="198"/>
      <c r="S19" s="42"/>
      <c r="T19" s="175"/>
      <c r="U19" s="175"/>
      <c r="V19" s="10" t="str">
        <f t="shared" si="5"/>
        <v/>
      </c>
      <c r="W19" s="167" t="str">
        <f t="shared" si="6"/>
        <v/>
      </c>
      <c r="X19" s="168"/>
      <c r="Y19" s="42"/>
      <c r="Z19" s="175"/>
      <c r="AA19" s="175"/>
      <c r="AB19" s="10" t="str">
        <f t="shared" si="7"/>
        <v/>
      </c>
      <c r="AC19" s="167" t="str">
        <f t="shared" si="8"/>
        <v/>
      </c>
      <c r="AD19" s="168"/>
      <c r="AE19" s="12" t="str">
        <f t="shared" si="9"/>
        <v/>
      </c>
      <c r="AF19" s="169" t="str">
        <f t="shared" si="10"/>
        <v/>
      </c>
      <c r="AG19" s="170"/>
      <c r="AH19" s="20" t="str">
        <f t="shared" si="11"/>
        <v/>
      </c>
      <c r="AI19" s="167" t="str">
        <f t="shared" si="12"/>
        <v/>
      </c>
      <c r="AJ19" s="168"/>
      <c r="AK19" s="258"/>
      <c r="AP19"/>
      <c r="AQ19"/>
      <c r="AR19" s="151" t="str">
        <f t="shared" si="13"/>
        <v/>
      </c>
      <c r="AS19" s="151" t="str">
        <f t="shared" si="0"/>
        <v/>
      </c>
      <c r="AT19"/>
      <c r="AU19" s="59" t="s">
        <v>69</v>
      </c>
      <c r="AV19" s="108" t="str">
        <f>IF(AND($AB$5&lt;&gt;2016,$AB$5&lt;&gt;2020,SUM(H$195:H$224)&gt;0),AVERAGE(H$195:H$224),IF(AND(OR($AB$5=2016,$AB$5=2020),SUM(H$196:H$225)&gt;0),AVERAGE(H$196:H$225),""))</f>
        <v/>
      </c>
      <c r="AW19" s="108" t="str">
        <f t="shared" si="14"/>
        <v/>
      </c>
      <c r="AX19" s="108" t="str">
        <f>IF(AND($AB$5&lt;&gt;2016,$AB$5&lt;&gt;2020,SUM(AF$195:AF$224)&gt;0),AVERAGE(AF$195:AF$224),IF(AND(OR($AB$5=2016,$AB$5=2020),SUM(AF$196:AF$225)&gt;0),AVERAGE(AF$196:AF$225),""))</f>
        <v/>
      </c>
      <c r="AY19" s="108" t="str">
        <f t="shared" si="15"/>
        <v/>
      </c>
      <c r="AZ19"/>
      <c r="BA19"/>
      <c r="BB19"/>
      <c r="BC19"/>
      <c r="BD19"/>
      <c r="BE19"/>
      <c r="BF19"/>
      <c r="BG19"/>
      <c r="BH19"/>
      <c r="BI19"/>
      <c r="BJ19"/>
      <c r="BK19"/>
      <c r="BL19"/>
      <c r="BM19"/>
      <c r="BN19"/>
      <c r="BO19"/>
      <c r="BP19"/>
      <c r="BQ19"/>
      <c r="BR19"/>
      <c r="BS19"/>
      <c r="BT19"/>
      <c r="BU19"/>
      <c r="BV19"/>
      <c r="BW19"/>
      <c r="BX19"/>
      <c r="BY19"/>
      <c r="BZ19" s="21"/>
      <c r="CA19" s="21"/>
      <c r="CB19" s="21"/>
      <c r="CC19" s="21"/>
      <c r="CD19" s="21"/>
    </row>
    <row r="20" spans="1:82" ht="12.75" customHeight="1" x14ac:dyDescent="0.2">
      <c r="A20" s="221"/>
      <c r="B20" s="193" t="str">
        <f t="shared" si="16"/>
        <v/>
      </c>
      <c r="C20" s="194"/>
      <c r="D20" s="195"/>
      <c r="E20" s="196"/>
      <c r="F20" s="197"/>
      <c r="G20" s="38"/>
      <c r="H20" s="175"/>
      <c r="I20" s="175"/>
      <c r="J20" s="10" t="str">
        <f t="shared" si="1"/>
        <v/>
      </c>
      <c r="K20" s="198" t="str">
        <f t="shared" si="2"/>
        <v/>
      </c>
      <c r="L20" s="168"/>
      <c r="M20" s="40"/>
      <c r="N20" s="175"/>
      <c r="O20" s="175"/>
      <c r="P20" s="10" t="str">
        <f t="shared" si="3"/>
        <v/>
      </c>
      <c r="Q20" s="167" t="str">
        <f t="shared" si="4"/>
        <v/>
      </c>
      <c r="R20" s="198"/>
      <c r="S20" s="42"/>
      <c r="T20" s="175"/>
      <c r="U20" s="175"/>
      <c r="V20" s="10" t="str">
        <f t="shared" si="5"/>
        <v/>
      </c>
      <c r="W20" s="167" t="str">
        <f t="shared" si="6"/>
        <v/>
      </c>
      <c r="X20" s="168"/>
      <c r="Y20" s="42"/>
      <c r="Z20" s="175"/>
      <c r="AA20" s="175"/>
      <c r="AB20" s="10" t="str">
        <f t="shared" si="7"/>
        <v/>
      </c>
      <c r="AC20" s="167" t="str">
        <f t="shared" si="8"/>
        <v/>
      </c>
      <c r="AD20" s="168"/>
      <c r="AE20" s="12" t="str">
        <f t="shared" si="9"/>
        <v/>
      </c>
      <c r="AF20" s="169" t="str">
        <f t="shared" si="10"/>
        <v/>
      </c>
      <c r="AG20" s="170"/>
      <c r="AH20" s="20" t="str">
        <f t="shared" si="11"/>
        <v/>
      </c>
      <c r="AI20" s="167" t="str">
        <f t="shared" si="12"/>
        <v/>
      </c>
      <c r="AJ20" s="168"/>
      <c r="AK20" s="258"/>
      <c r="AP20"/>
      <c r="AQ20"/>
      <c r="AR20" s="151" t="str">
        <f t="shared" si="13"/>
        <v/>
      </c>
      <c r="AS20" s="151" t="str">
        <f t="shared" si="0"/>
        <v/>
      </c>
      <c r="AT20"/>
      <c r="AU20" s="59" t="s">
        <v>26</v>
      </c>
      <c r="AV20" s="108" t="str">
        <f>IF(AND($AB$5&lt;&gt;2016,$AB$5&lt;&gt;2020,SUM(H$225:H$255)&gt;0),AVERAGE(H$225:H$255),IF(AND(OR($AB$5=2016,$AB$5=2020),SUM(H$226:H$256)&gt;0),AVERAGE(H$226:H$256),""))</f>
        <v/>
      </c>
      <c r="AW20" s="108" t="str">
        <f t="shared" si="14"/>
        <v/>
      </c>
      <c r="AX20" s="108" t="str">
        <f>IF(AND($AB$5&lt;&gt;2016,$AB$5&lt;&gt;2020,SUM(AF$225:AF$255)&gt;0),AVERAGE(AF$225:AF$255),IF(AND(OR($AB$5=2016,$AB$5=2020),SUM(AF$226:AF$256)&gt;0),AVERAGE(AF$226:AF$256),""))</f>
        <v/>
      </c>
      <c r="AY20" s="108" t="str">
        <f t="shared" si="15"/>
        <v/>
      </c>
      <c r="AZ20"/>
      <c r="BA20"/>
      <c r="BB20"/>
      <c r="BC20"/>
      <c r="BD20"/>
      <c r="BE20"/>
      <c r="BF20"/>
      <c r="BG20"/>
      <c r="BH20"/>
      <c r="BI20"/>
      <c r="BJ20"/>
      <c r="BK20"/>
      <c r="BL20"/>
      <c r="BM20"/>
      <c r="BN20"/>
      <c r="BO20"/>
      <c r="BP20"/>
      <c r="BQ20"/>
      <c r="BR20"/>
      <c r="BS20"/>
      <c r="BT20"/>
      <c r="BU20"/>
      <c r="BV20"/>
      <c r="BW20"/>
      <c r="BX20"/>
      <c r="BY20"/>
      <c r="BZ20" s="21"/>
      <c r="CA20" s="21"/>
      <c r="CB20" s="21"/>
      <c r="CC20" s="21"/>
      <c r="CD20" s="21"/>
    </row>
    <row r="21" spans="1:82" ht="12.75" customHeight="1" x14ac:dyDescent="0.2">
      <c r="A21" s="221"/>
      <c r="B21" s="193" t="str">
        <f t="shared" si="16"/>
        <v/>
      </c>
      <c r="C21" s="194"/>
      <c r="D21" s="195"/>
      <c r="E21" s="196"/>
      <c r="F21" s="197"/>
      <c r="G21" s="38"/>
      <c r="H21" s="175"/>
      <c r="I21" s="175"/>
      <c r="J21" s="10" t="str">
        <f t="shared" si="1"/>
        <v/>
      </c>
      <c r="K21" s="198" t="str">
        <f t="shared" si="2"/>
        <v/>
      </c>
      <c r="L21" s="168"/>
      <c r="M21" s="40"/>
      <c r="N21" s="175"/>
      <c r="O21" s="175"/>
      <c r="P21" s="10" t="str">
        <f t="shared" si="3"/>
        <v/>
      </c>
      <c r="Q21" s="167" t="str">
        <f t="shared" si="4"/>
        <v/>
      </c>
      <c r="R21" s="198"/>
      <c r="S21" s="42"/>
      <c r="T21" s="175"/>
      <c r="U21" s="175"/>
      <c r="V21" s="10" t="str">
        <f t="shared" si="5"/>
        <v/>
      </c>
      <c r="W21" s="167" t="str">
        <f t="shared" si="6"/>
        <v/>
      </c>
      <c r="X21" s="168"/>
      <c r="Y21" s="42"/>
      <c r="Z21" s="175"/>
      <c r="AA21" s="175"/>
      <c r="AB21" s="10" t="str">
        <f t="shared" si="7"/>
        <v/>
      </c>
      <c r="AC21" s="167" t="str">
        <f t="shared" si="8"/>
        <v/>
      </c>
      <c r="AD21" s="168"/>
      <c r="AE21" s="12" t="str">
        <f t="shared" si="9"/>
        <v/>
      </c>
      <c r="AF21" s="169" t="str">
        <f t="shared" si="10"/>
        <v/>
      </c>
      <c r="AG21" s="170"/>
      <c r="AH21" s="20" t="str">
        <f t="shared" si="11"/>
        <v/>
      </c>
      <c r="AI21" s="167" t="str">
        <f t="shared" si="12"/>
        <v/>
      </c>
      <c r="AJ21" s="168"/>
      <c r="AK21" s="258"/>
      <c r="AP21"/>
      <c r="AQ21"/>
      <c r="AR21" s="151" t="str">
        <f t="shared" si="13"/>
        <v/>
      </c>
      <c r="AS21" s="151" t="str">
        <f t="shared" si="0"/>
        <v/>
      </c>
      <c r="AT21"/>
      <c r="AU21" s="59" t="s">
        <v>70</v>
      </c>
      <c r="AV21" s="108" t="str">
        <f>IF(AND($AB$5&lt;&gt;2016,$AB$5&lt;&gt;2020,SUM(H$256:H$285)&gt;0),AVERAGE(H$256:H$285),IF(AND(OR($AB$5=2016,$AB$5=2020),SUM(H$257:H$286)&gt;0),AVERAGE(H$257:H$286),""))</f>
        <v/>
      </c>
      <c r="AW21" s="108" t="str">
        <f t="shared" si="14"/>
        <v/>
      </c>
      <c r="AX21" s="108" t="str">
        <f>IF(AND($AB$5&lt;&gt;2016,$AB$5&lt;&gt;2020,SUM(AF$256:AF$285)&gt;0),AVERAGE(AF$256:AF$285),IF(AND(OR($AB$5=2016,$AB$5=2020),SUM(AF$257:AF$286)&gt;0),AVERAGE(AF$257:AF$286),""))</f>
        <v/>
      </c>
      <c r="AY21" s="108" t="str">
        <f t="shared" si="15"/>
        <v/>
      </c>
      <c r="AZ21"/>
      <c r="BA21"/>
      <c r="BB21"/>
      <c r="BC21"/>
      <c r="BD21"/>
      <c r="BE21"/>
      <c r="BF21"/>
      <c r="BG21"/>
      <c r="BH21"/>
      <c r="BI21"/>
      <c r="BJ21"/>
      <c r="BK21"/>
      <c r="BL21"/>
      <c r="BM21"/>
      <c r="BN21"/>
      <c r="BO21"/>
      <c r="BP21"/>
      <c r="BQ21"/>
      <c r="BR21"/>
      <c r="BS21"/>
      <c r="BT21"/>
      <c r="BU21"/>
      <c r="BV21"/>
      <c r="BW21"/>
      <c r="BX21"/>
      <c r="BY21"/>
      <c r="BZ21" s="21"/>
      <c r="CA21" s="21"/>
      <c r="CB21" s="21"/>
      <c r="CC21" s="21"/>
      <c r="CD21" s="21"/>
    </row>
    <row r="22" spans="1:82" ht="12.75" customHeight="1" x14ac:dyDescent="0.2">
      <c r="A22" s="221"/>
      <c r="B22" s="193" t="str">
        <f t="shared" si="16"/>
        <v/>
      </c>
      <c r="C22" s="194"/>
      <c r="D22" s="195"/>
      <c r="E22" s="196"/>
      <c r="F22" s="197"/>
      <c r="G22" s="38"/>
      <c r="H22" s="175"/>
      <c r="I22" s="175"/>
      <c r="J22" s="10" t="str">
        <f t="shared" si="1"/>
        <v/>
      </c>
      <c r="K22" s="198" t="str">
        <f t="shared" si="2"/>
        <v/>
      </c>
      <c r="L22" s="168"/>
      <c r="M22" s="40"/>
      <c r="N22" s="175"/>
      <c r="O22" s="175"/>
      <c r="P22" s="10" t="str">
        <f t="shared" si="3"/>
        <v/>
      </c>
      <c r="Q22" s="167" t="str">
        <f t="shared" si="4"/>
        <v/>
      </c>
      <c r="R22" s="198"/>
      <c r="S22" s="42"/>
      <c r="T22" s="175"/>
      <c r="U22" s="175"/>
      <c r="V22" s="10" t="str">
        <f t="shared" si="5"/>
        <v/>
      </c>
      <c r="W22" s="167" t="str">
        <f t="shared" si="6"/>
        <v/>
      </c>
      <c r="X22" s="168"/>
      <c r="Y22" s="42"/>
      <c r="Z22" s="175"/>
      <c r="AA22" s="175"/>
      <c r="AB22" s="10" t="str">
        <f t="shared" si="7"/>
        <v/>
      </c>
      <c r="AC22" s="167" t="str">
        <f t="shared" si="8"/>
        <v/>
      </c>
      <c r="AD22" s="168"/>
      <c r="AE22" s="12" t="str">
        <f t="shared" si="9"/>
        <v/>
      </c>
      <c r="AF22" s="169" t="str">
        <f t="shared" si="10"/>
        <v/>
      </c>
      <c r="AG22" s="170"/>
      <c r="AH22" s="20" t="str">
        <f t="shared" si="11"/>
        <v/>
      </c>
      <c r="AI22" s="167" t="str">
        <f t="shared" si="12"/>
        <v/>
      </c>
      <c r="AJ22" s="168"/>
      <c r="AK22" s="258"/>
      <c r="AP22"/>
      <c r="AQ22"/>
      <c r="AR22" s="151" t="str">
        <f t="shared" si="13"/>
        <v/>
      </c>
      <c r="AS22" s="151" t="str">
        <f t="shared" si="0"/>
        <v/>
      </c>
      <c r="AT22"/>
      <c r="AU22" s="59" t="s">
        <v>71</v>
      </c>
      <c r="AV22" s="108" t="str">
        <f>IF(AND($AB$5&lt;&gt;2016,$AB$5&lt;&gt;2020,SUM(H$286:H$316)&gt;0),AVERAGE(H$286:H$316),IF(AND(OR($AB$5=2016,$AB$5=2020),SUM(H$287:H$317)&gt;0),AVERAGE(H$287:H$317),""))</f>
        <v/>
      </c>
      <c r="AW22" s="108" t="str">
        <f t="shared" si="14"/>
        <v/>
      </c>
      <c r="AX22" s="108" t="str">
        <f>IF(AND($AB$5&lt;&gt;2016,$AB$5&lt;&gt;2020,SUM(AF$286:AF$316)&gt;0),AVERAGE(AF$286:AF$316),IF(AND(OR($AB$5=2016,$AB$5=2020),SUM(AF$287:AF$317)&gt;0),AVERAGE(AF$287:AF$317),""))</f>
        <v/>
      </c>
      <c r="AY22" s="108" t="str">
        <f t="shared" si="15"/>
        <v/>
      </c>
      <c r="AZ22"/>
      <c r="BA22"/>
      <c r="BB22"/>
      <c r="BC22"/>
      <c r="BD22"/>
      <c r="BE22"/>
      <c r="BF22"/>
      <c r="BG22"/>
      <c r="BH22"/>
      <c r="BI22"/>
      <c r="BJ22"/>
      <c r="BK22"/>
      <c r="BL22"/>
      <c r="BM22"/>
      <c r="BN22"/>
      <c r="BO22"/>
      <c r="BP22"/>
      <c r="BQ22"/>
      <c r="BR22"/>
      <c r="BS22"/>
      <c r="BT22"/>
      <c r="BU22"/>
      <c r="BV22"/>
      <c r="BW22"/>
      <c r="BX22"/>
      <c r="BY22"/>
      <c r="BZ22" s="21"/>
      <c r="CA22" s="21"/>
      <c r="CB22" s="21"/>
      <c r="CC22" s="21"/>
      <c r="CD22" s="21"/>
    </row>
    <row r="23" spans="1:82" ht="12.75" customHeight="1" x14ac:dyDescent="0.2">
      <c r="A23" s="221"/>
      <c r="B23" s="193" t="str">
        <f t="shared" si="16"/>
        <v/>
      </c>
      <c r="C23" s="194"/>
      <c r="D23" s="195"/>
      <c r="E23" s="196"/>
      <c r="F23" s="197"/>
      <c r="G23" s="38"/>
      <c r="H23" s="175"/>
      <c r="I23" s="175"/>
      <c r="J23" s="10" t="str">
        <f t="shared" si="1"/>
        <v/>
      </c>
      <c r="K23" s="198" t="str">
        <f t="shared" si="2"/>
        <v/>
      </c>
      <c r="L23" s="168"/>
      <c r="M23" s="40"/>
      <c r="N23" s="175"/>
      <c r="O23" s="175"/>
      <c r="P23" s="10" t="str">
        <f t="shared" si="3"/>
        <v/>
      </c>
      <c r="Q23" s="167" t="str">
        <f t="shared" si="4"/>
        <v/>
      </c>
      <c r="R23" s="198"/>
      <c r="S23" s="42"/>
      <c r="T23" s="175"/>
      <c r="U23" s="175"/>
      <c r="V23" s="10" t="str">
        <f t="shared" si="5"/>
        <v/>
      </c>
      <c r="W23" s="167" t="str">
        <f t="shared" si="6"/>
        <v/>
      </c>
      <c r="X23" s="168"/>
      <c r="Y23" s="42"/>
      <c r="Z23" s="175"/>
      <c r="AA23" s="175"/>
      <c r="AB23" s="10" t="str">
        <f t="shared" si="7"/>
        <v/>
      </c>
      <c r="AC23" s="167" t="str">
        <f t="shared" si="8"/>
        <v/>
      </c>
      <c r="AD23" s="168"/>
      <c r="AE23" s="12" t="str">
        <f t="shared" si="9"/>
        <v/>
      </c>
      <c r="AF23" s="169" t="str">
        <f t="shared" si="10"/>
        <v/>
      </c>
      <c r="AG23" s="170"/>
      <c r="AH23" s="20" t="str">
        <f t="shared" si="11"/>
        <v/>
      </c>
      <c r="AI23" s="167" t="str">
        <f t="shared" si="12"/>
        <v/>
      </c>
      <c r="AJ23" s="168"/>
      <c r="AK23" s="258"/>
      <c r="AP23"/>
      <c r="AQ23"/>
      <c r="AR23" s="151" t="str">
        <f t="shared" si="13"/>
        <v/>
      </c>
      <c r="AS23" s="151" t="str">
        <f t="shared" si="0"/>
        <v/>
      </c>
      <c r="AT23"/>
      <c r="AU23" s="59" t="s">
        <v>72</v>
      </c>
      <c r="AV23" s="108" t="str">
        <f>IF(AND($AB$5&lt;&gt;2016,$AB$5&lt;&gt;2020,SUM(H$317:H$347)&gt;0),AVERAGE(H$317:H$347),IF(AND(OR($AB$5=2016,$AB$5=2020),SUM(H$318:H$348)&gt;0),AVERAGE(H$318:H$348),""))</f>
        <v/>
      </c>
      <c r="AW23" s="108" t="str">
        <f t="shared" si="14"/>
        <v/>
      </c>
      <c r="AX23" s="108" t="str">
        <f>IF(AND($AB$5&lt;&gt;2016,$AB$5&lt;&gt;2020,SUM(AF$317:AF$347)&gt;0),AVERAGE(AF$317:AF$347),IF(AND(OR($AB$5=2016,$AB$5=2020),SUM(AF$318:AF$348)&gt;0),AVERAGE(AF$318:AF$348),""))</f>
        <v/>
      </c>
      <c r="AY23" s="108" t="str">
        <f t="shared" si="15"/>
        <v/>
      </c>
      <c r="AZ23"/>
      <c r="BA23"/>
      <c r="BB23"/>
      <c r="BC23"/>
      <c r="BD23"/>
      <c r="BE23"/>
      <c r="BF23"/>
      <c r="BG23"/>
      <c r="BH23"/>
      <c r="BI23"/>
      <c r="BJ23"/>
      <c r="BK23"/>
      <c r="BL23"/>
      <c r="BM23"/>
      <c r="BN23"/>
      <c r="BO23"/>
      <c r="BP23"/>
      <c r="BQ23"/>
      <c r="BR23"/>
      <c r="BS23"/>
      <c r="BT23"/>
      <c r="BU23"/>
      <c r="BV23"/>
      <c r="BW23"/>
      <c r="BX23"/>
      <c r="BY23"/>
      <c r="BZ23" s="21"/>
      <c r="CA23" s="21"/>
      <c r="CB23" s="21"/>
      <c r="CC23" s="21"/>
      <c r="CD23" s="21"/>
    </row>
    <row r="24" spans="1:82" ht="12.75" customHeight="1" x14ac:dyDescent="0.2">
      <c r="A24" s="221"/>
      <c r="B24" s="193" t="str">
        <f t="shared" si="16"/>
        <v/>
      </c>
      <c r="C24" s="194"/>
      <c r="D24" s="195"/>
      <c r="E24" s="196"/>
      <c r="F24" s="197"/>
      <c r="G24" s="38"/>
      <c r="H24" s="175"/>
      <c r="I24" s="175"/>
      <c r="J24" s="10" t="str">
        <f t="shared" si="1"/>
        <v/>
      </c>
      <c r="K24" s="198" t="str">
        <f t="shared" si="2"/>
        <v/>
      </c>
      <c r="L24" s="168"/>
      <c r="M24" s="40"/>
      <c r="N24" s="175"/>
      <c r="O24" s="175"/>
      <c r="P24" s="10" t="str">
        <f t="shared" si="3"/>
        <v/>
      </c>
      <c r="Q24" s="167" t="str">
        <f t="shared" si="4"/>
        <v/>
      </c>
      <c r="R24" s="198"/>
      <c r="S24" s="42"/>
      <c r="T24" s="175"/>
      <c r="U24" s="175"/>
      <c r="V24" s="10" t="str">
        <f t="shared" si="5"/>
        <v/>
      </c>
      <c r="W24" s="167" t="str">
        <f t="shared" si="6"/>
        <v/>
      </c>
      <c r="X24" s="168"/>
      <c r="Y24" s="42"/>
      <c r="Z24" s="175"/>
      <c r="AA24" s="175"/>
      <c r="AB24" s="10" t="str">
        <f t="shared" si="7"/>
        <v/>
      </c>
      <c r="AC24" s="167" t="str">
        <f t="shared" si="8"/>
        <v/>
      </c>
      <c r="AD24" s="168"/>
      <c r="AE24" s="12" t="str">
        <f t="shared" si="9"/>
        <v/>
      </c>
      <c r="AF24" s="169" t="str">
        <f t="shared" si="10"/>
        <v/>
      </c>
      <c r="AG24" s="170"/>
      <c r="AH24" s="20" t="str">
        <f t="shared" si="11"/>
        <v/>
      </c>
      <c r="AI24" s="167" t="str">
        <f t="shared" si="12"/>
        <v/>
      </c>
      <c r="AJ24" s="168"/>
      <c r="AK24" s="258"/>
      <c r="AP24"/>
      <c r="AQ24"/>
      <c r="AR24" s="151" t="str">
        <f t="shared" si="13"/>
        <v/>
      </c>
      <c r="AS24" s="151" t="str">
        <f t="shared" si="0"/>
        <v/>
      </c>
      <c r="AT24"/>
      <c r="AU24" s="59" t="s">
        <v>73</v>
      </c>
      <c r="AV24" s="108" t="str">
        <f>IF(AND($AB$5&lt;&gt;2016,$AB$5&lt;&gt;2020,SUM(H$348:H$377)&gt;0),AVERAGE(H$348:H$377),IF(AND(OR($AB$5=2016,$AB$5=2020),SUM(H$349:H$378)&gt;0),AVERAGE(H$349:H$378),""))</f>
        <v/>
      </c>
      <c r="AW24" s="108" t="str">
        <f t="shared" si="14"/>
        <v/>
      </c>
      <c r="AX24" s="108" t="str">
        <f>IF(AND($AB$5&lt;&gt;2016,$AB$5&lt;&gt;2020,SUM(AF$348:AF$377)&gt;0),AVERAGE(AF$348:AF$377),IF(AND(OR($AB$5=2016,$AB$5=2020),SUM(AF$349:AF$378)&gt;0),AVERAGE(AF$349:AF$378),""))</f>
        <v/>
      </c>
      <c r="AY24" s="108" t="str">
        <f t="shared" si="15"/>
        <v/>
      </c>
      <c r="AZ24"/>
      <c r="BA24"/>
      <c r="BB24"/>
      <c r="BC24"/>
      <c r="BD24"/>
      <c r="BE24"/>
      <c r="BF24"/>
      <c r="BG24"/>
      <c r="BH24"/>
      <c r="BI24"/>
      <c r="BJ24"/>
      <c r="BK24"/>
      <c r="BL24"/>
      <c r="BM24"/>
      <c r="BN24"/>
      <c r="BO24"/>
      <c r="BP24"/>
      <c r="BQ24"/>
      <c r="BR24"/>
      <c r="BS24"/>
      <c r="BT24"/>
      <c r="BU24"/>
      <c r="BV24"/>
      <c r="BW24"/>
      <c r="BX24"/>
      <c r="BY24"/>
      <c r="BZ24" s="21"/>
      <c r="CA24" s="21"/>
      <c r="CB24" s="21"/>
      <c r="CC24" s="21"/>
      <c r="CD24" s="21"/>
    </row>
    <row r="25" spans="1:82" ht="12.75" customHeight="1" x14ac:dyDescent="0.2">
      <c r="A25" s="221"/>
      <c r="B25" s="193" t="str">
        <f t="shared" si="16"/>
        <v/>
      </c>
      <c r="C25" s="194"/>
      <c r="D25" s="195"/>
      <c r="E25" s="196"/>
      <c r="F25" s="197"/>
      <c r="G25" s="38"/>
      <c r="H25" s="175"/>
      <c r="I25" s="175"/>
      <c r="J25" s="10" t="str">
        <f t="shared" si="1"/>
        <v/>
      </c>
      <c r="K25" s="198" t="str">
        <f t="shared" si="2"/>
        <v/>
      </c>
      <c r="L25" s="168"/>
      <c r="M25" s="40"/>
      <c r="N25" s="175"/>
      <c r="O25" s="175"/>
      <c r="P25" s="10" t="str">
        <f t="shared" si="3"/>
        <v/>
      </c>
      <c r="Q25" s="167" t="str">
        <f t="shared" si="4"/>
        <v/>
      </c>
      <c r="R25" s="198"/>
      <c r="S25" s="42"/>
      <c r="T25" s="175"/>
      <c r="U25" s="175"/>
      <c r="V25" s="10" t="str">
        <f t="shared" si="5"/>
        <v/>
      </c>
      <c r="W25" s="167" t="str">
        <f t="shared" si="6"/>
        <v/>
      </c>
      <c r="X25" s="168"/>
      <c r="Y25" s="42"/>
      <c r="Z25" s="175"/>
      <c r="AA25" s="175"/>
      <c r="AB25" s="10" t="str">
        <f t="shared" si="7"/>
        <v/>
      </c>
      <c r="AC25" s="167" t="str">
        <f t="shared" si="8"/>
        <v/>
      </c>
      <c r="AD25" s="168"/>
      <c r="AE25" s="12" t="str">
        <f t="shared" si="9"/>
        <v/>
      </c>
      <c r="AF25" s="169" t="str">
        <f t="shared" si="10"/>
        <v/>
      </c>
      <c r="AG25" s="170"/>
      <c r="AH25" s="20" t="str">
        <f t="shared" si="11"/>
        <v/>
      </c>
      <c r="AI25" s="167" t="str">
        <f t="shared" si="12"/>
        <v/>
      </c>
      <c r="AJ25" s="168"/>
      <c r="AK25" s="258"/>
      <c r="AP25"/>
      <c r="AQ25"/>
      <c r="AR25" s="151" t="str">
        <f t="shared" si="13"/>
        <v/>
      </c>
      <c r="AS25" s="151" t="str">
        <f t="shared" si="0"/>
        <v/>
      </c>
      <c r="AT25"/>
      <c r="AU25" s="109" t="s">
        <v>139</v>
      </c>
      <c r="AV25" s="108"/>
      <c r="AW25" s="108">
        <f>COUNTIF(AW13:AW24,"Yes")</f>
        <v>0</v>
      </c>
      <c r="AX25" s="108"/>
      <c r="AY25" s="108">
        <f>COUNTIF(AY13:AY24,"Yes")</f>
        <v>0</v>
      </c>
      <c r="AZ25"/>
      <c r="BA25"/>
      <c r="BB25"/>
      <c r="BC25"/>
      <c r="BD25"/>
      <c r="BE25"/>
      <c r="BF25"/>
      <c r="BG25"/>
      <c r="BH25"/>
      <c r="BI25"/>
      <c r="BJ25"/>
      <c r="BK25"/>
      <c r="BL25"/>
      <c r="BM25"/>
      <c r="BN25"/>
      <c r="BO25"/>
      <c r="BP25"/>
      <c r="BQ25"/>
      <c r="BR25"/>
      <c r="BS25"/>
      <c r="BT25"/>
      <c r="BU25"/>
      <c r="BV25"/>
      <c r="BW25"/>
      <c r="BX25"/>
      <c r="BY25"/>
      <c r="BZ25" s="21"/>
      <c r="CA25" s="21"/>
      <c r="CB25" s="21"/>
      <c r="CC25" s="21"/>
      <c r="CD25" s="21"/>
    </row>
    <row r="26" spans="1:82" ht="12.75" customHeight="1" x14ac:dyDescent="0.2">
      <c r="A26" s="221"/>
      <c r="B26" s="208" t="str">
        <f t="shared" si="16"/>
        <v/>
      </c>
      <c r="C26" s="209"/>
      <c r="D26" s="210"/>
      <c r="E26" s="196"/>
      <c r="F26" s="197"/>
      <c r="G26" s="38"/>
      <c r="H26" s="175"/>
      <c r="I26" s="175"/>
      <c r="J26" s="10" t="str">
        <f t="shared" si="1"/>
        <v/>
      </c>
      <c r="K26" s="198" t="str">
        <f t="shared" si="2"/>
        <v/>
      </c>
      <c r="L26" s="168"/>
      <c r="M26" s="40"/>
      <c r="N26" s="175"/>
      <c r="O26" s="175"/>
      <c r="P26" s="10" t="str">
        <f t="shared" si="3"/>
        <v/>
      </c>
      <c r="Q26" s="167" t="str">
        <f t="shared" si="4"/>
        <v/>
      </c>
      <c r="R26" s="198"/>
      <c r="S26" s="42"/>
      <c r="T26" s="175"/>
      <c r="U26" s="175"/>
      <c r="V26" s="10" t="str">
        <f t="shared" si="5"/>
        <v/>
      </c>
      <c r="W26" s="167" t="str">
        <f t="shared" si="6"/>
        <v/>
      </c>
      <c r="X26" s="168"/>
      <c r="Y26" s="42"/>
      <c r="Z26" s="175"/>
      <c r="AA26" s="175"/>
      <c r="AB26" s="10" t="str">
        <f t="shared" si="7"/>
        <v/>
      </c>
      <c r="AC26" s="167" t="str">
        <f t="shared" si="8"/>
        <v/>
      </c>
      <c r="AD26" s="168"/>
      <c r="AE26" s="12" t="str">
        <f t="shared" si="9"/>
        <v/>
      </c>
      <c r="AF26" s="169" t="str">
        <f t="shared" si="10"/>
        <v/>
      </c>
      <c r="AG26" s="170"/>
      <c r="AH26" s="20" t="str">
        <f t="shared" si="11"/>
        <v/>
      </c>
      <c r="AI26" s="167" t="str">
        <f t="shared" si="12"/>
        <v/>
      </c>
      <c r="AJ26" s="168"/>
      <c r="AK26" s="258"/>
      <c r="AP26"/>
      <c r="AQ26"/>
      <c r="AR26" s="151" t="str">
        <f t="shared" si="13"/>
        <v/>
      </c>
      <c r="AS26" s="151" t="str">
        <f t="shared" si="0"/>
        <v/>
      </c>
      <c r="AT26"/>
      <c r="AU26" s="59" t="s">
        <v>77</v>
      </c>
      <c r="AV26" s="108"/>
      <c r="AW26" s="108" t="str">
        <f>IF(AND($S$9&lt;&gt;"",AW25&gt;=2),"No","Yes")</f>
        <v>Yes</v>
      </c>
      <c r="AX26" s="108"/>
      <c r="AY26" s="108" t="str">
        <f>IF(AND($S$8&lt;&gt;"",AY25&gt;=2),"No","Yes")</f>
        <v>Yes</v>
      </c>
      <c r="AZ26"/>
      <c r="BA26"/>
      <c r="BB26"/>
      <c r="BC26"/>
      <c r="BD26"/>
      <c r="BE26"/>
      <c r="BF26"/>
      <c r="BG26"/>
      <c r="BH26"/>
      <c r="BI26"/>
      <c r="BJ26"/>
      <c r="BK26"/>
      <c r="BL26"/>
      <c r="BM26"/>
      <c r="BN26"/>
      <c r="BO26"/>
      <c r="BP26"/>
      <c r="BQ26"/>
      <c r="BR26"/>
      <c r="BS26"/>
      <c r="BT26"/>
      <c r="BU26"/>
      <c r="BV26"/>
      <c r="BW26"/>
      <c r="BX26"/>
      <c r="BY26"/>
      <c r="BZ26" s="21"/>
      <c r="CA26" s="21"/>
      <c r="CB26" s="21"/>
      <c r="CC26" s="21"/>
      <c r="CD26" s="21"/>
    </row>
    <row r="27" spans="1:82" ht="12.75" customHeight="1" x14ac:dyDescent="0.2">
      <c r="A27" s="221"/>
      <c r="B27" s="193" t="str">
        <f t="shared" si="16"/>
        <v/>
      </c>
      <c r="C27" s="194"/>
      <c r="D27" s="195"/>
      <c r="E27" s="196"/>
      <c r="F27" s="197"/>
      <c r="G27" s="38"/>
      <c r="H27" s="175"/>
      <c r="I27" s="175"/>
      <c r="J27" s="10" t="str">
        <f t="shared" si="1"/>
        <v/>
      </c>
      <c r="K27" s="198" t="str">
        <f t="shared" si="2"/>
        <v/>
      </c>
      <c r="L27" s="168"/>
      <c r="M27" s="40"/>
      <c r="N27" s="175"/>
      <c r="O27" s="175"/>
      <c r="P27" s="10" t="str">
        <f t="shared" si="3"/>
        <v/>
      </c>
      <c r="Q27" s="167" t="str">
        <f t="shared" si="4"/>
        <v/>
      </c>
      <c r="R27" s="198"/>
      <c r="S27" s="42"/>
      <c r="T27" s="175"/>
      <c r="U27" s="175"/>
      <c r="V27" s="10" t="str">
        <f t="shared" si="5"/>
        <v/>
      </c>
      <c r="W27" s="167" t="str">
        <f t="shared" si="6"/>
        <v/>
      </c>
      <c r="X27" s="168"/>
      <c r="Y27" s="42"/>
      <c r="Z27" s="175"/>
      <c r="AA27" s="175"/>
      <c r="AB27" s="10" t="str">
        <f t="shared" si="7"/>
        <v/>
      </c>
      <c r="AC27" s="167" t="str">
        <f t="shared" si="8"/>
        <v/>
      </c>
      <c r="AD27" s="168"/>
      <c r="AE27" s="12" t="str">
        <f t="shared" si="9"/>
        <v/>
      </c>
      <c r="AF27" s="169" t="str">
        <f t="shared" si="10"/>
        <v/>
      </c>
      <c r="AG27" s="170"/>
      <c r="AH27" s="20" t="str">
        <f t="shared" si="11"/>
        <v/>
      </c>
      <c r="AI27" s="167" t="str">
        <f t="shared" si="12"/>
        <v/>
      </c>
      <c r="AJ27" s="168"/>
      <c r="AK27" s="258"/>
      <c r="AP27"/>
      <c r="AQ27"/>
      <c r="AR27" s="151" t="str">
        <f t="shared" si="13"/>
        <v/>
      </c>
      <c r="AS27" s="151" t="str">
        <f t="shared" si="0"/>
        <v/>
      </c>
      <c r="AT27"/>
      <c r="AU27" s="57"/>
      <c r="AV27" s="57"/>
      <c r="AW27" s="57"/>
      <c r="AX27"/>
      <c r="AY27"/>
      <c r="AZ27"/>
      <c r="BA27"/>
      <c r="BB27"/>
      <c r="BC27"/>
      <c r="BD27"/>
      <c r="BE27"/>
      <c r="BF27"/>
      <c r="BG27"/>
      <c r="BH27"/>
      <c r="BI27"/>
      <c r="BJ27"/>
      <c r="BK27"/>
      <c r="BL27"/>
      <c r="BM27"/>
      <c r="BN27"/>
      <c r="BO27"/>
      <c r="BP27"/>
      <c r="BQ27"/>
      <c r="BR27"/>
      <c r="BS27"/>
      <c r="BT27"/>
      <c r="BU27"/>
      <c r="BV27"/>
      <c r="BW27"/>
      <c r="BX27"/>
      <c r="BY27"/>
      <c r="BZ27" s="21"/>
      <c r="CA27" s="21"/>
      <c r="CB27" s="21"/>
      <c r="CC27" s="21"/>
      <c r="CD27" s="21"/>
    </row>
    <row r="28" spans="1:82" ht="12.75" customHeight="1" x14ac:dyDescent="0.2">
      <c r="A28" s="221"/>
      <c r="B28" s="193" t="str">
        <f t="shared" si="16"/>
        <v/>
      </c>
      <c r="C28" s="194"/>
      <c r="D28" s="195"/>
      <c r="E28" s="196"/>
      <c r="F28" s="197"/>
      <c r="G28" s="38"/>
      <c r="H28" s="175"/>
      <c r="I28" s="175"/>
      <c r="J28" s="10" t="str">
        <f t="shared" si="1"/>
        <v/>
      </c>
      <c r="K28" s="198" t="str">
        <f t="shared" si="2"/>
        <v/>
      </c>
      <c r="L28" s="168"/>
      <c r="M28" s="40"/>
      <c r="N28" s="175"/>
      <c r="O28" s="175"/>
      <c r="P28" s="10" t="str">
        <f t="shared" si="3"/>
        <v/>
      </c>
      <c r="Q28" s="167" t="str">
        <f t="shared" si="4"/>
        <v/>
      </c>
      <c r="R28" s="198"/>
      <c r="S28" s="42"/>
      <c r="T28" s="175"/>
      <c r="U28" s="175"/>
      <c r="V28" s="10" t="str">
        <f t="shared" si="5"/>
        <v/>
      </c>
      <c r="W28" s="167" t="str">
        <f t="shared" si="6"/>
        <v/>
      </c>
      <c r="X28" s="168"/>
      <c r="Y28" s="42"/>
      <c r="Z28" s="175"/>
      <c r="AA28" s="175"/>
      <c r="AB28" s="10" t="str">
        <f t="shared" si="7"/>
        <v/>
      </c>
      <c r="AC28" s="167" t="str">
        <f t="shared" si="8"/>
        <v/>
      </c>
      <c r="AD28" s="168"/>
      <c r="AE28" s="12" t="str">
        <f t="shared" si="9"/>
        <v/>
      </c>
      <c r="AF28" s="169" t="str">
        <f t="shared" si="10"/>
        <v/>
      </c>
      <c r="AG28" s="170"/>
      <c r="AH28" s="20" t="str">
        <f t="shared" si="11"/>
        <v/>
      </c>
      <c r="AI28" s="167" t="str">
        <f t="shared" si="12"/>
        <v/>
      </c>
      <c r="AJ28" s="168"/>
      <c r="AK28" s="258"/>
      <c r="AP28"/>
      <c r="AQ28"/>
      <c r="AR28" s="151" t="str">
        <f t="shared" si="13"/>
        <v/>
      </c>
      <c r="AS28" s="151" t="str">
        <f t="shared" si="0"/>
        <v/>
      </c>
      <c r="AT28"/>
      <c r="AU28" s="57"/>
      <c r="AV28" s="57"/>
      <c r="AW28" s="57"/>
      <c r="AX28"/>
      <c r="AY28"/>
      <c r="AZ28"/>
      <c r="BA28"/>
      <c r="BB28"/>
      <c r="BC28"/>
      <c r="BD28"/>
      <c r="BE28"/>
      <c r="BF28"/>
      <c r="BG28"/>
      <c r="BH28"/>
      <c r="BI28"/>
      <c r="BJ28"/>
      <c r="BK28"/>
      <c r="BL28"/>
      <c r="BM28"/>
      <c r="BN28"/>
      <c r="BO28"/>
      <c r="BP28"/>
      <c r="BQ28"/>
      <c r="BR28"/>
      <c r="BS28"/>
      <c r="BT28"/>
      <c r="BU28"/>
      <c r="BV28"/>
      <c r="BW28"/>
      <c r="BX28"/>
      <c r="BY28"/>
      <c r="BZ28" s="21"/>
      <c r="CA28" s="21"/>
      <c r="CB28" s="21"/>
      <c r="CC28" s="21"/>
      <c r="CD28" s="21"/>
    </row>
    <row r="29" spans="1:82" ht="12.75" customHeight="1" x14ac:dyDescent="0.2">
      <c r="A29" s="221"/>
      <c r="B29" s="193" t="str">
        <f t="shared" si="16"/>
        <v/>
      </c>
      <c r="C29" s="194"/>
      <c r="D29" s="195"/>
      <c r="E29" s="196"/>
      <c r="F29" s="197"/>
      <c r="G29" s="38"/>
      <c r="H29" s="175"/>
      <c r="I29" s="175"/>
      <c r="J29" s="10" t="str">
        <f t="shared" si="1"/>
        <v/>
      </c>
      <c r="K29" s="198" t="str">
        <f t="shared" si="2"/>
        <v/>
      </c>
      <c r="L29" s="168"/>
      <c r="M29" s="40"/>
      <c r="N29" s="175"/>
      <c r="O29" s="175"/>
      <c r="P29" s="10" t="str">
        <f t="shared" si="3"/>
        <v/>
      </c>
      <c r="Q29" s="167" t="str">
        <f t="shared" si="4"/>
        <v/>
      </c>
      <c r="R29" s="198"/>
      <c r="S29" s="42"/>
      <c r="T29" s="175"/>
      <c r="U29" s="175"/>
      <c r="V29" s="10" t="str">
        <f t="shared" si="5"/>
        <v/>
      </c>
      <c r="W29" s="167" t="str">
        <f t="shared" si="6"/>
        <v/>
      </c>
      <c r="X29" s="168"/>
      <c r="Y29" s="42"/>
      <c r="Z29" s="175"/>
      <c r="AA29" s="175"/>
      <c r="AB29" s="10" t="str">
        <f t="shared" si="7"/>
        <v/>
      </c>
      <c r="AC29" s="167" t="str">
        <f t="shared" si="8"/>
        <v/>
      </c>
      <c r="AD29" s="168"/>
      <c r="AE29" s="12" t="str">
        <f t="shared" si="9"/>
        <v/>
      </c>
      <c r="AF29" s="169" t="str">
        <f t="shared" si="10"/>
        <v/>
      </c>
      <c r="AG29" s="170"/>
      <c r="AH29" s="20" t="str">
        <f t="shared" si="11"/>
        <v/>
      </c>
      <c r="AI29" s="167" t="str">
        <f t="shared" si="12"/>
        <v/>
      </c>
      <c r="AJ29" s="168"/>
      <c r="AK29" s="258"/>
      <c r="AP29"/>
      <c r="AQ29"/>
      <c r="AR29" s="151" t="str">
        <f t="shared" si="13"/>
        <v/>
      </c>
      <c r="AS29" s="151" t="str">
        <f t="shared" si="0"/>
        <v/>
      </c>
      <c r="AT29"/>
      <c r="AU29" s="57"/>
      <c r="AV29" s="57"/>
      <c r="AW29" s="57"/>
      <c r="AX29"/>
      <c r="AY29"/>
      <c r="AZ29"/>
      <c r="BA29"/>
      <c r="BB29"/>
      <c r="BC29"/>
      <c r="BD29"/>
      <c r="BE29"/>
      <c r="BF29"/>
      <c r="BG29"/>
      <c r="BH29"/>
      <c r="BI29"/>
      <c r="BJ29"/>
      <c r="BK29"/>
      <c r="BL29"/>
      <c r="BM29"/>
      <c r="BN29"/>
      <c r="BO29"/>
      <c r="BP29"/>
      <c r="BQ29"/>
      <c r="BR29"/>
      <c r="BS29"/>
      <c r="BT29"/>
      <c r="BU29"/>
      <c r="BV29"/>
      <c r="BW29"/>
      <c r="BX29"/>
      <c r="BY29"/>
      <c r="BZ29" s="21"/>
      <c r="CA29" s="21"/>
      <c r="CB29" s="21"/>
      <c r="CC29" s="21"/>
      <c r="CD29" s="21"/>
    </row>
    <row r="30" spans="1:82" ht="12.75" customHeight="1" x14ac:dyDescent="0.2">
      <c r="A30" s="221"/>
      <c r="B30" s="193" t="str">
        <f t="shared" si="16"/>
        <v/>
      </c>
      <c r="C30" s="194"/>
      <c r="D30" s="195"/>
      <c r="E30" s="196"/>
      <c r="F30" s="197"/>
      <c r="G30" s="38"/>
      <c r="H30" s="175"/>
      <c r="I30" s="175"/>
      <c r="J30" s="10" t="str">
        <f t="shared" si="1"/>
        <v/>
      </c>
      <c r="K30" s="198" t="str">
        <f t="shared" si="2"/>
        <v/>
      </c>
      <c r="L30" s="168"/>
      <c r="M30" s="40"/>
      <c r="N30" s="175"/>
      <c r="O30" s="175"/>
      <c r="P30" s="10" t="str">
        <f t="shared" si="3"/>
        <v/>
      </c>
      <c r="Q30" s="167" t="str">
        <f t="shared" si="4"/>
        <v/>
      </c>
      <c r="R30" s="198"/>
      <c r="S30" s="42"/>
      <c r="T30" s="175"/>
      <c r="U30" s="175"/>
      <c r="V30" s="10" t="str">
        <f t="shared" si="5"/>
        <v/>
      </c>
      <c r="W30" s="167" t="str">
        <f t="shared" si="6"/>
        <v/>
      </c>
      <c r="X30" s="168"/>
      <c r="Y30" s="42"/>
      <c r="Z30" s="175"/>
      <c r="AA30" s="175"/>
      <c r="AB30" s="10" t="str">
        <f t="shared" si="7"/>
        <v/>
      </c>
      <c r="AC30" s="167" t="str">
        <f t="shared" si="8"/>
        <v/>
      </c>
      <c r="AD30" s="168"/>
      <c r="AE30" s="12" t="str">
        <f t="shared" si="9"/>
        <v/>
      </c>
      <c r="AF30" s="169" t="str">
        <f t="shared" si="10"/>
        <v/>
      </c>
      <c r="AG30" s="170"/>
      <c r="AH30" s="20" t="str">
        <f t="shared" si="11"/>
        <v/>
      </c>
      <c r="AI30" s="167" t="str">
        <f t="shared" si="12"/>
        <v/>
      </c>
      <c r="AJ30" s="168"/>
      <c r="AK30" s="258"/>
      <c r="AP30"/>
      <c r="AQ30"/>
      <c r="AR30" s="151" t="str">
        <f t="shared" si="13"/>
        <v/>
      </c>
      <c r="AS30" s="151" t="str">
        <f t="shared" si="0"/>
        <v/>
      </c>
      <c r="AT30"/>
      <c r="AU30" s="57"/>
      <c r="AV30" s="57"/>
      <c r="AW30" s="57"/>
      <c r="AX30"/>
      <c r="AY30"/>
      <c r="AZ30"/>
      <c r="BA30"/>
      <c r="BB30"/>
      <c r="BC30"/>
      <c r="BD30"/>
      <c r="BE30"/>
      <c r="BF30"/>
      <c r="BG30"/>
      <c r="BH30"/>
      <c r="BI30"/>
      <c r="BJ30"/>
      <c r="BK30"/>
      <c r="BL30"/>
      <c r="BM30"/>
      <c r="BN30"/>
      <c r="BO30"/>
      <c r="BP30"/>
      <c r="BQ30"/>
      <c r="BR30"/>
      <c r="BS30"/>
      <c r="BT30"/>
      <c r="BU30"/>
      <c r="BV30"/>
      <c r="BW30"/>
      <c r="BX30"/>
      <c r="BY30"/>
      <c r="BZ30" s="21"/>
      <c r="CA30" s="21"/>
      <c r="CB30" s="21"/>
      <c r="CC30" s="21"/>
      <c r="CD30" s="21"/>
    </row>
    <row r="31" spans="1:82" ht="12.75" customHeight="1" x14ac:dyDescent="0.2">
      <c r="A31" s="221"/>
      <c r="B31" s="193" t="str">
        <f t="shared" si="16"/>
        <v/>
      </c>
      <c r="C31" s="194"/>
      <c r="D31" s="195"/>
      <c r="E31" s="196"/>
      <c r="F31" s="197"/>
      <c r="G31" s="38"/>
      <c r="H31" s="175"/>
      <c r="I31" s="175"/>
      <c r="J31" s="10" t="str">
        <f t="shared" si="1"/>
        <v/>
      </c>
      <c r="K31" s="198" t="str">
        <f t="shared" si="2"/>
        <v/>
      </c>
      <c r="L31" s="168"/>
      <c r="M31" s="40"/>
      <c r="N31" s="175"/>
      <c r="O31" s="175"/>
      <c r="P31" s="10" t="str">
        <f t="shared" si="3"/>
        <v/>
      </c>
      <c r="Q31" s="167" t="str">
        <f t="shared" si="4"/>
        <v/>
      </c>
      <c r="R31" s="198"/>
      <c r="S31" s="42"/>
      <c r="T31" s="175"/>
      <c r="U31" s="175"/>
      <c r="V31" s="10" t="str">
        <f t="shared" si="5"/>
        <v/>
      </c>
      <c r="W31" s="167" t="str">
        <f t="shared" si="6"/>
        <v/>
      </c>
      <c r="X31" s="168"/>
      <c r="Y31" s="42"/>
      <c r="Z31" s="175"/>
      <c r="AA31" s="175"/>
      <c r="AB31" s="10" t="str">
        <f t="shared" si="7"/>
        <v/>
      </c>
      <c r="AC31" s="167" t="str">
        <f t="shared" si="8"/>
        <v/>
      </c>
      <c r="AD31" s="168"/>
      <c r="AE31" s="12" t="str">
        <f t="shared" si="9"/>
        <v/>
      </c>
      <c r="AF31" s="169" t="str">
        <f t="shared" si="10"/>
        <v/>
      </c>
      <c r="AG31" s="170"/>
      <c r="AH31" s="20" t="str">
        <f t="shared" si="11"/>
        <v/>
      </c>
      <c r="AI31" s="167" t="str">
        <f t="shared" si="12"/>
        <v/>
      </c>
      <c r="AJ31" s="168"/>
      <c r="AK31" s="258"/>
      <c r="AP31"/>
      <c r="AQ31"/>
      <c r="AR31" s="151" t="str">
        <f t="shared" si="13"/>
        <v/>
      </c>
      <c r="AS31" s="151" t="str">
        <f t="shared" si="0"/>
        <v/>
      </c>
      <c r="AT31"/>
      <c r="AU31" s="57"/>
      <c r="AV31" s="57"/>
      <c r="AW31" s="57"/>
      <c r="AX31"/>
      <c r="AY31"/>
      <c r="AZ31"/>
      <c r="BA31"/>
      <c r="BB31"/>
      <c r="BC31"/>
      <c r="BD31"/>
      <c r="BE31"/>
      <c r="BF31"/>
      <c r="BG31"/>
      <c r="BH31"/>
      <c r="BI31"/>
      <c r="BJ31"/>
      <c r="BK31"/>
      <c r="BL31"/>
      <c r="BM31"/>
      <c r="BN31"/>
      <c r="BO31"/>
      <c r="BP31"/>
      <c r="BQ31"/>
      <c r="BR31"/>
      <c r="BS31"/>
      <c r="BT31"/>
      <c r="BU31"/>
      <c r="BV31"/>
      <c r="BW31"/>
      <c r="BX31"/>
      <c r="BY31"/>
      <c r="BZ31" s="21"/>
      <c r="CA31" s="21"/>
      <c r="CB31" s="21"/>
      <c r="CC31" s="21"/>
      <c r="CD31" s="21"/>
    </row>
    <row r="32" spans="1:82" ht="12.75" customHeight="1" x14ac:dyDescent="0.2">
      <c r="A32" s="221"/>
      <c r="B32" s="193" t="str">
        <f t="shared" si="16"/>
        <v/>
      </c>
      <c r="C32" s="194"/>
      <c r="D32" s="195"/>
      <c r="E32" s="196"/>
      <c r="F32" s="197"/>
      <c r="G32" s="38"/>
      <c r="H32" s="175"/>
      <c r="I32" s="175"/>
      <c r="J32" s="10" t="str">
        <f t="shared" si="1"/>
        <v/>
      </c>
      <c r="K32" s="198" t="str">
        <f t="shared" si="2"/>
        <v/>
      </c>
      <c r="L32" s="168"/>
      <c r="M32" s="40"/>
      <c r="N32" s="175"/>
      <c r="O32" s="175"/>
      <c r="P32" s="10" t="str">
        <f t="shared" si="3"/>
        <v/>
      </c>
      <c r="Q32" s="167" t="str">
        <f t="shared" si="4"/>
        <v/>
      </c>
      <c r="R32" s="198"/>
      <c r="S32" s="42"/>
      <c r="T32" s="175"/>
      <c r="U32" s="175"/>
      <c r="V32" s="10" t="str">
        <f t="shared" si="5"/>
        <v/>
      </c>
      <c r="W32" s="167" t="str">
        <f t="shared" si="6"/>
        <v/>
      </c>
      <c r="X32" s="168"/>
      <c r="Y32" s="42"/>
      <c r="Z32" s="175"/>
      <c r="AA32" s="175"/>
      <c r="AB32" s="10" t="str">
        <f t="shared" si="7"/>
        <v/>
      </c>
      <c r="AC32" s="167" t="str">
        <f t="shared" si="8"/>
        <v/>
      </c>
      <c r="AD32" s="168"/>
      <c r="AE32" s="12" t="str">
        <f t="shared" si="9"/>
        <v/>
      </c>
      <c r="AF32" s="169" t="str">
        <f t="shared" si="10"/>
        <v/>
      </c>
      <c r="AG32" s="170"/>
      <c r="AH32" s="20" t="str">
        <f t="shared" si="11"/>
        <v/>
      </c>
      <c r="AI32" s="167" t="str">
        <f t="shared" si="12"/>
        <v/>
      </c>
      <c r="AJ32" s="168"/>
      <c r="AK32" s="258"/>
      <c r="AP32"/>
      <c r="AQ32"/>
      <c r="AR32" s="151" t="str">
        <f t="shared" si="13"/>
        <v/>
      </c>
      <c r="AS32" s="151" t="str">
        <f t="shared" si="0"/>
        <v/>
      </c>
      <c r="AT32"/>
      <c r="AU32" s="57"/>
      <c r="AV32" s="57"/>
      <c r="AW32" s="57"/>
      <c r="AX32"/>
      <c r="AY32"/>
      <c r="AZ32"/>
      <c r="BA32"/>
      <c r="BB32"/>
      <c r="BC32"/>
      <c r="BD32"/>
      <c r="BE32"/>
      <c r="BF32"/>
      <c r="BG32"/>
      <c r="BH32"/>
      <c r="BI32"/>
      <c r="BJ32"/>
      <c r="BK32"/>
      <c r="BL32"/>
      <c r="BM32"/>
      <c r="BN32"/>
      <c r="BO32"/>
      <c r="BP32"/>
      <c r="BQ32"/>
      <c r="BR32"/>
      <c r="BS32"/>
      <c r="BT32"/>
      <c r="BU32"/>
      <c r="BV32"/>
      <c r="BW32"/>
      <c r="BX32"/>
      <c r="BY32"/>
      <c r="BZ32" s="21"/>
      <c r="CA32" s="21"/>
      <c r="CB32" s="21"/>
      <c r="CC32" s="21"/>
      <c r="CD32" s="21"/>
    </row>
    <row r="33" spans="1:82" ht="12.75" customHeight="1" x14ac:dyDescent="0.2">
      <c r="A33" s="221"/>
      <c r="B33" s="193" t="str">
        <f t="shared" si="16"/>
        <v/>
      </c>
      <c r="C33" s="194"/>
      <c r="D33" s="195"/>
      <c r="E33" s="196"/>
      <c r="F33" s="197"/>
      <c r="G33" s="38"/>
      <c r="H33" s="175"/>
      <c r="I33" s="175"/>
      <c r="J33" s="10" t="str">
        <f t="shared" si="1"/>
        <v/>
      </c>
      <c r="K33" s="198" t="str">
        <f t="shared" si="2"/>
        <v/>
      </c>
      <c r="L33" s="168"/>
      <c r="M33" s="40"/>
      <c r="N33" s="175"/>
      <c r="O33" s="175"/>
      <c r="P33" s="10" t="str">
        <f t="shared" si="3"/>
        <v/>
      </c>
      <c r="Q33" s="167" t="str">
        <f t="shared" si="4"/>
        <v/>
      </c>
      <c r="R33" s="198"/>
      <c r="S33" s="42"/>
      <c r="T33" s="175"/>
      <c r="U33" s="175"/>
      <c r="V33" s="10" t="str">
        <f t="shared" si="5"/>
        <v/>
      </c>
      <c r="W33" s="167" t="str">
        <f t="shared" si="6"/>
        <v/>
      </c>
      <c r="X33" s="168"/>
      <c r="Y33" s="42"/>
      <c r="Z33" s="175"/>
      <c r="AA33" s="175"/>
      <c r="AB33" s="10" t="str">
        <f t="shared" si="7"/>
        <v/>
      </c>
      <c r="AC33" s="167" t="str">
        <f t="shared" si="8"/>
        <v/>
      </c>
      <c r="AD33" s="168"/>
      <c r="AE33" s="12" t="str">
        <f t="shared" si="9"/>
        <v/>
      </c>
      <c r="AF33" s="169" t="str">
        <f t="shared" si="10"/>
        <v/>
      </c>
      <c r="AG33" s="170"/>
      <c r="AH33" s="20" t="str">
        <f t="shared" si="11"/>
        <v/>
      </c>
      <c r="AI33" s="167" t="str">
        <f t="shared" si="12"/>
        <v/>
      </c>
      <c r="AJ33" s="168"/>
      <c r="AK33" s="258"/>
      <c r="AP33"/>
      <c r="AQ33"/>
      <c r="AR33" s="151" t="str">
        <f t="shared" si="13"/>
        <v/>
      </c>
      <c r="AS33" s="151" t="str">
        <f t="shared" si="0"/>
        <v/>
      </c>
      <c r="AT33"/>
      <c r="AU33" s="57"/>
      <c r="AV33" s="57"/>
      <c r="AW33" s="57"/>
      <c r="AX33"/>
      <c r="AY33"/>
      <c r="AZ33"/>
      <c r="BA33"/>
      <c r="BB33"/>
      <c r="BC33"/>
      <c r="BD33"/>
      <c r="BE33"/>
      <c r="BF33"/>
      <c r="BG33"/>
      <c r="BH33"/>
      <c r="BI33"/>
      <c r="BJ33"/>
      <c r="BK33"/>
      <c r="BL33"/>
      <c r="BM33"/>
      <c r="BN33"/>
      <c r="BO33"/>
      <c r="BP33"/>
      <c r="BQ33"/>
      <c r="BR33"/>
      <c r="BS33"/>
      <c r="BT33"/>
      <c r="BU33"/>
      <c r="BV33"/>
      <c r="BW33"/>
      <c r="BX33"/>
      <c r="BY33"/>
      <c r="BZ33" s="21"/>
      <c r="CA33" s="21"/>
      <c r="CB33" s="21"/>
      <c r="CC33" s="21"/>
      <c r="CD33" s="21"/>
    </row>
    <row r="34" spans="1:82" ht="12.75" customHeight="1" x14ac:dyDescent="0.2">
      <c r="A34" s="221"/>
      <c r="B34" s="193" t="str">
        <f t="shared" si="16"/>
        <v/>
      </c>
      <c r="C34" s="194"/>
      <c r="D34" s="195"/>
      <c r="E34" s="196"/>
      <c r="F34" s="197"/>
      <c r="G34" s="38"/>
      <c r="H34" s="175"/>
      <c r="I34" s="175"/>
      <c r="J34" s="10" t="str">
        <f t="shared" si="1"/>
        <v/>
      </c>
      <c r="K34" s="198" t="str">
        <f t="shared" si="2"/>
        <v/>
      </c>
      <c r="L34" s="168"/>
      <c r="M34" s="40"/>
      <c r="N34" s="175"/>
      <c r="O34" s="175"/>
      <c r="P34" s="10" t="str">
        <f t="shared" si="3"/>
        <v/>
      </c>
      <c r="Q34" s="167" t="str">
        <f t="shared" si="4"/>
        <v/>
      </c>
      <c r="R34" s="198"/>
      <c r="S34" s="42"/>
      <c r="T34" s="175"/>
      <c r="U34" s="175"/>
      <c r="V34" s="10" t="str">
        <f t="shared" si="5"/>
        <v/>
      </c>
      <c r="W34" s="167" t="str">
        <f t="shared" si="6"/>
        <v/>
      </c>
      <c r="X34" s="168"/>
      <c r="Y34" s="42"/>
      <c r="Z34" s="175"/>
      <c r="AA34" s="175"/>
      <c r="AB34" s="10" t="str">
        <f t="shared" si="7"/>
        <v/>
      </c>
      <c r="AC34" s="167" t="str">
        <f t="shared" si="8"/>
        <v/>
      </c>
      <c r="AD34" s="168"/>
      <c r="AE34" s="12" t="str">
        <f t="shared" si="9"/>
        <v/>
      </c>
      <c r="AF34" s="169" t="str">
        <f t="shared" si="10"/>
        <v/>
      </c>
      <c r="AG34" s="170"/>
      <c r="AH34" s="20" t="str">
        <f t="shared" si="11"/>
        <v/>
      </c>
      <c r="AI34" s="167" t="str">
        <f t="shared" si="12"/>
        <v/>
      </c>
      <c r="AJ34" s="168"/>
      <c r="AK34" s="258"/>
      <c r="AP34"/>
      <c r="AQ34"/>
      <c r="AR34" s="151" t="str">
        <f t="shared" si="13"/>
        <v/>
      </c>
      <c r="AS34" s="151" t="str">
        <f t="shared" si="0"/>
        <v/>
      </c>
      <c r="AT34"/>
      <c r="AU34" s="57"/>
      <c r="AV34" s="57"/>
      <c r="AW34" s="57"/>
      <c r="AX34"/>
      <c r="AY34"/>
      <c r="AZ34"/>
      <c r="BA34"/>
      <c r="BB34"/>
      <c r="BC34"/>
      <c r="BD34"/>
      <c r="BE34"/>
      <c r="BF34"/>
      <c r="BG34"/>
      <c r="BH34"/>
      <c r="BI34"/>
      <c r="BJ34"/>
      <c r="BK34"/>
      <c r="BL34"/>
      <c r="BM34"/>
      <c r="BN34"/>
      <c r="BO34"/>
      <c r="BP34"/>
      <c r="BQ34"/>
      <c r="BR34"/>
      <c r="BS34"/>
      <c r="BT34"/>
      <c r="BU34"/>
      <c r="BV34"/>
      <c r="BW34"/>
      <c r="BX34"/>
      <c r="BY34"/>
      <c r="BZ34" s="21"/>
      <c r="CA34" s="21"/>
      <c r="CB34" s="21"/>
      <c r="CC34" s="21"/>
      <c r="CD34" s="21"/>
    </row>
    <row r="35" spans="1:82" ht="12.75" customHeight="1" x14ac:dyDescent="0.2">
      <c r="A35" s="221"/>
      <c r="B35" s="193" t="str">
        <f t="shared" si="16"/>
        <v/>
      </c>
      <c r="C35" s="194"/>
      <c r="D35" s="195"/>
      <c r="E35" s="196"/>
      <c r="F35" s="197"/>
      <c r="G35" s="38"/>
      <c r="H35" s="175"/>
      <c r="I35" s="175"/>
      <c r="J35" s="10" t="str">
        <f t="shared" si="1"/>
        <v/>
      </c>
      <c r="K35" s="198" t="str">
        <f t="shared" si="2"/>
        <v/>
      </c>
      <c r="L35" s="168"/>
      <c r="M35" s="40"/>
      <c r="N35" s="175"/>
      <c r="O35" s="175"/>
      <c r="P35" s="10" t="str">
        <f t="shared" si="3"/>
        <v/>
      </c>
      <c r="Q35" s="167" t="str">
        <f t="shared" si="4"/>
        <v/>
      </c>
      <c r="R35" s="198"/>
      <c r="S35" s="42"/>
      <c r="T35" s="175"/>
      <c r="U35" s="175"/>
      <c r="V35" s="10" t="str">
        <f t="shared" si="5"/>
        <v/>
      </c>
      <c r="W35" s="167" t="str">
        <f t="shared" si="6"/>
        <v/>
      </c>
      <c r="X35" s="168"/>
      <c r="Y35" s="42"/>
      <c r="Z35" s="175"/>
      <c r="AA35" s="175"/>
      <c r="AB35" s="10" t="str">
        <f t="shared" si="7"/>
        <v/>
      </c>
      <c r="AC35" s="167" t="str">
        <f t="shared" si="8"/>
        <v/>
      </c>
      <c r="AD35" s="168"/>
      <c r="AE35" s="12" t="str">
        <f t="shared" si="9"/>
        <v/>
      </c>
      <c r="AF35" s="169" t="str">
        <f t="shared" si="10"/>
        <v/>
      </c>
      <c r="AG35" s="170"/>
      <c r="AH35" s="20" t="str">
        <f t="shared" si="11"/>
        <v/>
      </c>
      <c r="AI35" s="167" t="str">
        <f t="shared" si="12"/>
        <v/>
      </c>
      <c r="AJ35" s="168"/>
      <c r="AK35" s="258"/>
      <c r="AP35"/>
      <c r="AQ35"/>
      <c r="AR35" s="151" t="str">
        <f t="shared" si="13"/>
        <v/>
      </c>
      <c r="AS35" s="151" t="str">
        <f t="shared" si="0"/>
        <v/>
      </c>
      <c r="AT35"/>
      <c r="AU35" s="57"/>
      <c r="AV35" s="57"/>
      <c r="AW35" s="57"/>
      <c r="AX35"/>
      <c r="AY35"/>
      <c r="AZ35"/>
      <c r="BA35"/>
      <c r="BB35"/>
      <c r="BC35"/>
      <c r="BD35"/>
      <c r="BE35"/>
      <c r="BF35"/>
      <c r="BG35"/>
      <c r="BH35"/>
      <c r="BI35"/>
      <c r="BJ35"/>
      <c r="BK35"/>
      <c r="BL35"/>
      <c r="BM35"/>
      <c r="BN35"/>
      <c r="BO35"/>
      <c r="BP35"/>
      <c r="BQ35"/>
      <c r="BR35"/>
      <c r="BS35"/>
      <c r="BT35"/>
      <c r="BU35"/>
      <c r="BV35"/>
      <c r="BW35"/>
      <c r="BX35"/>
      <c r="BY35"/>
      <c r="BZ35" s="21"/>
      <c r="CA35" s="21"/>
      <c r="CB35" s="21"/>
      <c r="CC35" s="21"/>
      <c r="CD35" s="21"/>
    </row>
    <row r="36" spans="1:82" ht="12.75" customHeight="1" x14ac:dyDescent="0.2">
      <c r="A36" s="221"/>
      <c r="B36" s="193" t="str">
        <f t="shared" si="16"/>
        <v/>
      </c>
      <c r="C36" s="194"/>
      <c r="D36" s="195"/>
      <c r="E36" s="196"/>
      <c r="F36" s="197"/>
      <c r="G36" s="38"/>
      <c r="H36" s="175"/>
      <c r="I36" s="175"/>
      <c r="J36" s="10" t="str">
        <f t="shared" si="1"/>
        <v/>
      </c>
      <c r="K36" s="198" t="str">
        <f t="shared" si="2"/>
        <v/>
      </c>
      <c r="L36" s="168"/>
      <c r="M36" s="40"/>
      <c r="N36" s="175"/>
      <c r="O36" s="175"/>
      <c r="P36" s="10" t="str">
        <f t="shared" si="3"/>
        <v/>
      </c>
      <c r="Q36" s="167" t="str">
        <f t="shared" si="4"/>
        <v/>
      </c>
      <c r="R36" s="198"/>
      <c r="S36" s="42"/>
      <c r="T36" s="175"/>
      <c r="U36" s="175"/>
      <c r="V36" s="10" t="str">
        <f t="shared" si="5"/>
        <v/>
      </c>
      <c r="W36" s="167" t="str">
        <f t="shared" si="6"/>
        <v/>
      </c>
      <c r="X36" s="168"/>
      <c r="Y36" s="42"/>
      <c r="Z36" s="175"/>
      <c r="AA36" s="175"/>
      <c r="AB36" s="10" t="str">
        <f t="shared" si="7"/>
        <v/>
      </c>
      <c r="AC36" s="167" t="str">
        <f t="shared" si="8"/>
        <v/>
      </c>
      <c r="AD36" s="168"/>
      <c r="AE36" s="12" t="str">
        <f t="shared" si="9"/>
        <v/>
      </c>
      <c r="AF36" s="169" t="str">
        <f t="shared" si="10"/>
        <v/>
      </c>
      <c r="AG36" s="170"/>
      <c r="AH36" s="20" t="str">
        <f t="shared" si="11"/>
        <v/>
      </c>
      <c r="AI36" s="167" t="str">
        <f t="shared" si="12"/>
        <v/>
      </c>
      <c r="AJ36" s="168"/>
      <c r="AK36" s="258"/>
      <c r="AP36"/>
      <c r="AQ36"/>
      <c r="AR36" s="151" t="str">
        <f t="shared" si="13"/>
        <v/>
      </c>
      <c r="AS36" s="151" t="str">
        <f t="shared" si="0"/>
        <v/>
      </c>
      <c r="AT36"/>
      <c r="AU36" s="57"/>
      <c r="AV36" s="57"/>
      <c r="AW36" s="57"/>
      <c r="AX36"/>
      <c r="AY36"/>
      <c r="AZ36"/>
      <c r="BA36"/>
      <c r="BB36"/>
      <c r="BC36"/>
      <c r="BD36"/>
      <c r="BE36"/>
      <c r="BF36"/>
      <c r="BG36"/>
      <c r="BH36"/>
      <c r="BI36"/>
      <c r="BJ36"/>
      <c r="BK36"/>
      <c r="BL36"/>
      <c r="BM36"/>
      <c r="BN36"/>
      <c r="BO36"/>
      <c r="BP36"/>
      <c r="BQ36"/>
      <c r="BR36"/>
      <c r="BS36"/>
      <c r="BT36"/>
      <c r="BU36"/>
      <c r="BV36"/>
      <c r="BW36"/>
      <c r="BX36"/>
      <c r="BY36"/>
      <c r="BZ36" s="21"/>
      <c r="CA36" s="21"/>
      <c r="CB36" s="21"/>
      <c r="CC36" s="21"/>
      <c r="CD36" s="21"/>
    </row>
    <row r="37" spans="1:82" ht="12.75" customHeight="1" x14ac:dyDescent="0.2">
      <c r="A37" s="221"/>
      <c r="B37" s="193" t="str">
        <f t="shared" si="16"/>
        <v/>
      </c>
      <c r="C37" s="194"/>
      <c r="D37" s="195"/>
      <c r="E37" s="196"/>
      <c r="F37" s="197"/>
      <c r="G37" s="38"/>
      <c r="H37" s="175"/>
      <c r="I37" s="175"/>
      <c r="J37" s="10" t="str">
        <f t="shared" si="1"/>
        <v/>
      </c>
      <c r="K37" s="198" t="str">
        <f t="shared" si="2"/>
        <v/>
      </c>
      <c r="L37" s="168"/>
      <c r="M37" s="40"/>
      <c r="N37" s="175"/>
      <c r="O37" s="175"/>
      <c r="P37" s="10" t="str">
        <f t="shared" si="3"/>
        <v/>
      </c>
      <c r="Q37" s="167" t="str">
        <f t="shared" si="4"/>
        <v/>
      </c>
      <c r="R37" s="198"/>
      <c r="S37" s="42"/>
      <c r="T37" s="175"/>
      <c r="U37" s="175"/>
      <c r="V37" s="10" t="str">
        <f t="shared" si="5"/>
        <v/>
      </c>
      <c r="W37" s="167" t="str">
        <f t="shared" si="6"/>
        <v/>
      </c>
      <c r="X37" s="168"/>
      <c r="Y37" s="42"/>
      <c r="Z37" s="175"/>
      <c r="AA37" s="175"/>
      <c r="AB37" s="10" t="str">
        <f t="shared" si="7"/>
        <v/>
      </c>
      <c r="AC37" s="167" t="str">
        <f t="shared" si="8"/>
        <v/>
      </c>
      <c r="AD37" s="168"/>
      <c r="AE37" s="12" t="str">
        <f t="shared" si="9"/>
        <v/>
      </c>
      <c r="AF37" s="169" t="str">
        <f t="shared" si="10"/>
        <v/>
      </c>
      <c r="AG37" s="170"/>
      <c r="AH37" s="20" t="str">
        <f t="shared" si="11"/>
        <v/>
      </c>
      <c r="AI37" s="167" t="str">
        <f t="shared" si="12"/>
        <v/>
      </c>
      <c r="AJ37" s="168"/>
      <c r="AK37" s="258"/>
      <c r="AP37"/>
      <c r="AQ37"/>
      <c r="AR37" s="151" t="str">
        <f t="shared" si="13"/>
        <v/>
      </c>
      <c r="AS37" s="151" t="str">
        <f t="shared" si="0"/>
        <v/>
      </c>
      <c r="AT37"/>
      <c r="AU37" s="57"/>
      <c r="AV37" s="57"/>
      <c r="AW37" s="57"/>
      <c r="AX37"/>
      <c r="AY37"/>
      <c r="AZ37"/>
      <c r="BA37"/>
      <c r="BB37"/>
      <c r="BC37"/>
      <c r="BD37"/>
      <c r="BE37"/>
      <c r="BF37"/>
      <c r="BG37"/>
      <c r="BH37"/>
      <c r="BI37"/>
      <c r="BJ37"/>
      <c r="BK37"/>
      <c r="BL37"/>
      <c r="BM37"/>
      <c r="BN37"/>
      <c r="BO37"/>
      <c r="BP37"/>
      <c r="BQ37"/>
      <c r="BR37"/>
      <c r="BS37"/>
      <c r="BT37"/>
      <c r="BU37"/>
      <c r="BV37"/>
      <c r="BW37"/>
      <c r="BX37"/>
      <c r="BY37"/>
      <c r="BZ37" s="21"/>
      <c r="CA37" s="21"/>
      <c r="CB37" s="21"/>
      <c r="CC37" s="21"/>
      <c r="CD37" s="21"/>
    </row>
    <row r="38" spans="1:82" ht="12.75" customHeight="1" x14ac:dyDescent="0.2">
      <c r="A38" s="221"/>
      <c r="B38" s="193" t="str">
        <f t="shared" si="16"/>
        <v/>
      </c>
      <c r="C38" s="194"/>
      <c r="D38" s="195"/>
      <c r="E38" s="196"/>
      <c r="F38" s="197"/>
      <c r="G38" s="38"/>
      <c r="H38" s="175"/>
      <c r="I38" s="175"/>
      <c r="J38" s="10" t="str">
        <f t="shared" si="1"/>
        <v/>
      </c>
      <c r="K38" s="198" t="str">
        <f t="shared" si="2"/>
        <v/>
      </c>
      <c r="L38" s="168"/>
      <c r="M38" s="40"/>
      <c r="N38" s="175"/>
      <c r="O38" s="175"/>
      <c r="P38" s="10" t="str">
        <f t="shared" si="3"/>
        <v/>
      </c>
      <c r="Q38" s="167" t="str">
        <f t="shared" si="4"/>
        <v/>
      </c>
      <c r="R38" s="198"/>
      <c r="S38" s="42"/>
      <c r="T38" s="175"/>
      <c r="U38" s="175"/>
      <c r="V38" s="10" t="str">
        <f t="shared" si="5"/>
        <v/>
      </c>
      <c r="W38" s="167" t="str">
        <f t="shared" si="6"/>
        <v/>
      </c>
      <c r="X38" s="168"/>
      <c r="Y38" s="42"/>
      <c r="Z38" s="175"/>
      <c r="AA38" s="175"/>
      <c r="AB38" s="10" t="str">
        <f t="shared" si="7"/>
        <v/>
      </c>
      <c r="AC38" s="167" t="str">
        <f t="shared" si="8"/>
        <v/>
      </c>
      <c r="AD38" s="168"/>
      <c r="AE38" s="12" t="str">
        <f t="shared" si="9"/>
        <v/>
      </c>
      <c r="AF38" s="169" t="str">
        <f t="shared" si="10"/>
        <v/>
      </c>
      <c r="AG38" s="170"/>
      <c r="AH38" s="20" t="str">
        <f t="shared" si="11"/>
        <v/>
      </c>
      <c r="AI38" s="167" t="str">
        <f t="shared" si="12"/>
        <v/>
      </c>
      <c r="AJ38" s="168"/>
      <c r="AK38" s="258"/>
      <c r="AP38"/>
      <c r="AQ38"/>
      <c r="AR38" s="151" t="str">
        <f t="shared" si="13"/>
        <v/>
      </c>
      <c r="AS38" s="151" t="str">
        <f t="shared" si="0"/>
        <v/>
      </c>
      <c r="AT38"/>
      <c r="AU38" s="57"/>
      <c r="AV38" s="57"/>
      <c r="AW38" s="57"/>
      <c r="AX38"/>
      <c r="AY38"/>
      <c r="AZ38"/>
      <c r="BA38"/>
      <c r="BB38"/>
      <c r="BC38"/>
      <c r="BD38"/>
      <c r="BE38"/>
      <c r="BF38"/>
      <c r="BG38"/>
      <c r="BH38"/>
      <c r="BI38"/>
      <c r="BJ38"/>
      <c r="BK38"/>
      <c r="BL38"/>
      <c r="BM38"/>
      <c r="BN38"/>
      <c r="BO38"/>
      <c r="BP38"/>
      <c r="BQ38"/>
      <c r="BR38"/>
      <c r="BS38"/>
      <c r="BT38"/>
      <c r="BU38"/>
      <c r="BV38"/>
      <c r="BW38"/>
      <c r="BX38"/>
      <c r="BY38"/>
      <c r="BZ38" s="21"/>
      <c r="CA38" s="21"/>
      <c r="CB38" s="21"/>
      <c r="CC38" s="21"/>
      <c r="CD38" s="21"/>
    </row>
    <row r="39" spans="1:82" ht="12.75" customHeight="1" x14ac:dyDescent="0.2">
      <c r="A39" s="221"/>
      <c r="B39" s="193" t="str">
        <f t="shared" si="16"/>
        <v/>
      </c>
      <c r="C39" s="194"/>
      <c r="D39" s="195"/>
      <c r="E39" s="196"/>
      <c r="F39" s="197"/>
      <c r="G39" s="38"/>
      <c r="H39" s="175"/>
      <c r="I39" s="175"/>
      <c r="J39" s="10" t="str">
        <f t="shared" si="1"/>
        <v/>
      </c>
      <c r="K39" s="198" t="str">
        <f t="shared" si="2"/>
        <v/>
      </c>
      <c r="L39" s="168"/>
      <c r="M39" s="40"/>
      <c r="N39" s="175"/>
      <c r="O39" s="175"/>
      <c r="P39" s="10" t="str">
        <f t="shared" si="3"/>
        <v/>
      </c>
      <c r="Q39" s="167" t="str">
        <f t="shared" si="4"/>
        <v/>
      </c>
      <c r="R39" s="198"/>
      <c r="S39" s="42"/>
      <c r="T39" s="175"/>
      <c r="U39" s="175"/>
      <c r="V39" s="10" t="str">
        <f t="shared" si="5"/>
        <v/>
      </c>
      <c r="W39" s="167" t="str">
        <f t="shared" si="6"/>
        <v/>
      </c>
      <c r="X39" s="168"/>
      <c r="Y39" s="42"/>
      <c r="Z39" s="175"/>
      <c r="AA39" s="175"/>
      <c r="AB39" s="10" t="str">
        <f t="shared" si="7"/>
        <v/>
      </c>
      <c r="AC39" s="167" t="str">
        <f t="shared" si="8"/>
        <v/>
      </c>
      <c r="AD39" s="168"/>
      <c r="AE39" s="12" t="str">
        <f t="shared" si="9"/>
        <v/>
      </c>
      <c r="AF39" s="169" t="str">
        <f t="shared" si="10"/>
        <v/>
      </c>
      <c r="AG39" s="170"/>
      <c r="AH39" s="20" t="str">
        <f t="shared" si="11"/>
        <v/>
      </c>
      <c r="AI39" s="167" t="str">
        <f t="shared" si="12"/>
        <v/>
      </c>
      <c r="AJ39" s="168"/>
      <c r="AK39" s="258"/>
      <c r="AP39"/>
      <c r="AQ39"/>
      <c r="AR39" s="151" t="str">
        <f t="shared" si="13"/>
        <v/>
      </c>
      <c r="AS39" s="151" t="str">
        <f t="shared" si="0"/>
        <v/>
      </c>
      <c r="AT39"/>
      <c r="AU39" s="57"/>
      <c r="AV39" s="57"/>
      <c r="AW39" s="57"/>
      <c r="AX39"/>
      <c r="AY39"/>
      <c r="AZ39"/>
      <c r="BA39"/>
      <c r="BB39"/>
      <c r="BC39"/>
      <c r="BD39"/>
      <c r="BE39"/>
      <c r="BF39"/>
      <c r="BG39"/>
      <c r="BH39"/>
      <c r="BI39"/>
      <c r="BJ39"/>
      <c r="BK39"/>
      <c r="BL39"/>
      <c r="BM39"/>
      <c r="BN39"/>
      <c r="BO39"/>
      <c r="BP39"/>
      <c r="BQ39"/>
      <c r="BR39"/>
      <c r="BS39"/>
      <c r="BT39"/>
      <c r="BU39"/>
      <c r="BV39"/>
      <c r="BW39"/>
      <c r="BX39"/>
      <c r="BY39"/>
      <c r="BZ39" s="21"/>
      <c r="CA39" s="21"/>
      <c r="CB39" s="21"/>
      <c r="CC39" s="21"/>
      <c r="CD39" s="21"/>
    </row>
    <row r="40" spans="1:82" ht="12.75" customHeight="1" x14ac:dyDescent="0.2">
      <c r="A40" s="221"/>
      <c r="B40" s="193" t="str">
        <f t="shared" si="16"/>
        <v/>
      </c>
      <c r="C40" s="194"/>
      <c r="D40" s="195"/>
      <c r="E40" s="196"/>
      <c r="F40" s="197"/>
      <c r="G40" s="38"/>
      <c r="H40" s="175"/>
      <c r="I40" s="175"/>
      <c r="J40" s="10" t="str">
        <f t="shared" si="1"/>
        <v/>
      </c>
      <c r="K40" s="198" t="str">
        <f t="shared" si="2"/>
        <v/>
      </c>
      <c r="L40" s="168"/>
      <c r="M40" s="40"/>
      <c r="N40" s="175"/>
      <c r="O40" s="175"/>
      <c r="P40" s="10" t="str">
        <f t="shared" si="3"/>
        <v/>
      </c>
      <c r="Q40" s="167" t="str">
        <f t="shared" si="4"/>
        <v/>
      </c>
      <c r="R40" s="198"/>
      <c r="S40" s="42"/>
      <c r="T40" s="175"/>
      <c r="U40" s="175"/>
      <c r="V40" s="10" t="str">
        <f t="shared" si="5"/>
        <v/>
      </c>
      <c r="W40" s="167" t="str">
        <f t="shared" si="6"/>
        <v/>
      </c>
      <c r="X40" s="168"/>
      <c r="Y40" s="42"/>
      <c r="Z40" s="175"/>
      <c r="AA40" s="175"/>
      <c r="AB40" s="10" t="str">
        <f t="shared" si="7"/>
        <v/>
      </c>
      <c r="AC40" s="167" t="str">
        <f t="shared" si="8"/>
        <v/>
      </c>
      <c r="AD40" s="168"/>
      <c r="AE40" s="12" t="str">
        <f t="shared" si="9"/>
        <v/>
      </c>
      <c r="AF40" s="169" t="str">
        <f t="shared" si="10"/>
        <v/>
      </c>
      <c r="AG40" s="170"/>
      <c r="AH40" s="20" t="str">
        <f t="shared" si="11"/>
        <v/>
      </c>
      <c r="AI40" s="167" t="str">
        <f t="shared" si="12"/>
        <v/>
      </c>
      <c r="AJ40" s="168"/>
      <c r="AK40" s="258"/>
      <c r="AP40"/>
      <c r="AQ40"/>
      <c r="AR40" s="151" t="str">
        <f t="shared" si="13"/>
        <v/>
      </c>
      <c r="AS40" s="151" t="str">
        <f t="shared" si="0"/>
        <v/>
      </c>
      <c r="AT40"/>
      <c r="AU40" s="57"/>
      <c r="AV40" s="57"/>
      <c r="AW40" s="57"/>
      <c r="AX40"/>
      <c r="AY40"/>
      <c r="AZ40"/>
      <c r="BA40"/>
      <c r="BB40"/>
      <c r="BC40"/>
      <c r="BD40"/>
      <c r="BE40"/>
      <c r="BF40"/>
      <c r="BG40"/>
      <c r="BH40"/>
      <c r="BI40"/>
      <c r="BJ40"/>
      <c r="BK40"/>
      <c r="BL40"/>
      <c r="BM40"/>
      <c r="BN40"/>
      <c r="BO40"/>
      <c r="BP40"/>
      <c r="BQ40"/>
      <c r="BR40"/>
      <c r="BS40"/>
      <c r="BT40"/>
      <c r="BU40"/>
      <c r="BV40"/>
      <c r="BW40"/>
      <c r="BX40"/>
      <c r="BY40"/>
      <c r="BZ40" s="21"/>
      <c r="CA40" s="21"/>
      <c r="CB40" s="21"/>
      <c r="CC40" s="21"/>
      <c r="CD40" s="21"/>
    </row>
    <row r="41" spans="1:82" ht="12.75" customHeight="1" x14ac:dyDescent="0.2">
      <c r="A41" s="221"/>
      <c r="B41" s="193" t="str">
        <f t="shared" si="16"/>
        <v/>
      </c>
      <c r="C41" s="194"/>
      <c r="D41" s="195"/>
      <c r="E41" s="196"/>
      <c r="F41" s="197"/>
      <c r="G41" s="38"/>
      <c r="H41" s="175"/>
      <c r="I41" s="175"/>
      <c r="J41" s="10" t="str">
        <f t="shared" si="1"/>
        <v/>
      </c>
      <c r="K41" s="198" t="str">
        <f t="shared" si="2"/>
        <v/>
      </c>
      <c r="L41" s="168"/>
      <c r="M41" s="40"/>
      <c r="N41" s="175"/>
      <c r="O41" s="175"/>
      <c r="P41" s="10" t="str">
        <f t="shared" si="3"/>
        <v/>
      </c>
      <c r="Q41" s="167" t="str">
        <f t="shared" si="4"/>
        <v/>
      </c>
      <c r="R41" s="198"/>
      <c r="S41" s="42"/>
      <c r="T41" s="175"/>
      <c r="U41" s="175"/>
      <c r="V41" s="10" t="str">
        <f t="shared" si="5"/>
        <v/>
      </c>
      <c r="W41" s="167" t="str">
        <f t="shared" si="6"/>
        <v/>
      </c>
      <c r="X41" s="168"/>
      <c r="Y41" s="42"/>
      <c r="Z41" s="175"/>
      <c r="AA41" s="175"/>
      <c r="AB41" s="10" t="str">
        <f t="shared" si="7"/>
        <v/>
      </c>
      <c r="AC41" s="167" t="str">
        <f t="shared" si="8"/>
        <v/>
      </c>
      <c r="AD41" s="168"/>
      <c r="AE41" s="12" t="str">
        <f t="shared" si="9"/>
        <v/>
      </c>
      <c r="AF41" s="169" t="str">
        <f t="shared" si="10"/>
        <v/>
      </c>
      <c r="AG41" s="170"/>
      <c r="AH41" s="20" t="str">
        <f t="shared" si="11"/>
        <v/>
      </c>
      <c r="AI41" s="167" t="str">
        <f t="shared" si="12"/>
        <v/>
      </c>
      <c r="AJ41" s="168"/>
      <c r="AK41" s="258"/>
      <c r="AP41"/>
      <c r="AQ41"/>
      <c r="AR41" s="151" t="str">
        <f t="shared" si="13"/>
        <v/>
      </c>
      <c r="AS41" s="151" t="str">
        <f t="shared" si="0"/>
        <v/>
      </c>
      <c r="AT41"/>
      <c r="AU41" s="57"/>
      <c r="AV41" s="57"/>
      <c r="AW41" s="57"/>
      <c r="AX41"/>
      <c r="AY41"/>
      <c r="AZ41"/>
      <c r="BA41"/>
      <c r="BB41"/>
      <c r="BC41"/>
      <c r="BD41"/>
      <c r="BE41"/>
      <c r="BF41"/>
      <c r="BG41"/>
      <c r="BH41"/>
      <c r="BI41"/>
      <c r="BJ41"/>
      <c r="BK41"/>
      <c r="BL41"/>
      <c r="BM41"/>
      <c r="BN41"/>
      <c r="BO41"/>
      <c r="BP41"/>
      <c r="BQ41"/>
      <c r="BR41"/>
      <c r="BS41"/>
      <c r="BT41"/>
      <c r="BU41"/>
      <c r="BV41"/>
      <c r="BW41"/>
      <c r="BX41"/>
      <c r="BY41"/>
      <c r="BZ41" s="21"/>
      <c r="CA41" s="21"/>
      <c r="CB41" s="21"/>
      <c r="CC41" s="21"/>
      <c r="CD41" s="21"/>
    </row>
    <row r="42" spans="1:82" ht="12.75" customHeight="1" x14ac:dyDescent="0.2">
      <c r="A42" s="221"/>
      <c r="B42" s="193" t="str">
        <f t="shared" si="16"/>
        <v/>
      </c>
      <c r="C42" s="194"/>
      <c r="D42" s="195"/>
      <c r="E42" s="196"/>
      <c r="F42" s="197"/>
      <c r="G42" s="38"/>
      <c r="H42" s="175"/>
      <c r="I42" s="175"/>
      <c r="J42" s="10" t="str">
        <f t="shared" si="1"/>
        <v/>
      </c>
      <c r="K42" s="198" t="str">
        <f t="shared" si="2"/>
        <v/>
      </c>
      <c r="L42" s="168"/>
      <c r="M42" s="40"/>
      <c r="N42" s="175"/>
      <c r="O42" s="175"/>
      <c r="P42" s="10" t="str">
        <f t="shared" si="3"/>
        <v/>
      </c>
      <c r="Q42" s="167" t="str">
        <f t="shared" si="4"/>
        <v/>
      </c>
      <c r="R42" s="198"/>
      <c r="S42" s="42"/>
      <c r="T42" s="175"/>
      <c r="U42" s="175"/>
      <c r="V42" s="10" t="str">
        <f t="shared" si="5"/>
        <v/>
      </c>
      <c r="W42" s="167" t="str">
        <f t="shared" si="6"/>
        <v/>
      </c>
      <c r="X42" s="168"/>
      <c r="Y42" s="42"/>
      <c r="Z42" s="175"/>
      <c r="AA42" s="175"/>
      <c r="AB42" s="10" t="str">
        <f t="shared" si="7"/>
        <v/>
      </c>
      <c r="AC42" s="167" t="str">
        <f t="shared" si="8"/>
        <v/>
      </c>
      <c r="AD42" s="168"/>
      <c r="AE42" s="12" t="str">
        <f t="shared" si="9"/>
        <v/>
      </c>
      <c r="AF42" s="169" t="str">
        <f t="shared" si="10"/>
        <v/>
      </c>
      <c r="AG42" s="170"/>
      <c r="AH42" s="20" t="str">
        <f t="shared" si="11"/>
        <v/>
      </c>
      <c r="AI42" s="167" t="str">
        <f t="shared" si="12"/>
        <v/>
      </c>
      <c r="AJ42" s="168"/>
      <c r="AK42" s="258"/>
      <c r="AP42"/>
      <c r="AQ42"/>
      <c r="AR42" s="151" t="str">
        <f t="shared" si="13"/>
        <v/>
      </c>
      <c r="AS42" s="151" t="str">
        <f t="shared" si="0"/>
        <v/>
      </c>
      <c r="AT42"/>
      <c r="AU42" s="57"/>
      <c r="AV42" s="57"/>
      <c r="AW42" s="57"/>
      <c r="AX42"/>
      <c r="AY42"/>
      <c r="AZ42"/>
      <c r="BA42"/>
      <c r="BB42"/>
      <c r="BC42"/>
      <c r="BD42"/>
      <c r="BE42"/>
      <c r="BF42"/>
      <c r="BG42"/>
      <c r="BH42"/>
      <c r="BI42"/>
      <c r="BJ42"/>
      <c r="BK42"/>
      <c r="BL42"/>
      <c r="BM42"/>
      <c r="BN42"/>
      <c r="BO42"/>
      <c r="BP42"/>
      <c r="BQ42"/>
      <c r="BR42"/>
      <c r="BS42"/>
      <c r="BT42"/>
      <c r="BU42"/>
      <c r="BV42"/>
      <c r="BW42"/>
      <c r="BX42"/>
      <c r="BY42"/>
      <c r="BZ42" s="21"/>
      <c r="CA42" s="21"/>
      <c r="CB42" s="21"/>
      <c r="CC42" s="21"/>
      <c r="CD42" s="21"/>
    </row>
    <row r="43" spans="1:82" ht="12.75" customHeight="1" x14ac:dyDescent="0.2">
      <c r="A43" s="221"/>
      <c r="B43" s="193" t="str">
        <f t="shared" si="16"/>
        <v/>
      </c>
      <c r="C43" s="194"/>
      <c r="D43" s="195"/>
      <c r="E43" s="196"/>
      <c r="F43" s="197"/>
      <c r="G43" s="38"/>
      <c r="H43" s="175"/>
      <c r="I43" s="175"/>
      <c r="J43" s="10" t="str">
        <f t="shared" si="1"/>
        <v/>
      </c>
      <c r="K43" s="198" t="str">
        <f t="shared" si="2"/>
        <v/>
      </c>
      <c r="L43" s="168"/>
      <c r="M43" s="40"/>
      <c r="N43" s="175"/>
      <c r="O43" s="175"/>
      <c r="P43" s="10" t="str">
        <f t="shared" si="3"/>
        <v/>
      </c>
      <c r="Q43" s="167" t="str">
        <f t="shared" si="4"/>
        <v/>
      </c>
      <c r="R43" s="198"/>
      <c r="S43" s="42"/>
      <c r="T43" s="175"/>
      <c r="U43" s="175"/>
      <c r="V43" s="10" t="str">
        <f t="shared" si="5"/>
        <v/>
      </c>
      <c r="W43" s="167" t="str">
        <f t="shared" si="6"/>
        <v/>
      </c>
      <c r="X43" s="168"/>
      <c r="Y43" s="42"/>
      <c r="Z43" s="175"/>
      <c r="AA43" s="175"/>
      <c r="AB43" s="10" t="str">
        <f t="shared" si="7"/>
        <v/>
      </c>
      <c r="AC43" s="167" t="str">
        <f t="shared" si="8"/>
        <v/>
      </c>
      <c r="AD43" s="168"/>
      <c r="AE43" s="12" t="str">
        <f t="shared" si="9"/>
        <v/>
      </c>
      <c r="AF43" s="169" t="str">
        <f t="shared" si="10"/>
        <v/>
      </c>
      <c r="AG43" s="170"/>
      <c r="AH43" s="20" t="str">
        <f t="shared" si="11"/>
        <v/>
      </c>
      <c r="AI43" s="167" t="str">
        <f t="shared" si="12"/>
        <v/>
      </c>
      <c r="AJ43" s="168"/>
      <c r="AK43" s="258"/>
      <c r="AP43"/>
      <c r="AQ43"/>
      <c r="AR43" s="151" t="str">
        <f t="shared" si="13"/>
        <v/>
      </c>
      <c r="AS43" s="151" t="str">
        <f t="shared" si="0"/>
        <v/>
      </c>
      <c r="AT43"/>
      <c r="AU43" s="57"/>
      <c r="AV43" s="57"/>
      <c r="AW43" s="57"/>
      <c r="AX43"/>
      <c r="AY43"/>
      <c r="AZ43"/>
      <c r="BA43"/>
      <c r="BB43"/>
      <c r="BC43"/>
      <c r="BD43"/>
      <c r="BE43"/>
      <c r="BF43"/>
      <c r="BG43"/>
      <c r="BH43"/>
      <c r="BI43"/>
      <c r="BJ43"/>
      <c r="BK43"/>
      <c r="BL43"/>
      <c r="BM43"/>
      <c r="BN43"/>
      <c r="BO43"/>
      <c r="BP43"/>
      <c r="BQ43"/>
      <c r="BR43"/>
      <c r="BS43"/>
      <c r="BT43"/>
      <c r="BU43"/>
      <c r="BV43"/>
      <c r="BW43"/>
      <c r="BX43"/>
      <c r="BY43"/>
      <c r="BZ43" s="21"/>
      <c r="CA43" s="21"/>
      <c r="CB43" s="21"/>
      <c r="CC43" s="21"/>
      <c r="CD43" s="21"/>
    </row>
    <row r="44" spans="1:82" ht="12.75" customHeight="1" x14ac:dyDescent="0.2">
      <c r="A44" s="221"/>
      <c r="B44" s="193" t="str">
        <f t="shared" si="16"/>
        <v/>
      </c>
      <c r="C44" s="194"/>
      <c r="D44" s="195"/>
      <c r="E44" s="196"/>
      <c r="F44" s="197"/>
      <c r="G44" s="38"/>
      <c r="H44" s="175"/>
      <c r="I44" s="175"/>
      <c r="J44" s="10" t="str">
        <f t="shared" si="1"/>
        <v/>
      </c>
      <c r="K44" s="198" t="str">
        <f t="shared" si="2"/>
        <v/>
      </c>
      <c r="L44" s="168"/>
      <c r="M44" s="40"/>
      <c r="N44" s="175"/>
      <c r="O44" s="175"/>
      <c r="P44" s="10" t="str">
        <f t="shared" si="3"/>
        <v/>
      </c>
      <c r="Q44" s="167" t="str">
        <f t="shared" si="4"/>
        <v/>
      </c>
      <c r="R44" s="198"/>
      <c r="S44" s="42"/>
      <c r="T44" s="175"/>
      <c r="U44" s="175"/>
      <c r="V44" s="10" t="str">
        <f t="shared" si="5"/>
        <v/>
      </c>
      <c r="W44" s="167" t="str">
        <f t="shared" si="6"/>
        <v/>
      </c>
      <c r="X44" s="168"/>
      <c r="Y44" s="42"/>
      <c r="Z44" s="175"/>
      <c r="AA44" s="175"/>
      <c r="AB44" s="10" t="str">
        <f t="shared" si="7"/>
        <v/>
      </c>
      <c r="AC44" s="167" t="str">
        <f t="shared" si="8"/>
        <v/>
      </c>
      <c r="AD44" s="168"/>
      <c r="AE44" s="12" t="str">
        <f t="shared" si="9"/>
        <v/>
      </c>
      <c r="AF44" s="169" t="str">
        <f t="shared" si="10"/>
        <v/>
      </c>
      <c r="AG44" s="170"/>
      <c r="AH44" s="20" t="str">
        <f t="shared" si="11"/>
        <v/>
      </c>
      <c r="AI44" s="167" t="str">
        <f t="shared" si="12"/>
        <v/>
      </c>
      <c r="AJ44" s="168"/>
      <c r="AK44" s="258"/>
      <c r="AP44"/>
      <c r="AQ44"/>
      <c r="AR44" s="151" t="str">
        <f t="shared" si="13"/>
        <v/>
      </c>
      <c r="AS44" s="151" t="str">
        <f t="shared" si="0"/>
        <v/>
      </c>
      <c r="AT44"/>
      <c r="AU44" s="57"/>
      <c r="AV44" s="57"/>
      <c r="AW44" s="57"/>
      <c r="AX44"/>
      <c r="AY44"/>
      <c r="AZ44"/>
      <c r="BA44"/>
      <c r="BB44"/>
      <c r="BC44"/>
      <c r="BD44"/>
      <c r="BE44"/>
      <c r="BF44"/>
      <c r="BG44"/>
      <c r="BH44"/>
      <c r="BI44"/>
      <c r="BJ44"/>
      <c r="BK44"/>
      <c r="BL44"/>
      <c r="BM44"/>
      <c r="BN44"/>
      <c r="BO44"/>
      <c r="BP44"/>
      <c r="BQ44"/>
      <c r="BR44"/>
      <c r="BS44"/>
      <c r="BT44"/>
      <c r="BU44"/>
      <c r="BV44"/>
      <c r="BW44"/>
      <c r="BX44"/>
      <c r="BY44"/>
      <c r="BZ44" s="21"/>
      <c r="CA44" s="21"/>
      <c r="CB44" s="21"/>
      <c r="CC44" s="21"/>
      <c r="CD44" s="21"/>
    </row>
    <row r="45" spans="1:82" ht="12.75" customHeight="1" x14ac:dyDescent="0.2">
      <c r="A45" s="221"/>
      <c r="B45" s="193" t="str">
        <f t="shared" si="16"/>
        <v/>
      </c>
      <c r="C45" s="194"/>
      <c r="D45" s="195"/>
      <c r="E45" s="196"/>
      <c r="F45" s="197"/>
      <c r="G45" s="38"/>
      <c r="H45" s="175"/>
      <c r="I45" s="175"/>
      <c r="J45" s="10" t="str">
        <f t="shared" si="1"/>
        <v/>
      </c>
      <c r="K45" s="198" t="str">
        <f t="shared" si="2"/>
        <v/>
      </c>
      <c r="L45" s="168"/>
      <c r="M45" s="40"/>
      <c r="N45" s="175"/>
      <c r="O45" s="175"/>
      <c r="P45" s="10" t="str">
        <f t="shared" si="3"/>
        <v/>
      </c>
      <c r="Q45" s="167" t="str">
        <f t="shared" si="4"/>
        <v/>
      </c>
      <c r="R45" s="198"/>
      <c r="S45" s="42"/>
      <c r="T45" s="175"/>
      <c r="U45" s="175"/>
      <c r="V45" s="10" t="str">
        <f t="shared" si="5"/>
        <v/>
      </c>
      <c r="W45" s="167" t="str">
        <f t="shared" si="6"/>
        <v/>
      </c>
      <c r="X45" s="168"/>
      <c r="Y45" s="42"/>
      <c r="Z45" s="175"/>
      <c r="AA45" s="175"/>
      <c r="AB45" s="10" t="str">
        <f t="shared" si="7"/>
        <v/>
      </c>
      <c r="AC45" s="167" t="str">
        <f t="shared" si="8"/>
        <v/>
      </c>
      <c r="AD45" s="168"/>
      <c r="AE45" s="12" t="str">
        <f t="shared" si="9"/>
        <v/>
      </c>
      <c r="AF45" s="169" t="str">
        <f t="shared" si="10"/>
        <v/>
      </c>
      <c r="AG45" s="170"/>
      <c r="AH45" s="20" t="str">
        <f t="shared" si="11"/>
        <v/>
      </c>
      <c r="AI45" s="167" t="str">
        <f t="shared" si="12"/>
        <v/>
      </c>
      <c r="AJ45" s="168"/>
      <c r="AK45" s="258"/>
      <c r="AP45"/>
      <c r="AQ45"/>
      <c r="AR45" s="151" t="str">
        <f t="shared" si="13"/>
        <v/>
      </c>
      <c r="AS45" s="151" t="str">
        <f t="shared" si="0"/>
        <v/>
      </c>
      <c r="AT45"/>
      <c r="AU45" s="57"/>
      <c r="AV45" s="57"/>
      <c r="AW45" s="57"/>
      <c r="AX45"/>
      <c r="AY45"/>
      <c r="AZ45"/>
      <c r="BA45"/>
      <c r="BB45"/>
      <c r="BC45"/>
      <c r="BD45"/>
      <c r="BE45"/>
      <c r="BF45"/>
      <c r="BG45"/>
      <c r="BH45"/>
      <c r="BI45"/>
      <c r="BJ45"/>
      <c r="BK45"/>
      <c r="BL45"/>
      <c r="BM45"/>
      <c r="BN45"/>
      <c r="BO45"/>
      <c r="BP45"/>
      <c r="BQ45"/>
      <c r="BR45"/>
      <c r="BS45"/>
      <c r="BT45"/>
      <c r="BU45"/>
      <c r="BV45"/>
      <c r="BW45"/>
      <c r="BX45"/>
      <c r="BY45"/>
      <c r="BZ45" s="21"/>
      <c r="CA45" s="21"/>
      <c r="CB45" s="21"/>
      <c r="CC45" s="21"/>
      <c r="CD45" s="21"/>
    </row>
    <row r="46" spans="1:82" ht="12.75" customHeight="1" x14ac:dyDescent="0.2">
      <c r="A46" s="221"/>
      <c r="B46" s="193" t="str">
        <f t="shared" si="16"/>
        <v/>
      </c>
      <c r="C46" s="194"/>
      <c r="D46" s="195"/>
      <c r="E46" s="196"/>
      <c r="F46" s="197"/>
      <c r="G46" s="38"/>
      <c r="H46" s="175"/>
      <c r="I46" s="175"/>
      <c r="J46" s="10" t="str">
        <f t="shared" si="1"/>
        <v/>
      </c>
      <c r="K46" s="198" t="str">
        <f t="shared" si="2"/>
        <v/>
      </c>
      <c r="L46" s="168"/>
      <c r="M46" s="40"/>
      <c r="N46" s="175"/>
      <c r="O46" s="175"/>
      <c r="P46" s="10" t="str">
        <f t="shared" si="3"/>
        <v/>
      </c>
      <c r="Q46" s="167" t="str">
        <f t="shared" si="4"/>
        <v/>
      </c>
      <c r="R46" s="198"/>
      <c r="S46" s="42"/>
      <c r="T46" s="175"/>
      <c r="U46" s="175"/>
      <c r="V46" s="10" t="str">
        <f t="shared" si="5"/>
        <v/>
      </c>
      <c r="W46" s="167" t="str">
        <f t="shared" si="6"/>
        <v/>
      </c>
      <c r="X46" s="168"/>
      <c r="Y46" s="42"/>
      <c r="Z46" s="175"/>
      <c r="AA46" s="175"/>
      <c r="AB46" s="10" t="str">
        <f t="shared" si="7"/>
        <v/>
      </c>
      <c r="AC46" s="167" t="str">
        <f t="shared" si="8"/>
        <v/>
      </c>
      <c r="AD46" s="168"/>
      <c r="AE46" s="12" t="str">
        <f t="shared" si="9"/>
        <v/>
      </c>
      <c r="AF46" s="169" t="str">
        <f t="shared" si="10"/>
        <v/>
      </c>
      <c r="AG46" s="170"/>
      <c r="AH46" s="20" t="str">
        <f t="shared" si="11"/>
        <v/>
      </c>
      <c r="AI46" s="167" t="str">
        <f t="shared" si="12"/>
        <v/>
      </c>
      <c r="AJ46" s="168"/>
      <c r="AK46" s="258"/>
      <c r="AP46"/>
      <c r="AQ46"/>
      <c r="AR46" s="151" t="str">
        <f t="shared" si="13"/>
        <v/>
      </c>
      <c r="AS46" s="151" t="str">
        <f t="shared" si="0"/>
        <v/>
      </c>
      <c r="AT46"/>
      <c r="AU46" s="57"/>
      <c r="AV46" s="57"/>
      <c r="AW46" s="57"/>
      <c r="AX46"/>
      <c r="AY46"/>
      <c r="AZ46"/>
      <c r="BA46"/>
      <c r="BB46"/>
      <c r="BC46"/>
      <c r="BD46"/>
      <c r="BE46"/>
      <c r="BF46"/>
      <c r="BG46"/>
      <c r="BH46"/>
      <c r="BI46"/>
      <c r="BJ46"/>
      <c r="BK46"/>
      <c r="BL46"/>
      <c r="BM46"/>
      <c r="BN46"/>
      <c r="BO46"/>
      <c r="BP46"/>
      <c r="BQ46"/>
      <c r="BR46"/>
      <c r="BS46"/>
      <c r="BT46"/>
      <c r="BU46"/>
      <c r="BV46"/>
      <c r="BW46"/>
      <c r="BX46"/>
      <c r="BY46"/>
      <c r="BZ46" s="21"/>
      <c r="CA46" s="21"/>
      <c r="CB46" s="21"/>
      <c r="CC46" s="21"/>
      <c r="CD46" s="21"/>
    </row>
    <row r="47" spans="1:82" ht="12.75" customHeight="1" x14ac:dyDescent="0.2">
      <c r="A47" s="221"/>
      <c r="B47" s="193" t="str">
        <f t="shared" si="16"/>
        <v/>
      </c>
      <c r="C47" s="194"/>
      <c r="D47" s="195"/>
      <c r="E47" s="196"/>
      <c r="F47" s="197"/>
      <c r="G47" s="38"/>
      <c r="H47" s="175"/>
      <c r="I47" s="175"/>
      <c r="J47" s="10" t="str">
        <f t="shared" si="1"/>
        <v/>
      </c>
      <c r="K47" s="198" t="str">
        <f t="shared" si="2"/>
        <v/>
      </c>
      <c r="L47" s="168"/>
      <c r="M47" s="40"/>
      <c r="N47" s="175"/>
      <c r="O47" s="175"/>
      <c r="P47" s="10" t="str">
        <f t="shared" si="3"/>
        <v/>
      </c>
      <c r="Q47" s="167" t="str">
        <f t="shared" si="4"/>
        <v/>
      </c>
      <c r="R47" s="198"/>
      <c r="S47" s="42"/>
      <c r="T47" s="175"/>
      <c r="U47" s="175"/>
      <c r="V47" s="10" t="str">
        <f t="shared" si="5"/>
        <v/>
      </c>
      <c r="W47" s="167" t="str">
        <f t="shared" si="6"/>
        <v/>
      </c>
      <c r="X47" s="168"/>
      <c r="Y47" s="42"/>
      <c r="Z47" s="175"/>
      <c r="AA47" s="175"/>
      <c r="AB47" s="10" t="str">
        <f t="shared" si="7"/>
        <v/>
      </c>
      <c r="AC47" s="167" t="str">
        <f t="shared" si="8"/>
        <v/>
      </c>
      <c r="AD47" s="168"/>
      <c r="AE47" s="12" t="str">
        <f t="shared" si="9"/>
        <v/>
      </c>
      <c r="AF47" s="169" t="str">
        <f t="shared" si="10"/>
        <v/>
      </c>
      <c r="AG47" s="170"/>
      <c r="AH47" s="20" t="str">
        <f t="shared" si="11"/>
        <v/>
      </c>
      <c r="AI47" s="167" t="str">
        <f t="shared" si="12"/>
        <v/>
      </c>
      <c r="AJ47" s="168"/>
      <c r="AK47" s="258"/>
      <c r="AP47"/>
      <c r="AQ47"/>
      <c r="AR47" s="151" t="str">
        <f t="shared" si="13"/>
        <v/>
      </c>
      <c r="AS47" s="151" t="str">
        <f t="shared" si="0"/>
        <v/>
      </c>
      <c r="AT47"/>
      <c r="AU47" s="57"/>
      <c r="AV47" s="57"/>
      <c r="AW47" s="57"/>
      <c r="AX47"/>
      <c r="AY47"/>
      <c r="AZ47"/>
      <c r="BA47"/>
      <c r="BB47"/>
      <c r="BC47"/>
      <c r="BD47"/>
      <c r="BE47"/>
      <c r="BF47"/>
      <c r="BG47"/>
      <c r="BH47"/>
      <c r="BI47"/>
      <c r="BJ47"/>
      <c r="BK47"/>
      <c r="BL47"/>
      <c r="BM47"/>
      <c r="BN47"/>
      <c r="BO47"/>
      <c r="BP47"/>
      <c r="BQ47"/>
      <c r="BR47"/>
      <c r="BS47"/>
      <c r="BT47"/>
      <c r="BU47"/>
      <c r="BV47"/>
      <c r="BW47"/>
      <c r="BX47"/>
      <c r="BY47"/>
      <c r="BZ47" s="21"/>
      <c r="CA47" s="21"/>
      <c r="CB47" s="21"/>
      <c r="CC47" s="21"/>
      <c r="CD47" s="21"/>
    </row>
    <row r="48" spans="1:82" ht="12.75" customHeight="1" x14ac:dyDescent="0.2">
      <c r="A48" s="221"/>
      <c r="B48" s="193" t="str">
        <f t="shared" si="16"/>
        <v/>
      </c>
      <c r="C48" s="194"/>
      <c r="D48" s="195"/>
      <c r="E48" s="196"/>
      <c r="F48" s="197"/>
      <c r="G48" s="38"/>
      <c r="H48" s="175"/>
      <c r="I48" s="175"/>
      <c r="J48" s="10" t="str">
        <f t="shared" si="1"/>
        <v/>
      </c>
      <c r="K48" s="198" t="str">
        <f t="shared" si="2"/>
        <v/>
      </c>
      <c r="L48" s="168"/>
      <c r="M48" s="40"/>
      <c r="N48" s="175"/>
      <c r="O48" s="175"/>
      <c r="P48" s="10" t="str">
        <f t="shared" si="3"/>
        <v/>
      </c>
      <c r="Q48" s="167" t="str">
        <f t="shared" si="4"/>
        <v/>
      </c>
      <c r="R48" s="198"/>
      <c r="S48" s="42"/>
      <c r="T48" s="175"/>
      <c r="U48" s="175"/>
      <c r="V48" s="10" t="str">
        <f t="shared" si="5"/>
        <v/>
      </c>
      <c r="W48" s="167" t="str">
        <f t="shared" si="6"/>
        <v/>
      </c>
      <c r="X48" s="168"/>
      <c r="Y48" s="42"/>
      <c r="Z48" s="175"/>
      <c r="AA48" s="175"/>
      <c r="AB48" s="10" t="str">
        <f t="shared" si="7"/>
        <v/>
      </c>
      <c r="AC48" s="167" t="str">
        <f t="shared" si="8"/>
        <v/>
      </c>
      <c r="AD48" s="168"/>
      <c r="AE48" s="12" t="str">
        <f t="shared" si="9"/>
        <v/>
      </c>
      <c r="AF48" s="169" t="str">
        <f t="shared" si="10"/>
        <v/>
      </c>
      <c r="AG48" s="170"/>
      <c r="AH48" s="20" t="str">
        <f t="shared" si="11"/>
        <v/>
      </c>
      <c r="AI48" s="167" t="str">
        <f t="shared" si="12"/>
        <v/>
      </c>
      <c r="AJ48" s="168"/>
      <c r="AK48" s="258"/>
      <c r="AP48"/>
      <c r="AQ48"/>
      <c r="AR48" s="151" t="str">
        <f t="shared" si="13"/>
        <v/>
      </c>
      <c r="AS48" s="151" t="str">
        <f t="shared" si="0"/>
        <v/>
      </c>
      <c r="AT48"/>
      <c r="AU48" s="57"/>
      <c r="AV48" s="57"/>
      <c r="AW48" s="57"/>
      <c r="AX48"/>
      <c r="AY48"/>
      <c r="AZ48"/>
      <c r="BA48"/>
      <c r="BB48"/>
      <c r="BC48"/>
      <c r="BD48"/>
      <c r="BE48"/>
      <c r="BF48"/>
      <c r="BG48"/>
      <c r="BH48"/>
      <c r="BI48"/>
      <c r="BJ48"/>
      <c r="BK48"/>
      <c r="BL48"/>
      <c r="BM48"/>
      <c r="BN48"/>
      <c r="BO48"/>
      <c r="BP48"/>
      <c r="BQ48"/>
      <c r="BR48"/>
      <c r="BS48"/>
      <c r="BT48"/>
      <c r="BU48"/>
      <c r="BV48"/>
      <c r="BW48"/>
      <c r="BX48"/>
      <c r="BY48"/>
      <c r="BZ48" s="21"/>
      <c r="CA48" s="21"/>
      <c r="CB48" s="21"/>
      <c r="CC48" s="21"/>
      <c r="CD48" s="21"/>
    </row>
    <row r="49" spans="1:82" ht="12.75" customHeight="1" x14ac:dyDescent="0.2">
      <c r="A49" s="221"/>
      <c r="B49" s="193" t="str">
        <f t="shared" si="16"/>
        <v/>
      </c>
      <c r="C49" s="194"/>
      <c r="D49" s="195"/>
      <c r="E49" s="196"/>
      <c r="F49" s="197"/>
      <c r="G49" s="38"/>
      <c r="H49" s="175"/>
      <c r="I49" s="175"/>
      <c r="J49" s="10" t="str">
        <f t="shared" si="1"/>
        <v/>
      </c>
      <c r="K49" s="198" t="str">
        <f t="shared" si="2"/>
        <v/>
      </c>
      <c r="L49" s="168"/>
      <c r="M49" s="40"/>
      <c r="N49" s="175"/>
      <c r="O49" s="175"/>
      <c r="P49" s="10" t="str">
        <f t="shared" si="3"/>
        <v/>
      </c>
      <c r="Q49" s="167" t="str">
        <f t="shared" si="4"/>
        <v/>
      </c>
      <c r="R49" s="198"/>
      <c r="S49" s="42"/>
      <c r="T49" s="175"/>
      <c r="U49" s="175"/>
      <c r="V49" s="10" t="str">
        <f t="shared" si="5"/>
        <v/>
      </c>
      <c r="W49" s="167" t="str">
        <f t="shared" si="6"/>
        <v/>
      </c>
      <c r="X49" s="168"/>
      <c r="Y49" s="42"/>
      <c r="Z49" s="175"/>
      <c r="AA49" s="175"/>
      <c r="AB49" s="10" t="str">
        <f t="shared" si="7"/>
        <v/>
      </c>
      <c r="AC49" s="167" t="str">
        <f t="shared" si="8"/>
        <v/>
      </c>
      <c r="AD49" s="168"/>
      <c r="AE49" s="12" t="str">
        <f t="shared" si="9"/>
        <v/>
      </c>
      <c r="AF49" s="169" t="str">
        <f t="shared" si="10"/>
        <v/>
      </c>
      <c r="AG49" s="170"/>
      <c r="AH49" s="20" t="str">
        <f t="shared" si="11"/>
        <v/>
      </c>
      <c r="AI49" s="167" t="str">
        <f t="shared" si="12"/>
        <v/>
      </c>
      <c r="AJ49" s="168"/>
      <c r="AK49" s="258"/>
      <c r="AP49"/>
      <c r="AQ49"/>
      <c r="AR49" s="151" t="str">
        <f t="shared" si="13"/>
        <v/>
      </c>
      <c r="AS49" s="151" t="str">
        <f t="shared" si="0"/>
        <v/>
      </c>
      <c r="AT49"/>
      <c r="AU49" s="57"/>
      <c r="AV49" s="57"/>
      <c r="AW49" s="57"/>
      <c r="AX49"/>
      <c r="AY49"/>
      <c r="AZ49"/>
      <c r="BA49"/>
      <c r="BB49"/>
      <c r="BC49"/>
      <c r="BD49"/>
      <c r="BE49"/>
      <c r="BF49"/>
      <c r="BG49"/>
      <c r="BH49"/>
      <c r="BI49"/>
      <c r="BJ49"/>
      <c r="BK49"/>
      <c r="BL49"/>
      <c r="BM49"/>
      <c r="BN49"/>
      <c r="BO49"/>
      <c r="BP49"/>
      <c r="BQ49"/>
      <c r="BR49"/>
      <c r="BS49"/>
      <c r="BT49"/>
      <c r="BU49"/>
      <c r="BV49"/>
      <c r="BW49"/>
      <c r="BX49"/>
      <c r="BY49"/>
      <c r="BZ49" s="21"/>
      <c r="CA49" s="21"/>
      <c r="CB49" s="21"/>
      <c r="CC49" s="21"/>
      <c r="CD49" s="21"/>
    </row>
    <row r="50" spans="1:82" ht="12.75" customHeight="1" x14ac:dyDescent="0.2">
      <c r="A50" s="221"/>
      <c r="B50" s="193" t="str">
        <f t="shared" si="16"/>
        <v/>
      </c>
      <c r="C50" s="194"/>
      <c r="D50" s="195"/>
      <c r="E50" s="196"/>
      <c r="F50" s="197"/>
      <c r="G50" s="38"/>
      <c r="H50" s="175"/>
      <c r="I50" s="175"/>
      <c r="J50" s="10" t="str">
        <f t="shared" si="1"/>
        <v/>
      </c>
      <c r="K50" s="198" t="str">
        <f t="shared" si="2"/>
        <v/>
      </c>
      <c r="L50" s="168"/>
      <c r="M50" s="40"/>
      <c r="N50" s="175"/>
      <c r="O50" s="175"/>
      <c r="P50" s="10" t="str">
        <f t="shared" si="3"/>
        <v/>
      </c>
      <c r="Q50" s="167" t="str">
        <f t="shared" si="4"/>
        <v/>
      </c>
      <c r="R50" s="198"/>
      <c r="S50" s="42"/>
      <c r="T50" s="175"/>
      <c r="U50" s="175"/>
      <c r="V50" s="10" t="str">
        <f t="shared" si="5"/>
        <v/>
      </c>
      <c r="W50" s="167" t="str">
        <f t="shared" si="6"/>
        <v/>
      </c>
      <c r="X50" s="168"/>
      <c r="Y50" s="42"/>
      <c r="Z50" s="175"/>
      <c r="AA50" s="175"/>
      <c r="AB50" s="10" t="str">
        <f t="shared" si="7"/>
        <v/>
      </c>
      <c r="AC50" s="167" t="str">
        <f t="shared" si="8"/>
        <v/>
      </c>
      <c r="AD50" s="168"/>
      <c r="AE50" s="12" t="str">
        <f t="shared" si="9"/>
        <v/>
      </c>
      <c r="AF50" s="169" t="str">
        <f t="shared" si="10"/>
        <v/>
      </c>
      <c r="AG50" s="170"/>
      <c r="AH50" s="20" t="str">
        <f t="shared" si="11"/>
        <v/>
      </c>
      <c r="AI50" s="167" t="str">
        <f t="shared" si="12"/>
        <v/>
      </c>
      <c r="AJ50" s="168"/>
      <c r="AK50" s="258"/>
      <c r="AP50"/>
      <c r="AQ50"/>
      <c r="AR50" s="151" t="str">
        <f t="shared" si="13"/>
        <v/>
      </c>
      <c r="AS50" s="151" t="str">
        <f t="shared" si="0"/>
        <v/>
      </c>
      <c r="AT50"/>
      <c r="AU50" s="57"/>
      <c r="AV50" s="57"/>
      <c r="AW50" s="57"/>
      <c r="AX50"/>
      <c r="AY50"/>
      <c r="AZ50"/>
      <c r="BA50"/>
      <c r="BB50"/>
      <c r="BC50"/>
      <c r="BD50"/>
      <c r="BE50"/>
      <c r="BF50"/>
      <c r="BG50"/>
      <c r="BH50"/>
      <c r="BI50"/>
      <c r="BJ50"/>
      <c r="BK50"/>
      <c r="BL50"/>
      <c r="BM50"/>
      <c r="BN50"/>
      <c r="BO50"/>
      <c r="BP50"/>
      <c r="BQ50"/>
      <c r="BR50"/>
      <c r="BS50"/>
      <c r="BT50"/>
      <c r="BU50"/>
      <c r="BV50"/>
      <c r="BW50"/>
      <c r="BX50"/>
      <c r="BY50"/>
      <c r="BZ50" s="21"/>
      <c r="CA50" s="21"/>
      <c r="CB50" s="21"/>
      <c r="CC50" s="21"/>
      <c r="CD50" s="21"/>
    </row>
    <row r="51" spans="1:82" ht="12.75" customHeight="1" x14ac:dyDescent="0.2">
      <c r="A51" s="221"/>
      <c r="B51" s="193" t="str">
        <f t="shared" si="16"/>
        <v/>
      </c>
      <c r="C51" s="194"/>
      <c r="D51" s="195"/>
      <c r="E51" s="196"/>
      <c r="F51" s="197"/>
      <c r="G51" s="38"/>
      <c r="H51" s="175"/>
      <c r="I51" s="175"/>
      <c r="J51" s="10" t="str">
        <f t="shared" si="1"/>
        <v/>
      </c>
      <c r="K51" s="198" t="str">
        <f t="shared" si="2"/>
        <v/>
      </c>
      <c r="L51" s="168"/>
      <c r="M51" s="40"/>
      <c r="N51" s="175"/>
      <c r="O51" s="175"/>
      <c r="P51" s="10" t="str">
        <f t="shared" si="3"/>
        <v/>
      </c>
      <c r="Q51" s="167" t="str">
        <f t="shared" si="4"/>
        <v/>
      </c>
      <c r="R51" s="198"/>
      <c r="S51" s="42"/>
      <c r="T51" s="175"/>
      <c r="U51" s="175"/>
      <c r="V51" s="10" t="str">
        <f t="shared" si="5"/>
        <v/>
      </c>
      <c r="W51" s="167" t="str">
        <f t="shared" si="6"/>
        <v/>
      </c>
      <c r="X51" s="168"/>
      <c r="Y51" s="42"/>
      <c r="Z51" s="175"/>
      <c r="AA51" s="175"/>
      <c r="AB51" s="10" t="str">
        <f t="shared" si="7"/>
        <v/>
      </c>
      <c r="AC51" s="167" t="str">
        <f t="shared" si="8"/>
        <v/>
      </c>
      <c r="AD51" s="168"/>
      <c r="AE51" s="12" t="str">
        <f t="shared" si="9"/>
        <v/>
      </c>
      <c r="AF51" s="169" t="str">
        <f t="shared" si="10"/>
        <v/>
      </c>
      <c r="AG51" s="170"/>
      <c r="AH51" s="20" t="str">
        <f t="shared" si="11"/>
        <v/>
      </c>
      <c r="AI51" s="167" t="str">
        <f t="shared" si="12"/>
        <v/>
      </c>
      <c r="AJ51" s="168"/>
      <c r="AK51" s="258"/>
      <c r="AP51"/>
      <c r="AQ51"/>
      <c r="AR51" s="151" t="str">
        <f t="shared" si="13"/>
        <v/>
      </c>
      <c r="AS51" s="151" t="str">
        <f t="shared" si="0"/>
        <v/>
      </c>
      <c r="AT51"/>
      <c r="AU51" s="57"/>
      <c r="AV51" s="57"/>
      <c r="AW51" s="57"/>
      <c r="AX51"/>
      <c r="AY51"/>
      <c r="AZ51"/>
      <c r="BA51"/>
      <c r="BB51"/>
      <c r="BC51"/>
      <c r="BD51"/>
      <c r="BE51"/>
      <c r="BF51"/>
      <c r="BG51"/>
      <c r="BH51"/>
      <c r="BI51"/>
      <c r="BJ51"/>
      <c r="BK51"/>
      <c r="BL51"/>
      <c r="BM51"/>
      <c r="BN51"/>
      <c r="BO51"/>
      <c r="BP51"/>
      <c r="BQ51"/>
      <c r="BR51"/>
      <c r="BS51"/>
      <c r="BT51"/>
      <c r="BU51"/>
      <c r="BV51"/>
      <c r="BW51"/>
      <c r="BX51"/>
      <c r="BY51"/>
      <c r="BZ51" s="21"/>
      <c r="CA51" s="21"/>
      <c r="CB51" s="21"/>
      <c r="CC51" s="21"/>
      <c r="CD51" s="21"/>
    </row>
    <row r="52" spans="1:82" ht="12.75" customHeight="1" x14ac:dyDescent="0.2">
      <c r="A52" s="221"/>
      <c r="B52" s="193" t="str">
        <f t="shared" si="16"/>
        <v/>
      </c>
      <c r="C52" s="194"/>
      <c r="D52" s="195"/>
      <c r="E52" s="196"/>
      <c r="F52" s="197"/>
      <c r="G52" s="38"/>
      <c r="H52" s="175"/>
      <c r="I52" s="175"/>
      <c r="J52" s="10" t="str">
        <f t="shared" si="1"/>
        <v/>
      </c>
      <c r="K52" s="198" t="str">
        <f t="shared" si="2"/>
        <v/>
      </c>
      <c r="L52" s="168"/>
      <c r="M52" s="40"/>
      <c r="N52" s="175"/>
      <c r="O52" s="175"/>
      <c r="P52" s="10" t="str">
        <f t="shared" si="3"/>
        <v/>
      </c>
      <c r="Q52" s="167" t="str">
        <f t="shared" si="4"/>
        <v/>
      </c>
      <c r="R52" s="198"/>
      <c r="S52" s="42"/>
      <c r="T52" s="175"/>
      <c r="U52" s="175"/>
      <c r="V52" s="10" t="str">
        <f t="shared" si="5"/>
        <v/>
      </c>
      <c r="W52" s="167" t="str">
        <f t="shared" si="6"/>
        <v/>
      </c>
      <c r="X52" s="168"/>
      <c r="Y52" s="42"/>
      <c r="Z52" s="175"/>
      <c r="AA52" s="175"/>
      <c r="AB52" s="10" t="str">
        <f t="shared" si="7"/>
        <v/>
      </c>
      <c r="AC52" s="167" t="str">
        <f t="shared" si="8"/>
        <v/>
      </c>
      <c r="AD52" s="168"/>
      <c r="AE52" s="12" t="str">
        <f t="shared" si="9"/>
        <v/>
      </c>
      <c r="AF52" s="169" t="str">
        <f t="shared" si="10"/>
        <v/>
      </c>
      <c r="AG52" s="170"/>
      <c r="AH52" s="20" t="str">
        <f t="shared" si="11"/>
        <v/>
      </c>
      <c r="AI52" s="167" t="str">
        <f t="shared" si="12"/>
        <v/>
      </c>
      <c r="AJ52" s="168"/>
      <c r="AK52" s="258"/>
      <c r="AP52"/>
      <c r="AQ52"/>
      <c r="AR52" s="151" t="str">
        <f t="shared" si="13"/>
        <v/>
      </c>
      <c r="AS52" s="151" t="str">
        <f t="shared" si="0"/>
        <v/>
      </c>
      <c r="AT52"/>
      <c r="AU52" s="57"/>
      <c r="AV52" s="57"/>
      <c r="AW52" s="57"/>
      <c r="AX52"/>
      <c r="AY52"/>
      <c r="AZ52"/>
      <c r="BA52"/>
      <c r="BB52"/>
      <c r="BC52"/>
      <c r="BD52"/>
      <c r="BE52"/>
      <c r="BF52"/>
      <c r="BG52"/>
      <c r="BH52"/>
      <c r="BI52"/>
      <c r="BJ52"/>
      <c r="BK52"/>
      <c r="BL52"/>
      <c r="BM52"/>
      <c r="BN52"/>
      <c r="BO52"/>
      <c r="BP52"/>
      <c r="BQ52"/>
      <c r="BR52"/>
      <c r="BS52"/>
      <c r="BT52"/>
      <c r="BU52"/>
      <c r="BV52"/>
      <c r="BW52"/>
      <c r="BX52"/>
      <c r="BY52"/>
      <c r="BZ52" s="21"/>
      <c r="CA52" s="21"/>
      <c r="CB52" s="21"/>
      <c r="CC52" s="21"/>
      <c r="CD52" s="21"/>
    </row>
    <row r="53" spans="1:82" ht="12.75" customHeight="1" x14ac:dyDescent="0.2">
      <c r="A53" s="221"/>
      <c r="B53" s="193" t="str">
        <f t="shared" si="16"/>
        <v/>
      </c>
      <c r="C53" s="194"/>
      <c r="D53" s="195"/>
      <c r="E53" s="196"/>
      <c r="F53" s="197"/>
      <c r="G53" s="38"/>
      <c r="H53" s="175"/>
      <c r="I53" s="175"/>
      <c r="J53" s="10" t="str">
        <f t="shared" si="1"/>
        <v/>
      </c>
      <c r="K53" s="198" t="str">
        <f t="shared" si="2"/>
        <v/>
      </c>
      <c r="L53" s="168"/>
      <c r="M53" s="40"/>
      <c r="N53" s="175"/>
      <c r="O53" s="175"/>
      <c r="P53" s="10" t="str">
        <f t="shared" si="3"/>
        <v/>
      </c>
      <c r="Q53" s="167" t="str">
        <f t="shared" si="4"/>
        <v/>
      </c>
      <c r="R53" s="198"/>
      <c r="S53" s="42"/>
      <c r="T53" s="175"/>
      <c r="U53" s="175"/>
      <c r="V53" s="10" t="str">
        <f t="shared" si="5"/>
        <v/>
      </c>
      <c r="W53" s="167" t="str">
        <f t="shared" si="6"/>
        <v/>
      </c>
      <c r="X53" s="168"/>
      <c r="Y53" s="42"/>
      <c r="Z53" s="175"/>
      <c r="AA53" s="175"/>
      <c r="AB53" s="10" t="str">
        <f t="shared" si="7"/>
        <v/>
      </c>
      <c r="AC53" s="167" t="str">
        <f t="shared" si="8"/>
        <v/>
      </c>
      <c r="AD53" s="168"/>
      <c r="AE53" s="12" t="str">
        <f t="shared" si="9"/>
        <v/>
      </c>
      <c r="AF53" s="169" t="str">
        <f t="shared" si="10"/>
        <v/>
      </c>
      <c r="AG53" s="170"/>
      <c r="AH53" s="20" t="str">
        <f t="shared" si="11"/>
        <v/>
      </c>
      <c r="AI53" s="167" t="str">
        <f t="shared" si="12"/>
        <v/>
      </c>
      <c r="AJ53" s="168"/>
      <c r="AK53" s="258"/>
      <c r="AP53"/>
      <c r="AQ53"/>
      <c r="AR53" s="151" t="str">
        <f t="shared" si="13"/>
        <v/>
      </c>
      <c r="AS53" s="151" t="str">
        <f t="shared" si="0"/>
        <v/>
      </c>
      <c r="AT53"/>
      <c r="AU53" s="57"/>
      <c r="AV53" s="57"/>
      <c r="AW53" s="57"/>
      <c r="AX53"/>
      <c r="AY53"/>
      <c r="AZ53"/>
      <c r="BA53"/>
      <c r="BB53"/>
      <c r="BC53"/>
      <c r="BD53"/>
      <c r="BE53"/>
      <c r="BF53"/>
      <c r="BG53"/>
      <c r="BH53"/>
      <c r="BI53"/>
      <c r="BJ53"/>
      <c r="BK53"/>
      <c r="BL53"/>
      <c r="BM53"/>
      <c r="BN53"/>
      <c r="BO53"/>
      <c r="BP53"/>
      <c r="BQ53"/>
      <c r="BR53"/>
      <c r="BS53"/>
      <c r="BT53"/>
      <c r="BU53"/>
      <c r="BV53"/>
      <c r="BW53"/>
      <c r="BX53"/>
      <c r="BY53"/>
      <c r="BZ53" s="21"/>
      <c r="CA53" s="21"/>
      <c r="CB53" s="21"/>
      <c r="CC53" s="21"/>
      <c r="CD53" s="21"/>
    </row>
    <row r="54" spans="1:82" ht="12.75" customHeight="1" x14ac:dyDescent="0.2">
      <c r="A54" s="221"/>
      <c r="B54" s="193" t="str">
        <f t="shared" si="16"/>
        <v/>
      </c>
      <c r="C54" s="194"/>
      <c r="D54" s="195"/>
      <c r="E54" s="196"/>
      <c r="F54" s="197"/>
      <c r="G54" s="38"/>
      <c r="H54" s="175"/>
      <c r="I54" s="175"/>
      <c r="J54" s="10" t="str">
        <f t="shared" si="1"/>
        <v/>
      </c>
      <c r="K54" s="198" t="str">
        <f t="shared" si="2"/>
        <v/>
      </c>
      <c r="L54" s="168"/>
      <c r="M54" s="40"/>
      <c r="N54" s="175"/>
      <c r="O54" s="175"/>
      <c r="P54" s="10" t="str">
        <f t="shared" si="3"/>
        <v/>
      </c>
      <c r="Q54" s="167" t="str">
        <f t="shared" si="4"/>
        <v/>
      </c>
      <c r="R54" s="198"/>
      <c r="S54" s="42"/>
      <c r="T54" s="175"/>
      <c r="U54" s="175"/>
      <c r="V54" s="10" t="str">
        <f t="shared" si="5"/>
        <v/>
      </c>
      <c r="W54" s="167" t="str">
        <f t="shared" si="6"/>
        <v/>
      </c>
      <c r="X54" s="168"/>
      <c r="Y54" s="42"/>
      <c r="Z54" s="175"/>
      <c r="AA54" s="175"/>
      <c r="AB54" s="10" t="str">
        <f t="shared" si="7"/>
        <v/>
      </c>
      <c r="AC54" s="167" t="str">
        <f t="shared" si="8"/>
        <v/>
      </c>
      <c r="AD54" s="168"/>
      <c r="AE54" s="12" t="str">
        <f t="shared" si="9"/>
        <v/>
      </c>
      <c r="AF54" s="169" t="str">
        <f t="shared" si="10"/>
        <v/>
      </c>
      <c r="AG54" s="170"/>
      <c r="AH54" s="20" t="str">
        <f t="shared" si="11"/>
        <v/>
      </c>
      <c r="AI54" s="167" t="str">
        <f t="shared" si="12"/>
        <v/>
      </c>
      <c r="AJ54" s="168"/>
      <c r="AK54" s="258"/>
      <c r="AP54"/>
      <c r="AQ54"/>
      <c r="AR54" s="151" t="str">
        <f t="shared" si="13"/>
        <v/>
      </c>
      <c r="AS54" s="151" t="str">
        <f t="shared" si="0"/>
        <v/>
      </c>
      <c r="AT54"/>
      <c r="AU54" s="57"/>
      <c r="AV54" s="57"/>
      <c r="AW54" s="57"/>
      <c r="AX54"/>
      <c r="AY54"/>
      <c r="AZ54"/>
      <c r="BA54"/>
      <c r="BB54"/>
      <c r="BC54"/>
      <c r="BD54"/>
      <c r="BE54"/>
      <c r="BF54"/>
      <c r="BG54"/>
      <c r="BH54"/>
      <c r="BI54"/>
      <c r="BJ54"/>
      <c r="BK54"/>
      <c r="BL54"/>
      <c r="BM54"/>
      <c r="BN54"/>
      <c r="BO54"/>
      <c r="BP54"/>
      <c r="BQ54"/>
      <c r="BR54"/>
      <c r="BS54"/>
      <c r="BT54"/>
      <c r="BU54"/>
      <c r="BV54"/>
      <c r="BW54"/>
      <c r="BX54"/>
      <c r="BY54"/>
      <c r="BZ54" s="21"/>
      <c r="CA54" s="21"/>
      <c r="CB54" s="21"/>
      <c r="CC54" s="21"/>
      <c r="CD54" s="21"/>
    </row>
    <row r="55" spans="1:82" ht="12.75" customHeight="1" x14ac:dyDescent="0.2">
      <c r="A55" s="221"/>
      <c r="B55" s="193" t="str">
        <f t="shared" si="16"/>
        <v/>
      </c>
      <c r="C55" s="194"/>
      <c r="D55" s="195"/>
      <c r="E55" s="196"/>
      <c r="F55" s="197"/>
      <c r="G55" s="38"/>
      <c r="H55" s="175"/>
      <c r="I55" s="175"/>
      <c r="J55" s="10" t="str">
        <f t="shared" si="1"/>
        <v/>
      </c>
      <c r="K55" s="198" t="str">
        <f t="shared" si="2"/>
        <v/>
      </c>
      <c r="L55" s="168"/>
      <c r="M55" s="40"/>
      <c r="N55" s="175"/>
      <c r="O55" s="175"/>
      <c r="P55" s="10" t="str">
        <f t="shared" si="3"/>
        <v/>
      </c>
      <c r="Q55" s="167" t="str">
        <f t="shared" si="4"/>
        <v/>
      </c>
      <c r="R55" s="198"/>
      <c r="S55" s="42"/>
      <c r="T55" s="175"/>
      <c r="U55" s="175"/>
      <c r="V55" s="10" t="str">
        <f t="shared" si="5"/>
        <v/>
      </c>
      <c r="W55" s="167" t="str">
        <f t="shared" si="6"/>
        <v/>
      </c>
      <c r="X55" s="168"/>
      <c r="Y55" s="42"/>
      <c r="Z55" s="175"/>
      <c r="AA55" s="175"/>
      <c r="AB55" s="10" t="str">
        <f t="shared" si="7"/>
        <v/>
      </c>
      <c r="AC55" s="167" t="str">
        <f t="shared" si="8"/>
        <v/>
      </c>
      <c r="AD55" s="168"/>
      <c r="AE55" s="12" t="str">
        <f t="shared" si="9"/>
        <v/>
      </c>
      <c r="AF55" s="169" t="str">
        <f t="shared" si="10"/>
        <v/>
      </c>
      <c r="AG55" s="170"/>
      <c r="AH55" s="20" t="str">
        <f t="shared" si="11"/>
        <v/>
      </c>
      <c r="AI55" s="167" t="str">
        <f t="shared" si="12"/>
        <v/>
      </c>
      <c r="AJ55" s="168"/>
      <c r="AK55" s="258"/>
      <c r="AP55"/>
      <c r="AQ55"/>
      <c r="AR55" s="151" t="str">
        <f t="shared" si="13"/>
        <v/>
      </c>
      <c r="AS55" s="151" t="str">
        <f t="shared" si="0"/>
        <v/>
      </c>
      <c r="AT55"/>
      <c r="AU55" s="57"/>
      <c r="AV55" s="57"/>
      <c r="AW55" s="57"/>
      <c r="AX55"/>
      <c r="AY55"/>
      <c r="AZ55"/>
      <c r="BA55"/>
      <c r="BB55"/>
      <c r="BC55"/>
      <c r="BD55"/>
      <c r="BE55"/>
      <c r="BF55"/>
      <c r="BG55"/>
      <c r="BH55"/>
      <c r="BI55"/>
      <c r="BJ55"/>
      <c r="BK55"/>
      <c r="BL55"/>
      <c r="BM55"/>
      <c r="BN55"/>
      <c r="BO55"/>
      <c r="BP55"/>
      <c r="BQ55"/>
      <c r="BR55"/>
      <c r="BS55"/>
      <c r="BT55"/>
      <c r="BU55"/>
      <c r="BV55"/>
      <c r="BW55"/>
      <c r="BX55"/>
      <c r="BY55"/>
      <c r="BZ55" s="21"/>
      <c r="CA55" s="21"/>
      <c r="CB55" s="21"/>
      <c r="CC55" s="21"/>
      <c r="CD55" s="21"/>
    </row>
    <row r="56" spans="1:82" ht="12.75" customHeight="1" x14ac:dyDescent="0.2">
      <c r="A56" s="221"/>
      <c r="B56" s="193" t="str">
        <f t="shared" si="16"/>
        <v/>
      </c>
      <c r="C56" s="194"/>
      <c r="D56" s="195"/>
      <c r="E56" s="196"/>
      <c r="F56" s="197"/>
      <c r="G56" s="38"/>
      <c r="H56" s="175"/>
      <c r="I56" s="175"/>
      <c r="J56" s="10" t="str">
        <f t="shared" si="1"/>
        <v/>
      </c>
      <c r="K56" s="198" t="str">
        <f t="shared" si="2"/>
        <v/>
      </c>
      <c r="L56" s="168"/>
      <c r="M56" s="40"/>
      <c r="N56" s="175"/>
      <c r="O56" s="175"/>
      <c r="P56" s="10" t="str">
        <f t="shared" si="3"/>
        <v/>
      </c>
      <c r="Q56" s="167" t="str">
        <f t="shared" si="4"/>
        <v/>
      </c>
      <c r="R56" s="198"/>
      <c r="S56" s="42"/>
      <c r="T56" s="175"/>
      <c r="U56" s="175"/>
      <c r="V56" s="10" t="str">
        <f t="shared" si="5"/>
        <v/>
      </c>
      <c r="W56" s="167" t="str">
        <f t="shared" si="6"/>
        <v/>
      </c>
      <c r="X56" s="168"/>
      <c r="Y56" s="42"/>
      <c r="Z56" s="175"/>
      <c r="AA56" s="175"/>
      <c r="AB56" s="10" t="str">
        <f t="shared" si="7"/>
        <v/>
      </c>
      <c r="AC56" s="167" t="str">
        <f t="shared" si="8"/>
        <v/>
      </c>
      <c r="AD56" s="168"/>
      <c r="AE56" s="12" t="str">
        <f t="shared" si="9"/>
        <v/>
      </c>
      <c r="AF56" s="169" t="str">
        <f t="shared" si="10"/>
        <v/>
      </c>
      <c r="AG56" s="170"/>
      <c r="AH56" s="20" t="str">
        <f t="shared" si="11"/>
        <v/>
      </c>
      <c r="AI56" s="167" t="str">
        <f t="shared" si="12"/>
        <v/>
      </c>
      <c r="AJ56" s="168"/>
      <c r="AK56" s="258"/>
      <c r="AP56"/>
      <c r="AQ56"/>
      <c r="AR56" s="151" t="str">
        <f t="shared" si="13"/>
        <v/>
      </c>
      <c r="AS56" s="151" t="str">
        <f t="shared" si="0"/>
        <v/>
      </c>
      <c r="AT56"/>
      <c r="AU56" s="57"/>
      <c r="AV56" s="57"/>
      <c r="AW56" s="57"/>
      <c r="AX56"/>
      <c r="AY56"/>
      <c r="AZ56"/>
      <c r="BA56"/>
      <c r="BB56"/>
      <c r="BC56"/>
      <c r="BD56"/>
      <c r="BE56"/>
      <c r="BF56"/>
      <c r="BG56"/>
      <c r="BH56"/>
      <c r="BI56"/>
      <c r="BJ56"/>
      <c r="BK56"/>
      <c r="BL56"/>
      <c r="BM56"/>
      <c r="BN56"/>
      <c r="BO56"/>
      <c r="BP56"/>
      <c r="BQ56"/>
      <c r="BR56"/>
      <c r="BS56"/>
      <c r="BT56"/>
      <c r="BU56"/>
      <c r="BV56"/>
      <c r="BW56"/>
      <c r="BX56"/>
      <c r="BY56"/>
      <c r="BZ56" s="21"/>
      <c r="CA56" s="21"/>
      <c r="CB56" s="21"/>
      <c r="CC56" s="21"/>
      <c r="CD56" s="21"/>
    </row>
    <row r="57" spans="1:82" ht="12.75" customHeight="1" x14ac:dyDescent="0.2">
      <c r="A57" s="221"/>
      <c r="B57" s="193" t="str">
        <f t="shared" si="16"/>
        <v/>
      </c>
      <c r="C57" s="194"/>
      <c r="D57" s="195"/>
      <c r="E57" s="196"/>
      <c r="F57" s="197"/>
      <c r="G57" s="38"/>
      <c r="H57" s="175"/>
      <c r="I57" s="175"/>
      <c r="J57" s="10" t="str">
        <f t="shared" si="1"/>
        <v/>
      </c>
      <c r="K57" s="198" t="str">
        <f t="shared" si="2"/>
        <v/>
      </c>
      <c r="L57" s="168"/>
      <c r="M57" s="40"/>
      <c r="N57" s="175"/>
      <c r="O57" s="175"/>
      <c r="P57" s="10" t="str">
        <f t="shared" si="3"/>
        <v/>
      </c>
      <c r="Q57" s="167" t="str">
        <f t="shared" si="4"/>
        <v/>
      </c>
      <c r="R57" s="198"/>
      <c r="S57" s="42"/>
      <c r="T57" s="175"/>
      <c r="U57" s="175"/>
      <c r="V57" s="10" t="str">
        <f t="shared" si="5"/>
        <v/>
      </c>
      <c r="W57" s="167" t="str">
        <f t="shared" si="6"/>
        <v/>
      </c>
      <c r="X57" s="168"/>
      <c r="Y57" s="42"/>
      <c r="Z57" s="175"/>
      <c r="AA57" s="175"/>
      <c r="AB57" s="10" t="str">
        <f t="shared" si="7"/>
        <v/>
      </c>
      <c r="AC57" s="167" t="str">
        <f t="shared" si="8"/>
        <v/>
      </c>
      <c r="AD57" s="168"/>
      <c r="AE57" s="12" t="str">
        <f t="shared" si="9"/>
        <v/>
      </c>
      <c r="AF57" s="169" t="str">
        <f t="shared" si="10"/>
        <v/>
      </c>
      <c r="AG57" s="170"/>
      <c r="AH57" s="20" t="str">
        <f t="shared" si="11"/>
        <v/>
      </c>
      <c r="AI57" s="167" t="str">
        <f t="shared" si="12"/>
        <v/>
      </c>
      <c r="AJ57" s="168"/>
      <c r="AK57" s="258"/>
      <c r="AP57"/>
      <c r="AQ57"/>
      <c r="AR57" s="151" t="str">
        <f t="shared" si="13"/>
        <v/>
      </c>
      <c r="AS57" s="151" t="str">
        <f t="shared" si="0"/>
        <v/>
      </c>
      <c r="AT57"/>
      <c r="AU57" s="57"/>
      <c r="AV57" s="57"/>
      <c r="AW57" s="57"/>
      <c r="AX57"/>
      <c r="AY57"/>
      <c r="AZ57"/>
      <c r="BA57"/>
      <c r="BB57"/>
      <c r="BC57"/>
      <c r="BD57"/>
      <c r="BE57"/>
      <c r="BF57"/>
      <c r="BG57"/>
      <c r="BH57"/>
      <c r="BI57"/>
      <c r="BJ57"/>
      <c r="BK57"/>
      <c r="BL57"/>
      <c r="BM57"/>
      <c r="BN57"/>
      <c r="BO57"/>
      <c r="BP57"/>
      <c r="BQ57"/>
      <c r="BR57"/>
      <c r="BS57"/>
      <c r="BT57"/>
      <c r="BU57"/>
      <c r="BV57"/>
      <c r="BW57"/>
      <c r="BX57"/>
      <c r="BY57"/>
      <c r="BZ57" s="21"/>
      <c r="CA57" s="21"/>
      <c r="CB57" s="21"/>
      <c r="CC57" s="21"/>
      <c r="CD57" s="21"/>
    </row>
    <row r="58" spans="1:82" ht="12.75" customHeight="1" x14ac:dyDescent="0.2">
      <c r="A58" s="221"/>
      <c r="B58" s="193" t="str">
        <f t="shared" si="16"/>
        <v/>
      </c>
      <c r="C58" s="194"/>
      <c r="D58" s="195"/>
      <c r="E58" s="196"/>
      <c r="F58" s="197"/>
      <c r="G58" s="38"/>
      <c r="H58" s="175"/>
      <c r="I58" s="175"/>
      <c r="J58" s="10" t="str">
        <f t="shared" si="1"/>
        <v/>
      </c>
      <c r="K58" s="198" t="str">
        <f t="shared" si="2"/>
        <v/>
      </c>
      <c r="L58" s="168"/>
      <c r="M58" s="40"/>
      <c r="N58" s="175"/>
      <c r="O58" s="175"/>
      <c r="P58" s="10" t="str">
        <f t="shared" si="3"/>
        <v/>
      </c>
      <c r="Q58" s="167" t="str">
        <f t="shared" si="4"/>
        <v/>
      </c>
      <c r="R58" s="198"/>
      <c r="S58" s="42"/>
      <c r="T58" s="175"/>
      <c r="U58" s="175"/>
      <c r="V58" s="10" t="str">
        <f t="shared" si="5"/>
        <v/>
      </c>
      <c r="W58" s="167" t="str">
        <f t="shared" si="6"/>
        <v/>
      </c>
      <c r="X58" s="168"/>
      <c r="Y58" s="42"/>
      <c r="Z58" s="175"/>
      <c r="AA58" s="175"/>
      <c r="AB58" s="10" t="str">
        <f t="shared" si="7"/>
        <v/>
      </c>
      <c r="AC58" s="167" t="str">
        <f t="shared" si="8"/>
        <v/>
      </c>
      <c r="AD58" s="168"/>
      <c r="AE58" s="12" t="str">
        <f t="shared" si="9"/>
        <v/>
      </c>
      <c r="AF58" s="169" t="str">
        <f t="shared" si="10"/>
        <v/>
      </c>
      <c r="AG58" s="170"/>
      <c r="AH58" s="20" t="str">
        <f t="shared" si="11"/>
        <v/>
      </c>
      <c r="AI58" s="167" t="str">
        <f t="shared" si="12"/>
        <v/>
      </c>
      <c r="AJ58" s="168"/>
      <c r="AK58" s="258"/>
      <c r="AP58"/>
      <c r="AQ58"/>
      <c r="AR58" s="151" t="str">
        <f t="shared" si="13"/>
        <v/>
      </c>
      <c r="AS58" s="151" t="str">
        <f t="shared" si="0"/>
        <v/>
      </c>
      <c r="AT58"/>
      <c r="AU58" s="57"/>
      <c r="AV58" s="57"/>
      <c r="AW58" s="57"/>
      <c r="AX58"/>
      <c r="AY58"/>
      <c r="AZ58"/>
      <c r="BA58"/>
      <c r="BB58"/>
      <c r="BC58"/>
      <c r="BD58"/>
      <c r="BE58"/>
      <c r="BF58"/>
      <c r="BG58"/>
      <c r="BH58"/>
      <c r="BI58"/>
      <c r="BJ58"/>
      <c r="BK58"/>
      <c r="BL58"/>
      <c r="BM58"/>
      <c r="BN58"/>
      <c r="BO58"/>
      <c r="BP58"/>
      <c r="BQ58"/>
      <c r="BR58"/>
      <c r="BS58"/>
      <c r="BT58"/>
      <c r="BU58"/>
      <c r="BV58"/>
      <c r="BW58"/>
      <c r="BX58"/>
      <c r="BY58"/>
      <c r="BZ58" s="21"/>
      <c r="CA58" s="21"/>
      <c r="CB58" s="21"/>
      <c r="CC58" s="21"/>
      <c r="CD58" s="21"/>
    </row>
    <row r="59" spans="1:82" ht="12.75" customHeight="1" x14ac:dyDescent="0.2">
      <c r="A59" s="221"/>
      <c r="B59" s="193" t="str">
        <f t="shared" si="16"/>
        <v/>
      </c>
      <c r="C59" s="194"/>
      <c r="D59" s="195"/>
      <c r="E59" s="196"/>
      <c r="F59" s="197"/>
      <c r="G59" s="38"/>
      <c r="H59" s="175"/>
      <c r="I59" s="175"/>
      <c r="J59" s="10" t="str">
        <f t="shared" si="1"/>
        <v/>
      </c>
      <c r="K59" s="198" t="str">
        <f t="shared" si="2"/>
        <v/>
      </c>
      <c r="L59" s="168"/>
      <c r="M59" s="40"/>
      <c r="N59" s="175"/>
      <c r="O59" s="175"/>
      <c r="P59" s="10" t="str">
        <f t="shared" si="3"/>
        <v/>
      </c>
      <c r="Q59" s="167" t="str">
        <f t="shared" si="4"/>
        <v/>
      </c>
      <c r="R59" s="198"/>
      <c r="S59" s="42"/>
      <c r="T59" s="175"/>
      <c r="U59" s="175"/>
      <c r="V59" s="10" t="str">
        <f t="shared" si="5"/>
        <v/>
      </c>
      <c r="W59" s="167" t="str">
        <f t="shared" si="6"/>
        <v/>
      </c>
      <c r="X59" s="168"/>
      <c r="Y59" s="42"/>
      <c r="Z59" s="175"/>
      <c r="AA59" s="175"/>
      <c r="AB59" s="10" t="str">
        <f t="shared" si="7"/>
        <v/>
      </c>
      <c r="AC59" s="167" t="str">
        <f t="shared" si="8"/>
        <v/>
      </c>
      <c r="AD59" s="168"/>
      <c r="AE59" s="12" t="str">
        <f t="shared" si="9"/>
        <v/>
      </c>
      <c r="AF59" s="169" t="str">
        <f t="shared" si="10"/>
        <v/>
      </c>
      <c r="AG59" s="170"/>
      <c r="AH59" s="20" t="str">
        <f t="shared" si="11"/>
        <v/>
      </c>
      <c r="AI59" s="167" t="str">
        <f t="shared" si="12"/>
        <v/>
      </c>
      <c r="AJ59" s="168"/>
      <c r="AK59" s="258"/>
      <c r="AP59"/>
      <c r="AQ59"/>
      <c r="AR59" s="151" t="str">
        <f t="shared" si="13"/>
        <v/>
      </c>
      <c r="AS59" s="151" t="str">
        <f t="shared" si="0"/>
        <v/>
      </c>
      <c r="AT59"/>
      <c r="AU59" s="57"/>
      <c r="AV59" s="57"/>
      <c r="AW59" s="57"/>
      <c r="AX59"/>
      <c r="AY59"/>
      <c r="AZ59"/>
      <c r="BA59"/>
      <c r="BB59"/>
      <c r="BC59"/>
      <c r="BD59"/>
      <c r="BE59"/>
      <c r="BF59"/>
      <c r="BG59"/>
      <c r="BH59"/>
      <c r="BI59"/>
      <c r="BJ59"/>
      <c r="BK59"/>
      <c r="BL59"/>
      <c r="BM59"/>
      <c r="BN59"/>
      <c r="BO59"/>
      <c r="BP59"/>
      <c r="BQ59"/>
      <c r="BR59"/>
      <c r="BS59"/>
      <c r="BT59"/>
      <c r="BU59"/>
      <c r="BV59"/>
      <c r="BW59"/>
      <c r="BX59"/>
      <c r="BY59"/>
      <c r="BZ59" s="21"/>
      <c r="CA59" s="21"/>
      <c r="CB59" s="21"/>
      <c r="CC59" s="21"/>
      <c r="CD59" s="21"/>
    </row>
    <row r="60" spans="1:82" ht="12.75" customHeight="1" x14ac:dyDescent="0.2">
      <c r="A60" s="221"/>
      <c r="B60" s="193" t="str">
        <f t="shared" si="16"/>
        <v/>
      </c>
      <c r="C60" s="194"/>
      <c r="D60" s="195"/>
      <c r="E60" s="196"/>
      <c r="F60" s="197"/>
      <c r="G60" s="38"/>
      <c r="H60" s="175"/>
      <c r="I60" s="175"/>
      <c r="J60" s="10" t="str">
        <f t="shared" si="1"/>
        <v/>
      </c>
      <c r="K60" s="198" t="str">
        <f t="shared" si="2"/>
        <v/>
      </c>
      <c r="L60" s="168"/>
      <c r="M60" s="40"/>
      <c r="N60" s="175"/>
      <c r="O60" s="175"/>
      <c r="P60" s="10" t="str">
        <f t="shared" si="3"/>
        <v/>
      </c>
      <c r="Q60" s="167" t="str">
        <f t="shared" si="4"/>
        <v/>
      </c>
      <c r="R60" s="198"/>
      <c r="S60" s="42"/>
      <c r="T60" s="175"/>
      <c r="U60" s="175"/>
      <c r="V60" s="10" t="str">
        <f t="shared" si="5"/>
        <v/>
      </c>
      <c r="W60" s="167" t="str">
        <f t="shared" si="6"/>
        <v/>
      </c>
      <c r="X60" s="168"/>
      <c r="Y60" s="42"/>
      <c r="Z60" s="175"/>
      <c r="AA60" s="175"/>
      <c r="AB60" s="10" t="str">
        <f t="shared" si="7"/>
        <v/>
      </c>
      <c r="AC60" s="167" t="str">
        <f t="shared" si="8"/>
        <v/>
      </c>
      <c r="AD60" s="168"/>
      <c r="AE60" s="12" t="str">
        <f t="shared" si="9"/>
        <v/>
      </c>
      <c r="AF60" s="169" t="str">
        <f t="shared" si="10"/>
        <v/>
      </c>
      <c r="AG60" s="170"/>
      <c r="AH60" s="20" t="str">
        <f t="shared" si="11"/>
        <v/>
      </c>
      <c r="AI60" s="167" t="str">
        <f t="shared" si="12"/>
        <v/>
      </c>
      <c r="AJ60" s="168"/>
      <c r="AK60" s="258"/>
      <c r="AP60"/>
      <c r="AQ60"/>
      <c r="AR60" s="151" t="str">
        <f t="shared" si="13"/>
        <v/>
      </c>
      <c r="AS60" s="151" t="str">
        <f t="shared" si="0"/>
        <v/>
      </c>
      <c r="AT60"/>
      <c r="AU60" s="57"/>
      <c r="AV60" s="57"/>
      <c r="AW60" s="57"/>
      <c r="AX60"/>
      <c r="AY60"/>
      <c r="AZ60"/>
      <c r="BA60"/>
      <c r="BB60"/>
      <c r="BC60"/>
      <c r="BD60"/>
      <c r="BE60"/>
      <c r="BF60"/>
      <c r="BG60"/>
      <c r="BH60"/>
      <c r="BI60"/>
      <c r="BJ60"/>
      <c r="BK60"/>
      <c r="BL60"/>
      <c r="BM60"/>
      <c r="BN60"/>
      <c r="BO60"/>
      <c r="BP60"/>
      <c r="BQ60"/>
      <c r="BR60"/>
      <c r="BS60"/>
      <c r="BT60"/>
      <c r="BU60"/>
      <c r="BV60"/>
      <c r="BW60"/>
      <c r="BX60"/>
      <c r="BY60"/>
      <c r="BZ60" s="21"/>
      <c r="CA60" s="21"/>
      <c r="CB60" s="21"/>
      <c r="CC60" s="21"/>
      <c r="CD60" s="21"/>
    </row>
    <row r="61" spans="1:82" ht="12.75" customHeight="1" x14ac:dyDescent="0.2">
      <c r="A61" s="221"/>
      <c r="B61" s="193" t="str">
        <f t="shared" si="16"/>
        <v/>
      </c>
      <c r="C61" s="194"/>
      <c r="D61" s="195"/>
      <c r="E61" s="196"/>
      <c r="F61" s="197"/>
      <c r="G61" s="38"/>
      <c r="H61" s="175"/>
      <c r="I61" s="175"/>
      <c r="J61" s="10" t="str">
        <f t="shared" si="1"/>
        <v/>
      </c>
      <c r="K61" s="198" t="str">
        <f t="shared" si="2"/>
        <v/>
      </c>
      <c r="L61" s="168"/>
      <c r="M61" s="40"/>
      <c r="N61" s="175"/>
      <c r="O61" s="175"/>
      <c r="P61" s="10" t="str">
        <f t="shared" si="3"/>
        <v/>
      </c>
      <c r="Q61" s="167" t="str">
        <f t="shared" si="4"/>
        <v/>
      </c>
      <c r="R61" s="198"/>
      <c r="S61" s="42"/>
      <c r="T61" s="175"/>
      <c r="U61" s="175"/>
      <c r="V61" s="10" t="str">
        <f t="shared" si="5"/>
        <v/>
      </c>
      <c r="W61" s="167" t="str">
        <f t="shared" si="6"/>
        <v/>
      </c>
      <c r="X61" s="168"/>
      <c r="Y61" s="42"/>
      <c r="Z61" s="175"/>
      <c r="AA61" s="175"/>
      <c r="AB61" s="10" t="str">
        <f t="shared" si="7"/>
        <v/>
      </c>
      <c r="AC61" s="167" t="str">
        <f t="shared" si="8"/>
        <v/>
      </c>
      <c r="AD61" s="168"/>
      <c r="AE61" s="12" t="str">
        <f t="shared" si="9"/>
        <v/>
      </c>
      <c r="AF61" s="169" t="str">
        <f t="shared" si="10"/>
        <v/>
      </c>
      <c r="AG61" s="170"/>
      <c r="AH61" s="20" t="str">
        <f t="shared" si="11"/>
        <v/>
      </c>
      <c r="AI61" s="167" t="str">
        <f t="shared" si="12"/>
        <v/>
      </c>
      <c r="AJ61" s="168"/>
      <c r="AK61" s="258"/>
      <c r="AP61"/>
      <c r="AQ61"/>
      <c r="AR61" s="151" t="str">
        <f t="shared" si="13"/>
        <v/>
      </c>
      <c r="AS61" s="151" t="str">
        <f t="shared" si="0"/>
        <v/>
      </c>
      <c r="AT61"/>
      <c r="AU61" s="57"/>
      <c r="AV61" s="57"/>
      <c r="AW61" s="57"/>
      <c r="AX61"/>
      <c r="AY61"/>
      <c r="AZ61"/>
      <c r="BA61"/>
      <c r="BB61"/>
      <c r="BC61"/>
      <c r="BD61"/>
      <c r="BE61"/>
      <c r="BF61"/>
      <c r="BG61"/>
      <c r="BH61"/>
      <c r="BI61"/>
      <c r="BJ61"/>
      <c r="BK61"/>
      <c r="BL61"/>
      <c r="BM61"/>
      <c r="BN61"/>
      <c r="BO61"/>
      <c r="BP61"/>
      <c r="BQ61"/>
      <c r="BR61"/>
      <c r="BS61"/>
      <c r="BT61"/>
      <c r="BU61"/>
      <c r="BV61"/>
      <c r="BW61"/>
      <c r="BX61"/>
      <c r="BY61"/>
      <c r="BZ61" s="21"/>
      <c r="CA61" s="21"/>
      <c r="CB61" s="21"/>
      <c r="CC61" s="21"/>
      <c r="CD61" s="21"/>
    </row>
    <row r="62" spans="1:82" ht="12.75" customHeight="1" x14ac:dyDescent="0.2">
      <c r="A62" s="221"/>
      <c r="B62" s="193" t="str">
        <f t="shared" si="16"/>
        <v/>
      </c>
      <c r="C62" s="194"/>
      <c r="D62" s="195"/>
      <c r="E62" s="196"/>
      <c r="F62" s="197"/>
      <c r="G62" s="38"/>
      <c r="H62" s="175"/>
      <c r="I62" s="175"/>
      <c r="J62" s="10" t="str">
        <f t="shared" si="1"/>
        <v/>
      </c>
      <c r="K62" s="198" t="str">
        <f t="shared" si="2"/>
        <v/>
      </c>
      <c r="L62" s="168"/>
      <c r="M62" s="40"/>
      <c r="N62" s="175"/>
      <c r="O62" s="175"/>
      <c r="P62" s="10" t="str">
        <f t="shared" si="3"/>
        <v/>
      </c>
      <c r="Q62" s="167" t="str">
        <f t="shared" si="4"/>
        <v/>
      </c>
      <c r="R62" s="198"/>
      <c r="S62" s="42"/>
      <c r="T62" s="175"/>
      <c r="U62" s="175"/>
      <c r="V62" s="10" t="str">
        <f t="shared" si="5"/>
        <v/>
      </c>
      <c r="W62" s="167" t="str">
        <f t="shared" si="6"/>
        <v/>
      </c>
      <c r="X62" s="168"/>
      <c r="Y62" s="42"/>
      <c r="Z62" s="175"/>
      <c r="AA62" s="175"/>
      <c r="AB62" s="10" t="str">
        <f t="shared" si="7"/>
        <v/>
      </c>
      <c r="AC62" s="167" t="str">
        <f t="shared" si="8"/>
        <v/>
      </c>
      <c r="AD62" s="168"/>
      <c r="AE62" s="12" t="str">
        <f t="shared" si="9"/>
        <v/>
      </c>
      <c r="AF62" s="169" t="str">
        <f t="shared" si="10"/>
        <v/>
      </c>
      <c r="AG62" s="170"/>
      <c r="AH62" s="20" t="str">
        <f t="shared" si="11"/>
        <v/>
      </c>
      <c r="AI62" s="167" t="str">
        <f t="shared" si="12"/>
        <v/>
      </c>
      <c r="AJ62" s="168"/>
      <c r="AK62" s="258"/>
      <c r="AP62"/>
      <c r="AQ62"/>
      <c r="AR62" s="151" t="str">
        <f t="shared" si="13"/>
        <v/>
      </c>
      <c r="AS62" s="151" t="str">
        <f t="shared" si="0"/>
        <v/>
      </c>
      <c r="AT62"/>
      <c r="AU62" s="57"/>
      <c r="AV62" s="57"/>
      <c r="AW62" s="57"/>
      <c r="AX62"/>
      <c r="AY62"/>
      <c r="AZ62"/>
      <c r="BA62"/>
      <c r="BB62"/>
      <c r="BC62"/>
      <c r="BD62"/>
      <c r="BE62"/>
      <c r="BF62"/>
      <c r="BG62"/>
      <c r="BH62"/>
      <c r="BI62"/>
      <c r="BJ62"/>
      <c r="BK62"/>
      <c r="BL62"/>
      <c r="BM62"/>
      <c r="BN62"/>
      <c r="BO62"/>
      <c r="BP62"/>
      <c r="BQ62"/>
      <c r="BR62"/>
      <c r="BS62"/>
      <c r="BT62"/>
      <c r="BU62"/>
      <c r="BV62"/>
      <c r="BW62"/>
      <c r="BX62"/>
      <c r="BY62"/>
      <c r="BZ62" s="21"/>
      <c r="CA62" s="21"/>
      <c r="CB62" s="21"/>
      <c r="CC62" s="21"/>
      <c r="CD62" s="21"/>
    </row>
    <row r="63" spans="1:82" ht="12.75" customHeight="1" x14ac:dyDescent="0.2">
      <c r="A63" s="221"/>
      <c r="B63" s="193" t="str">
        <f t="shared" si="16"/>
        <v/>
      </c>
      <c r="C63" s="194"/>
      <c r="D63" s="195"/>
      <c r="E63" s="196"/>
      <c r="F63" s="197"/>
      <c r="G63" s="38"/>
      <c r="H63" s="175"/>
      <c r="I63" s="175"/>
      <c r="J63" s="10" t="str">
        <f t="shared" si="1"/>
        <v/>
      </c>
      <c r="K63" s="198" t="str">
        <f t="shared" si="2"/>
        <v/>
      </c>
      <c r="L63" s="168"/>
      <c r="M63" s="40"/>
      <c r="N63" s="175"/>
      <c r="O63" s="175"/>
      <c r="P63" s="10" t="str">
        <f t="shared" si="3"/>
        <v/>
      </c>
      <c r="Q63" s="167" t="str">
        <f t="shared" si="4"/>
        <v/>
      </c>
      <c r="R63" s="198"/>
      <c r="S63" s="42"/>
      <c r="T63" s="175"/>
      <c r="U63" s="175"/>
      <c r="V63" s="10" t="str">
        <f t="shared" si="5"/>
        <v/>
      </c>
      <c r="W63" s="167" t="str">
        <f t="shared" si="6"/>
        <v/>
      </c>
      <c r="X63" s="168"/>
      <c r="Y63" s="42"/>
      <c r="Z63" s="175"/>
      <c r="AA63" s="175"/>
      <c r="AB63" s="10" t="str">
        <f t="shared" si="7"/>
        <v/>
      </c>
      <c r="AC63" s="167" t="str">
        <f t="shared" si="8"/>
        <v/>
      </c>
      <c r="AD63" s="168"/>
      <c r="AE63" s="12" t="str">
        <f t="shared" si="9"/>
        <v/>
      </c>
      <c r="AF63" s="169" t="str">
        <f t="shared" si="10"/>
        <v/>
      </c>
      <c r="AG63" s="170"/>
      <c r="AH63" s="20" t="str">
        <f t="shared" si="11"/>
        <v/>
      </c>
      <c r="AI63" s="167" t="str">
        <f t="shared" si="12"/>
        <v/>
      </c>
      <c r="AJ63" s="168"/>
      <c r="AK63" s="258"/>
      <c r="AP63"/>
      <c r="AQ63"/>
      <c r="AR63" s="151" t="str">
        <f t="shared" si="13"/>
        <v/>
      </c>
      <c r="AS63" s="151" t="str">
        <f t="shared" si="0"/>
        <v/>
      </c>
      <c r="AT63"/>
      <c r="AU63" s="57"/>
      <c r="AV63" s="57"/>
      <c r="AW63" s="57"/>
      <c r="AX63"/>
      <c r="AY63"/>
      <c r="AZ63"/>
      <c r="BA63"/>
      <c r="BB63"/>
      <c r="BC63"/>
      <c r="BD63"/>
      <c r="BE63"/>
      <c r="BF63"/>
      <c r="BG63"/>
      <c r="BH63"/>
      <c r="BI63"/>
      <c r="BJ63"/>
      <c r="BK63"/>
      <c r="BL63"/>
      <c r="BM63"/>
      <c r="BN63"/>
      <c r="BO63"/>
      <c r="BP63"/>
      <c r="BQ63"/>
      <c r="BR63"/>
      <c r="BS63"/>
      <c r="BT63"/>
      <c r="BU63"/>
      <c r="BV63"/>
      <c r="BW63"/>
      <c r="BX63"/>
      <c r="BY63"/>
      <c r="BZ63" s="21"/>
      <c r="CA63" s="21"/>
      <c r="CB63" s="21"/>
      <c r="CC63" s="21"/>
      <c r="CD63" s="21"/>
    </row>
    <row r="64" spans="1:82" ht="12.75" customHeight="1" x14ac:dyDescent="0.2">
      <c r="A64" s="221"/>
      <c r="B64" s="193" t="str">
        <f t="shared" si="16"/>
        <v/>
      </c>
      <c r="C64" s="194"/>
      <c r="D64" s="195"/>
      <c r="E64" s="196"/>
      <c r="F64" s="197"/>
      <c r="G64" s="38"/>
      <c r="H64" s="175"/>
      <c r="I64" s="175"/>
      <c r="J64" s="10" t="str">
        <f t="shared" si="1"/>
        <v/>
      </c>
      <c r="K64" s="198" t="str">
        <f t="shared" si="2"/>
        <v/>
      </c>
      <c r="L64" s="168"/>
      <c r="M64" s="40"/>
      <c r="N64" s="175"/>
      <c r="O64" s="175"/>
      <c r="P64" s="10" t="str">
        <f t="shared" si="3"/>
        <v/>
      </c>
      <c r="Q64" s="167" t="str">
        <f t="shared" si="4"/>
        <v/>
      </c>
      <c r="R64" s="198"/>
      <c r="S64" s="42"/>
      <c r="T64" s="175"/>
      <c r="U64" s="175"/>
      <c r="V64" s="10" t="str">
        <f t="shared" si="5"/>
        <v/>
      </c>
      <c r="W64" s="167" t="str">
        <f t="shared" si="6"/>
        <v/>
      </c>
      <c r="X64" s="168"/>
      <c r="Y64" s="42"/>
      <c r="Z64" s="175"/>
      <c r="AA64" s="175"/>
      <c r="AB64" s="10" t="str">
        <f t="shared" si="7"/>
        <v/>
      </c>
      <c r="AC64" s="167" t="str">
        <f t="shared" si="8"/>
        <v/>
      </c>
      <c r="AD64" s="168"/>
      <c r="AE64" s="12" t="str">
        <f t="shared" si="9"/>
        <v/>
      </c>
      <c r="AF64" s="169" t="str">
        <f t="shared" si="10"/>
        <v/>
      </c>
      <c r="AG64" s="170"/>
      <c r="AH64" s="20" t="str">
        <f t="shared" si="11"/>
        <v/>
      </c>
      <c r="AI64" s="167" t="str">
        <f t="shared" si="12"/>
        <v/>
      </c>
      <c r="AJ64" s="168"/>
      <c r="AK64" s="258"/>
      <c r="AP64"/>
      <c r="AQ64"/>
      <c r="AR64" s="151" t="str">
        <f t="shared" si="13"/>
        <v/>
      </c>
      <c r="AS64" s="151" t="str">
        <f t="shared" si="0"/>
        <v/>
      </c>
      <c r="AT64"/>
      <c r="AU64" s="57"/>
      <c r="AV64" s="57"/>
      <c r="AW64" s="57"/>
      <c r="AX64"/>
      <c r="AY64"/>
      <c r="AZ64"/>
      <c r="BA64"/>
      <c r="BB64"/>
      <c r="BC64"/>
      <c r="BD64"/>
      <c r="BE64"/>
      <c r="BF64"/>
      <c r="BG64"/>
      <c r="BH64"/>
      <c r="BI64"/>
      <c r="BJ64"/>
      <c r="BK64"/>
      <c r="BL64"/>
      <c r="BM64"/>
      <c r="BN64"/>
      <c r="BO64"/>
      <c r="BP64"/>
      <c r="BQ64"/>
      <c r="BR64"/>
      <c r="BS64"/>
      <c r="BT64"/>
      <c r="BU64"/>
      <c r="BV64"/>
      <c r="BW64"/>
      <c r="BX64"/>
      <c r="BY64"/>
      <c r="BZ64" s="21"/>
      <c r="CA64" s="21"/>
      <c r="CB64" s="21"/>
      <c r="CC64" s="21"/>
      <c r="CD64" s="21"/>
    </row>
    <row r="65" spans="1:82" ht="12.75" customHeight="1" x14ac:dyDescent="0.2">
      <c r="A65" s="221"/>
      <c r="B65" s="193" t="str">
        <f t="shared" si="16"/>
        <v/>
      </c>
      <c r="C65" s="194"/>
      <c r="D65" s="195"/>
      <c r="E65" s="196"/>
      <c r="F65" s="197"/>
      <c r="G65" s="38"/>
      <c r="H65" s="175"/>
      <c r="I65" s="175"/>
      <c r="J65" s="10" t="str">
        <f t="shared" si="1"/>
        <v/>
      </c>
      <c r="K65" s="198" t="str">
        <f t="shared" si="2"/>
        <v/>
      </c>
      <c r="L65" s="168"/>
      <c r="M65" s="40"/>
      <c r="N65" s="175"/>
      <c r="O65" s="175"/>
      <c r="P65" s="10" t="str">
        <f t="shared" si="3"/>
        <v/>
      </c>
      <c r="Q65" s="167" t="str">
        <f t="shared" si="4"/>
        <v/>
      </c>
      <c r="R65" s="198"/>
      <c r="S65" s="42"/>
      <c r="T65" s="175"/>
      <c r="U65" s="175"/>
      <c r="V65" s="10" t="str">
        <f t="shared" si="5"/>
        <v/>
      </c>
      <c r="W65" s="167" t="str">
        <f t="shared" si="6"/>
        <v/>
      </c>
      <c r="X65" s="168"/>
      <c r="Y65" s="42"/>
      <c r="Z65" s="175"/>
      <c r="AA65" s="175"/>
      <c r="AB65" s="10" t="str">
        <f t="shared" si="7"/>
        <v/>
      </c>
      <c r="AC65" s="167" t="str">
        <f t="shared" si="8"/>
        <v/>
      </c>
      <c r="AD65" s="168"/>
      <c r="AE65" s="12" t="str">
        <f t="shared" si="9"/>
        <v/>
      </c>
      <c r="AF65" s="169" t="str">
        <f t="shared" si="10"/>
        <v/>
      </c>
      <c r="AG65" s="170"/>
      <c r="AH65" s="20" t="str">
        <f t="shared" si="11"/>
        <v/>
      </c>
      <c r="AI65" s="167" t="str">
        <f t="shared" si="12"/>
        <v/>
      </c>
      <c r="AJ65" s="168"/>
      <c r="AK65" s="258"/>
      <c r="AP65"/>
      <c r="AQ65"/>
      <c r="AR65" s="151" t="str">
        <f t="shared" si="13"/>
        <v/>
      </c>
      <c r="AS65" s="151" t="str">
        <f t="shared" si="0"/>
        <v/>
      </c>
      <c r="AT65"/>
      <c r="AU65" s="57"/>
      <c r="AV65" s="57"/>
      <c r="AW65" s="57"/>
      <c r="AX65"/>
      <c r="AY65"/>
      <c r="AZ65"/>
      <c r="BA65"/>
      <c r="BB65"/>
      <c r="BC65"/>
      <c r="BD65"/>
      <c r="BE65"/>
      <c r="BF65"/>
      <c r="BG65"/>
      <c r="BH65"/>
      <c r="BI65"/>
      <c r="BJ65"/>
      <c r="BK65"/>
      <c r="BL65"/>
      <c r="BM65"/>
      <c r="BN65"/>
      <c r="BO65"/>
      <c r="BP65"/>
      <c r="BQ65"/>
      <c r="BR65"/>
      <c r="BS65"/>
      <c r="BT65"/>
      <c r="BU65"/>
      <c r="BV65"/>
      <c r="BW65"/>
      <c r="BX65"/>
      <c r="BY65"/>
      <c r="BZ65" s="21"/>
      <c r="CA65" s="21"/>
      <c r="CB65" s="21"/>
      <c r="CC65" s="21"/>
      <c r="CD65" s="21"/>
    </row>
    <row r="66" spans="1:82" ht="12.75" customHeight="1" x14ac:dyDescent="0.2">
      <c r="A66" s="221"/>
      <c r="B66" s="193" t="str">
        <f t="shared" si="16"/>
        <v/>
      </c>
      <c r="C66" s="194"/>
      <c r="D66" s="195"/>
      <c r="E66" s="196"/>
      <c r="F66" s="197"/>
      <c r="G66" s="38"/>
      <c r="H66" s="175"/>
      <c r="I66" s="175"/>
      <c r="J66" s="10" t="str">
        <f t="shared" si="1"/>
        <v/>
      </c>
      <c r="K66" s="198" t="str">
        <f t="shared" si="2"/>
        <v/>
      </c>
      <c r="L66" s="168"/>
      <c r="M66" s="40"/>
      <c r="N66" s="175"/>
      <c r="O66" s="175"/>
      <c r="P66" s="10" t="str">
        <f t="shared" si="3"/>
        <v/>
      </c>
      <c r="Q66" s="167" t="str">
        <f t="shared" si="4"/>
        <v/>
      </c>
      <c r="R66" s="198"/>
      <c r="S66" s="42"/>
      <c r="T66" s="175"/>
      <c r="U66" s="175"/>
      <c r="V66" s="10" t="str">
        <f t="shared" si="5"/>
        <v/>
      </c>
      <c r="W66" s="167" t="str">
        <f t="shared" si="6"/>
        <v/>
      </c>
      <c r="X66" s="168"/>
      <c r="Y66" s="42"/>
      <c r="Z66" s="175"/>
      <c r="AA66" s="175"/>
      <c r="AB66" s="10" t="str">
        <f t="shared" si="7"/>
        <v/>
      </c>
      <c r="AC66" s="167" t="str">
        <f t="shared" si="8"/>
        <v/>
      </c>
      <c r="AD66" s="168"/>
      <c r="AE66" s="12" t="str">
        <f t="shared" si="9"/>
        <v/>
      </c>
      <c r="AF66" s="169" t="str">
        <f t="shared" si="10"/>
        <v/>
      </c>
      <c r="AG66" s="170"/>
      <c r="AH66" s="20" t="str">
        <f t="shared" si="11"/>
        <v/>
      </c>
      <c r="AI66" s="167" t="str">
        <f t="shared" si="12"/>
        <v/>
      </c>
      <c r="AJ66" s="168"/>
      <c r="AK66" s="258"/>
      <c r="AP66"/>
      <c r="AQ66"/>
      <c r="AR66" s="151" t="str">
        <f t="shared" si="13"/>
        <v/>
      </c>
      <c r="AS66" s="151" t="str">
        <f t="shared" si="0"/>
        <v/>
      </c>
      <c r="AT66"/>
      <c r="AU66" s="57"/>
      <c r="AV66" s="57"/>
      <c r="AW66" s="57"/>
      <c r="AX66"/>
      <c r="AY66"/>
      <c r="AZ66"/>
      <c r="BA66"/>
      <c r="BB66"/>
      <c r="BC66"/>
      <c r="BD66"/>
      <c r="BE66"/>
      <c r="BF66"/>
      <c r="BG66"/>
      <c r="BH66"/>
      <c r="BI66"/>
      <c r="BJ66"/>
      <c r="BK66"/>
      <c r="BL66"/>
      <c r="BM66"/>
      <c r="BN66"/>
      <c r="BO66"/>
      <c r="BP66"/>
      <c r="BQ66"/>
      <c r="BR66"/>
      <c r="BS66"/>
      <c r="BT66"/>
      <c r="BU66"/>
      <c r="BV66"/>
      <c r="BW66"/>
      <c r="BX66"/>
      <c r="BY66"/>
      <c r="BZ66" s="21"/>
      <c r="CA66" s="21"/>
      <c r="CB66" s="21"/>
      <c r="CC66" s="21"/>
      <c r="CD66" s="21"/>
    </row>
    <row r="67" spans="1:82" ht="12.75" customHeight="1" x14ac:dyDescent="0.2">
      <c r="A67" s="221"/>
      <c r="B67" s="193" t="str">
        <f t="shared" si="16"/>
        <v/>
      </c>
      <c r="C67" s="194"/>
      <c r="D67" s="195"/>
      <c r="E67" s="196"/>
      <c r="F67" s="197"/>
      <c r="G67" s="38"/>
      <c r="H67" s="175"/>
      <c r="I67" s="175"/>
      <c r="J67" s="10" t="str">
        <f t="shared" si="1"/>
        <v/>
      </c>
      <c r="K67" s="198" t="str">
        <f t="shared" si="2"/>
        <v/>
      </c>
      <c r="L67" s="168"/>
      <c r="M67" s="40"/>
      <c r="N67" s="175"/>
      <c r="O67" s="175"/>
      <c r="P67" s="10" t="str">
        <f t="shared" si="3"/>
        <v/>
      </c>
      <c r="Q67" s="167" t="str">
        <f t="shared" si="4"/>
        <v/>
      </c>
      <c r="R67" s="198"/>
      <c r="S67" s="42"/>
      <c r="T67" s="175"/>
      <c r="U67" s="175"/>
      <c r="V67" s="10" t="str">
        <f t="shared" si="5"/>
        <v/>
      </c>
      <c r="W67" s="167" t="str">
        <f t="shared" si="6"/>
        <v/>
      </c>
      <c r="X67" s="168"/>
      <c r="Y67" s="42"/>
      <c r="Z67" s="175"/>
      <c r="AA67" s="175"/>
      <c r="AB67" s="10" t="str">
        <f t="shared" si="7"/>
        <v/>
      </c>
      <c r="AC67" s="167" t="str">
        <f t="shared" si="8"/>
        <v/>
      </c>
      <c r="AD67" s="168"/>
      <c r="AE67" s="12" t="str">
        <f t="shared" si="9"/>
        <v/>
      </c>
      <c r="AF67" s="169" t="str">
        <f t="shared" si="10"/>
        <v/>
      </c>
      <c r="AG67" s="170"/>
      <c r="AH67" s="20" t="str">
        <f t="shared" si="11"/>
        <v/>
      </c>
      <c r="AI67" s="167" t="str">
        <f t="shared" si="12"/>
        <v/>
      </c>
      <c r="AJ67" s="168"/>
      <c r="AK67" s="258"/>
      <c r="AP67"/>
      <c r="AQ67"/>
      <c r="AR67" s="151" t="str">
        <f t="shared" si="13"/>
        <v/>
      </c>
      <c r="AS67" s="151" t="str">
        <f t="shared" si="0"/>
        <v/>
      </c>
      <c r="AT67"/>
      <c r="AU67" s="57"/>
      <c r="AV67" s="57"/>
      <c r="AW67" s="57"/>
      <c r="AX67"/>
      <c r="AY67"/>
      <c r="AZ67"/>
      <c r="BA67"/>
      <c r="BB67"/>
      <c r="BC67"/>
      <c r="BD67"/>
      <c r="BE67"/>
      <c r="BF67"/>
      <c r="BG67"/>
      <c r="BH67"/>
      <c r="BI67"/>
      <c r="BJ67"/>
      <c r="BK67"/>
      <c r="BL67"/>
      <c r="BM67"/>
      <c r="BN67"/>
      <c r="BO67"/>
      <c r="BP67"/>
      <c r="BQ67"/>
      <c r="BR67"/>
      <c r="BS67"/>
      <c r="BT67"/>
      <c r="BU67"/>
      <c r="BV67"/>
      <c r="BW67"/>
      <c r="BX67"/>
      <c r="BY67"/>
      <c r="BZ67" s="21"/>
      <c r="CA67" s="21"/>
      <c r="CB67" s="21"/>
      <c r="CC67" s="21"/>
      <c r="CD67" s="21"/>
    </row>
    <row r="68" spans="1:82" ht="12.75" customHeight="1" x14ac:dyDescent="0.2">
      <c r="A68" s="221"/>
      <c r="B68" s="193" t="str">
        <f t="shared" si="16"/>
        <v/>
      </c>
      <c r="C68" s="194"/>
      <c r="D68" s="195"/>
      <c r="E68" s="196"/>
      <c r="F68" s="197"/>
      <c r="G68" s="38"/>
      <c r="H68" s="175"/>
      <c r="I68" s="175"/>
      <c r="J68" s="10" t="str">
        <f t="shared" si="1"/>
        <v/>
      </c>
      <c r="K68" s="198" t="str">
        <f t="shared" si="2"/>
        <v/>
      </c>
      <c r="L68" s="168"/>
      <c r="M68" s="40"/>
      <c r="N68" s="175"/>
      <c r="O68" s="175"/>
      <c r="P68" s="10" t="str">
        <f t="shared" si="3"/>
        <v/>
      </c>
      <c r="Q68" s="167" t="str">
        <f t="shared" si="4"/>
        <v/>
      </c>
      <c r="R68" s="198"/>
      <c r="S68" s="42"/>
      <c r="T68" s="175"/>
      <c r="U68" s="175"/>
      <c r="V68" s="10" t="str">
        <f t="shared" si="5"/>
        <v/>
      </c>
      <c r="W68" s="167" t="str">
        <f t="shared" si="6"/>
        <v/>
      </c>
      <c r="X68" s="168"/>
      <c r="Y68" s="42"/>
      <c r="Z68" s="175"/>
      <c r="AA68" s="175"/>
      <c r="AB68" s="10" t="str">
        <f t="shared" si="7"/>
        <v/>
      </c>
      <c r="AC68" s="167" t="str">
        <f t="shared" si="8"/>
        <v/>
      </c>
      <c r="AD68" s="168"/>
      <c r="AE68" s="12" t="str">
        <f t="shared" si="9"/>
        <v/>
      </c>
      <c r="AF68" s="169" t="str">
        <f t="shared" si="10"/>
        <v/>
      </c>
      <c r="AG68" s="170"/>
      <c r="AH68" s="20" t="str">
        <f t="shared" si="11"/>
        <v/>
      </c>
      <c r="AI68" s="167" t="str">
        <f t="shared" si="12"/>
        <v/>
      </c>
      <c r="AJ68" s="168"/>
      <c r="AK68" s="258"/>
      <c r="AP68"/>
      <c r="AQ68"/>
      <c r="AR68" s="151" t="str">
        <f t="shared" si="13"/>
        <v/>
      </c>
      <c r="AS68" s="151" t="str">
        <f t="shared" si="0"/>
        <v/>
      </c>
      <c r="AT68"/>
      <c r="AU68" s="57"/>
      <c r="AV68" s="57"/>
      <c r="AW68" s="57"/>
      <c r="AX68"/>
      <c r="AY68"/>
      <c r="AZ68"/>
      <c r="BA68"/>
      <c r="BB68"/>
      <c r="BC68"/>
      <c r="BD68"/>
      <c r="BE68"/>
      <c r="BF68"/>
      <c r="BG68"/>
      <c r="BH68"/>
      <c r="BI68"/>
      <c r="BJ68"/>
      <c r="BK68"/>
      <c r="BL68"/>
      <c r="BM68"/>
      <c r="BN68"/>
      <c r="BO68"/>
      <c r="BP68"/>
      <c r="BQ68"/>
      <c r="BR68"/>
      <c r="BS68"/>
      <c r="BT68"/>
      <c r="BU68"/>
      <c r="BV68"/>
      <c r="BW68"/>
      <c r="BX68"/>
      <c r="BY68"/>
      <c r="BZ68" s="21"/>
      <c r="CA68" s="21"/>
      <c r="CB68" s="21"/>
      <c r="CC68" s="21"/>
      <c r="CD68" s="21"/>
    </row>
    <row r="69" spans="1:82" ht="12.75" customHeight="1" x14ac:dyDescent="0.2">
      <c r="A69" s="221"/>
      <c r="B69" s="193" t="str">
        <f t="shared" si="16"/>
        <v/>
      </c>
      <c r="C69" s="194"/>
      <c r="D69" s="195"/>
      <c r="E69" s="196"/>
      <c r="F69" s="197"/>
      <c r="G69" s="38"/>
      <c r="H69" s="175"/>
      <c r="I69" s="175"/>
      <c r="J69" s="10" t="str">
        <f t="shared" si="1"/>
        <v/>
      </c>
      <c r="K69" s="198" t="str">
        <f t="shared" si="2"/>
        <v/>
      </c>
      <c r="L69" s="168"/>
      <c r="M69" s="40"/>
      <c r="N69" s="175"/>
      <c r="O69" s="175"/>
      <c r="P69" s="10" t="str">
        <f t="shared" si="3"/>
        <v/>
      </c>
      <c r="Q69" s="167" t="str">
        <f t="shared" si="4"/>
        <v/>
      </c>
      <c r="R69" s="198"/>
      <c r="S69" s="42"/>
      <c r="T69" s="175"/>
      <c r="U69" s="175"/>
      <c r="V69" s="10" t="str">
        <f t="shared" si="5"/>
        <v/>
      </c>
      <c r="W69" s="167" t="str">
        <f t="shared" si="6"/>
        <v/>
      </c>
      <c r="X69" s="168"/>
      <c r="Y69" s="42"/>
      <c r="Z69" s="175"/>
      <c r="AA69" s="175"/>
      <c r="AB69" s="10" t="str">
        <f t="shared" si="7"/>
        <v/>
      </c>
      <c r="AC69" s="167" t="str">
        <f t="shared" si="8"/>
        <v/>
      </c>
      <c r="AD69" s="168"/>
      <c r="AE69" s="12" t="str">
        <f t="shared" si="9"/>
        <v/>
      </c>
      <c r="AF69" s="169" t="str">
        <f t="shared" si="10"/>
        <v/>
      </c>
      <c r="AG69" s="170"/>
      <c r="AH69" s="20" t="str">
        <f t="shared" si="11"/>
        <v/>
      </c>
      <c r="AI69" s="167" t="str">
        <f t="shared" si="12"/>
        <v/>
      </c>
      <c r="AJ69" s="168"/>
      <c r="AK69" s="258"/>
      <c r="AP69"/>
      <c r="AQ69"/>
      <c r="AR69" s="151" t="str">
        <f t="shared" si="13"/>
        <v/>
      </c>
      <c r="AS69" s="151" t="str">
        <f t="shared" si="0"/>
        <v/>
      </c>
      <c r="AT69"/>
      <c r="AU69" s="57"/>
      <c r="AV69" s="57"/>
      <c r="AW69" s="57"/>
      <c r="AX69"/>
      <c r="AY69"/>
      <c r="AZ69"/>
      <c r="BA69"/>
      <c r="BB69"/>
      <c r="BC69"/>
      <c r="BD69"/>
      <c r="BE69"/>
      <c r="BF69"/>
      <c r="BG69"/>
      <c r="BH69"/>
      <c r="BI69"/>
      <c r="BJ69"/>
      <c r="BK69"/>
      <c r="BL69"/>
      <c r="BM69"/>
      <c r="BN69"/>
      <c r="BO69"/>
      <c r="BP69"/>
      <c r="BQ69"/>
      <c r="BR69"/>
      <c r="BS69"/>
      <c r="BT69"/>
      <c r="BU69"/>
      <c r="BV69"/>
      <c r="BW69"/>
      <c r="BX69"/>
      <c r="BY69"/>
      <c r="BZ69" s="21"/>
      <c r="CA69" s="21"/>
      <c r="CB69" s="21"/>
      <c r="CC69" s="21"/>
      <c r="CD69" s="21"/>
    </row>
    <row r="70" spans="1:82" ht="12.75" customHeight="1" x14ac:dyDescent="0.2">
      <c r="A70" s="221"/>
      <c r="B70" s="193" t="str">
        <f t="shared" si="16"/>
        <v/>
      </c>
      <c r="C70" s="194"/>
      <c r="D70" s="195"/>
      <c r="E70" s="196"/>
      <c r="F70" s="197"/>
      <c r="G70" s="38"/>
      <c r="H70" s="175"/>
      <c r="I70" s="175"/>
      <c r="J70" s="10" t="str">
        <f t="shared" si="1"/>
        <v/>
      </c>
      <c r="K70" s="198" t="str">
        <f t="shared" si="2"/>
        <v/>
      </c>
      <c r="L70" s="168"/>
      <c r="M70" s="40"/>
      <c r="N70" s="175"/>
      <c r="O70" s="175"/>
      <c r="P70" s="10" t="str">
        <f t="shared" si="3"/>
        <v/>
      </c>
      <c r="Q70" s="167" t="str">
        <f t="shared" si="4"/>
        <v/>
      </c>
      <c r="R70" s="198"/>
      <c r="S70" s="42"/>
      <c r="T70" s="175"/>
      <c r="U70" s="175"/>
      <c r="V70" s="10" t="str">
        <f t="shared" si="5"/>
        <v/>
      </c>
      <c r="W70" s="167" t="str">
        <f t="shared" si="6"/>
        <v/>
      </c>
      <c r="X70" s="168"/>
      <c r="Y70" s="42"/>
      <c r="Z70" s="175"/>
      <c r="AA70" s="175"/>
      <c r="AB70" s="10" t="str">
        <f t="shared" si="7"/>
        <v/>
      </c>
      <c r="AC70" s="167" t="str">
        <f t="shared" si="8"/>
        <v/>
      </c>
      <c r="AD70" s="168"/>
      <c r="AE70" s="12" t="str">
        <f t="shared" si="9"/>
        <v/>
      </c>
      <c r="AF70" s="169" t="str">
        <f t="shared" si="10"/>
        <v/>
      </c>
      <c r="AG70" s="170"/>
      <c r="AH70" s="20" t="str">
        <f t="shared" si="11"/>
        <v/>
      </c>
      <c r="AI70" s="167" t="str">
        <f t="shared" si="12"/>
        <v/>
      </c>
      <c r="AJ70" s="168"/>
      <c r="AK70" s="258"/>
      <c r="AP70"/>
      <c r="AQ70"/>
      <c r="AR70" s="151" t="str">
        <f t="shared" si="13"/>
        <v/>
      </c>
      <c r="AS70" s="151" t="str">
        <f t="shared" si="0"/>
        <v/>
      </c>
      <c r="AT70"/>
      <c r="AU70" s="57"/>
      <c r="AV70" s="57"/>
      <c r="AW70" s="57"/>
      <c r="AX70"/>
      <c r="AY70"/>
      <c r="AZ70"/>
      <c r="BA70"/>
      <c r="BB70"/>
      <c r="BC70"/>
      <c r="BD70"/>
      <c r="BE70"/>
      <c r="BF70"/>
      <c r="BG70"/>
      <c r="BH70"/>
      <c r="BI70"/>
      <c r="BJ70"/>
      <c r="BK70"/>
      <c r="BL70"/>
      <c r="BM70"/>
      <c r="BN70"/>
      <c r="BO70"/>
      <c r="BP70"/>
      <c r="BQ70"/>
      <c r="BR70"/>
      <c r="BS70"/>
      <c r="BT70"/>
      <c r="BU70"/>
      <c r="BV70"/>
      <c r="BW70"/>
      <c r="BX70"/>
      <c r="BY70"/>
      <c r="BZ70" s="21"/>
      <c r="CA70" s="21"/>
      <c r="CB70" s="21"/>
      <c r="CC70" s="21"/>
      <c r="CD70" s="21"/>
    </row>
    <row r="71" spans="1:82" ht="12.75" customHeight="1" x14ac:dyDescent="0.2">
      <c r="A71" s="221"/>
      <c r="B71" s="193" t="str">
        <f t="shared" si="16"/>
        <v/>
      </c>
      <c r="C71" s="194"/>
      <c r="D71" s="195"/>
      <c r="E71" s="196"/>
      <c r="F71" s="197"/>
      <c r="G71" s="38"/>
      <c r="H71" s="175"/>
      <c r="I71" s="175"/>
      <c r="J71" s="10" t="str">
        <f t="shared" si="1"/>
        <v/>
      </c>
      <c r="K71" s="198" t="str">
        <f t="shared" si="2"/>
        <v/>
      </c>
      <c r="L71" s="168"/>
      <c r="M71" s="40"/>
      <c r="N71" s="175"/>
      <c r="O71" s="175"/>
      <c r="P71" s="10" t="str">
        <f t="shared" si="3"/>
        <v/>
      </c>
      <c r="Q71" s="167" t="str">
        <f t="shared" si="4"/>
        <v/>
      </c>
      <c r="R71" s="198"/>
      <c r="S71" s="42"/>
      <c r="T71" s="175"/>
      <c r="U71" s="175"/>
      <c r="V71" s="10" t="str">
        <f t="shared" si="5"/>
        <v/>
      </c>
      <c r="W71" s="167" t="str">
        <f t="shared" si="6"/>
        <v/>
      </c>
      <c r="X71" s="168"/>
      <c r="Y71" s="42"/>
      <c r="Z71" s="175"/>
      <c r="AA71" s="175"/>
      <c r="AB71" s="10" t="str">
        <f t="shared" si="7"/>
        <v/>
      </c>
      <c r="AC71" s="167" t="str">
        <f t="shared" si="8"/>
        <v/>
      </c>
      <c r="AD71" s="168"/>
      <c r="AE71" s="12" t="str">
        <f t="shared" si="9"/>
        <v/>
      </c>
      <c r="AF71" s="169" t="str">
        <f t="shared" si="10"/>
        <v/>
      </c>
      <c r="AG71" s="170"/>
      <c r="AH71" s="20" t="str">
        <f t="shared" si="11"/>
        <v/>
      </c>
      <c r="AI71" s="167" t="str">
        <f t="shared" si="12"/>
        <v/>
      </c>
      <c r="AJ71" s="168"/>
      <c r="AK71" s="258"/>
      <c r="AP71"/>
      <c r="AQ71"/>
      <c r="AR71" s="151" t="str">
        <f t="shared" si="13"/>
        <v/>
      </c>
      <c r="AS71" s="151" t="str">
        <f t="shared" si="0"/>
        <v/>
      </c>
      <c r="AT71"/>
      <c r="AU71" s="57"/>
      <c r="AV71" s="57"/>
      <c r="AW71" s="57"/>
      <c r="AX71"/>
      <c r="AY71"/>
      <c r="AZ71"/>
      <c r="BA71"/>
      <c r="BB71"/>
      <c r="BC71"/>
      <c r="BD71"/>
      <c r="BE71"/>
      <c r="BF71"/>
      <c r="BG71"/>
      <c r="BH71"/>
      <c r="BI71"/>
      <c r="BJ71"/>
      <c r="BK71"/>
      <c r="BL71"/>
      <c r="BM71"/>
      <c r="BN71"/>
      <c r="BO71"/>
      <c r="BP71"/>
      <c r="BQ71"/>
      <c r="BR71"/>
      <c r="BS71"/>
      <c r="BT71"/>
      <c r="BU71"/>
      <c r="BV71"/>
      <c r="BW71"/>
      <c r="BX71"/>
      <c r="BY71"/>
      <c r="BZ71" s="21"/>
      <c r="CA71" s="21"/>
      <c r="CB71" s="21"/>
      <c r="CC71" s="21"/>
      <c r="CD71" s="21"/>
    </row>
    <row r="72" spans="1:82" ht="12.75" customHeight="1" x14ac:dyDescent="0.2">
      <c r="A72" s="221"/>
      <c r="B72" s="193" t="str">
        <f t="shared" si="16"/>
        <v/>
      </c>
      <c r="C72" s="194"/>
      <c r="D72" s="195"/>
      <c r="E72" s="196"/>
      <c r="F72" s="197"/>
      <c r="G72" s="38"/>
      <c r="H72" s="175"/>
      <c r="I72" s="175"/>
      <c r="J72" s="10" t="str">
        <f t="shared" si="1"/>
        <v/>
      </c>
      <c r="K72" s="198" t="str">
        <f t="shared" si="2"/>
        <v/>
      </c>
      <c r="L72" s="168"/>
      <c r="M72" s="40"/>
      <c r="N72" s="175"/>
      <c r="O72" s="175"/>
      <c r="P72" s="10" t="str">
        <f t="shared" si="3"/>
        <v/>
      </c>
      <c r="Q72" s="167" t="str">
        <f t="shared" si="4"/>
        <v/>
      </c>
      <c r="R72" s="198"/>
      <c r="S72" s="42"/>
      <c r="T72" s="175"/>
      <c r="U72" s="175"/>
      <c r="V72" s="10" t="str">
        <f t="shared" si="5"/>
        <v/>
      </c>
      <c r="W72" s="167" t="str">
        <f t="shared" si="6"/>
        <v/>
      </c>
      <c r="X72" s="168"/>
      <c r="Y72" s="42"/>
      <c r="Z72" s="175"/>
      <c r="AA72" s="175"/>
      <c r="AB72" s="10" t="str">
        <f t="shared" si="7"/>
        <v/>
      </c>
      <c r="AC72" s="167" t="str">
        <f t="shared" si="8"/>
        <v/>
      </c>
      <c r="AD72" s="168"/>
      <c r="AE72" s="12" t="str">
        <f t="shared" si="9"/>
        <v/>
      </c>
      <c r="AF72" s="169" t="str">
        <f t="shared" si="10"/>
        <v/>
      </c>
      <c r="AG72" s="170"/>
      <c r="AH72" s="20" t="str">
        <f t="shared" si="11"/>
        <v/>
      </c>
      <c r="AI72" s="167" t="str">
        <f t="shared" si="12"/>
        <v/>
      </c>
      <c r="AJ72" s="168"/>
      <c r="AK72" s="258"/>
      <c r="AP72"/>
      <c r="AQ72"/>
      <c r="AR72" s="151" t="str">
        <f t="shared" si="13"/>
        <v/>
      </c>
      <c r="AS72" s="151" t="str">
        <f t="shared" si="0"/>
        <v/>
      </c>
      <c r="AT72"/>
      <c r="AU72" s="57"/>
      <c r="AV72" s="57"/>
      <c r="AW72" s="57"/>
      <c r="AX72"/>
      <c r="AY72"/>
      <c r="AZ72"/>
      <c r="BA72"/>
      <c r="BB72"/>
      <c r="BC72"/>
      <c r="BD72"/>
      <c r="BE72"/>
      <c r="BF72"/>
      <c r="BG72"/>
      <c r="BH72"/>
      <c r="BI72"/>
      <c r="BJ72"/>
      <c r="BK72"/>
      <c r="BL72"/>
      <c r="BM72"/>
      <c r="BN72"/>
      <c r="BO72"/>
      <c r="BP72"/>
      <c r="BQ72"/>
      <c r="BR72"/>
      <c r="BS72"/>
      <c r="BT72"/>
      <c r="BU72"/>
      <c r="BV72"/>
      <c r="BW72"/>
      <c r="BX72"/>
      <c r="BY72"/>
      <c r="BZ72" s="21"/>
      <c r="CA72" s="21"/>
      <c r="CB72" s="21"/>
      <c r="CC72" s="21"/>
      <c r="CD72" s="21"/>
    </row>
    <row r="73" spans="1:82" ht="12.75" customHeight="1" x14ac:dyDescent="0.2">
      <c r="A73" s="221"/>
      <c r="B73" s="193" t="str">
        <f t="shared" si="16"/>
        <v/>
      </c>
      <c r="C73" s="194"/>
      <c r="D73" s="195"/>
      <c r="E73" s="196"/>
      <c r="F73" s="197"/>
      <c r="G73" s="38"/>
      <c r="H73" s="175"/>
      <c r="I73" s="175"/>
      <c r="J73" s="10" t="str">
        <f t="shared" si="1"/>
        <v/>
      </c>
      <c r="K73" s="198" t="str">
        <f t="shared" si="2"/>
        <v/>
      </c>
      <c r="L73" s="168"/>
      <c r="M73" s="40"/>
      <c r="N73" s="175"/>
      <c r="O73" s="175"/>
      <c r="P73" s="10" t="str">
        <f t="shared" si="3"/>
        <v/>
      </c>
      <c r="Q73" s="167" t="str">
        <f t="shared" si="4"/>
        <v/>
      </c>
      <c r="R73" s="198"/>
      <c r="S73" s="42"/>
      <c r="T73" s="175"/>
      <c r="U73" s="175"/>
      <c r="V73" s="10" t="str">
        <f t="shared" si="5"/>
        <v/>
      </c>
      <c r="W73" s="167" t="str">
        <f t="shared" si="6"/>
        <v/>
      </c>
      <c r="X73" s="168"/>
      <c r="Y73" s="42"/>
      <c r="Z73" s="175"/>
      <c r="AA73" s="175"/>
      <c r="AB73" s="10" t="str">
        <f t="shared" si="7"/>
        <v/>
      </c>
      <c r="AC73" s="167" t="str">
        <f t="shared" si="8"/>
        <v/>
      </c>
      <c r="AD73" s="168"/>
      <c r="AE73" s="12" t="str">
        <f t="shared" si="9"/>
        <v/>
      </c>
      <c r="AF73" s="169" t="str">
        <f t="shared" si="10"/>
        <v/>
      </c>
      <c r="AG73" s="170"/>
      <c r="AH73" s="20" t="str">
        <f t="shared" si="11"/>
        <v/>
      </c>
      <c r="AI73" s="167" t="str">
        <f t="shared" si="12"/>
        <v/>
      </c>
      <c r="AJ73" s="168"/>
      <c r="AK73" s="258"/>
      <c r="AP73"/>
      <c r="AQ73"/>
      <c r="AR73" s="151" t="str">
        <f t="shared" si="13"/>
        <v/>
      </c>
      <c r="AS73" s="151" t="str">
        <f t="shared" si="0"/>
        <v/>
      </c>
      <c r="AT73"/>
      <c r="AU73" s="57"/>
      <c r="AV73" s="57"/>
      <c r="AW73" s="57"/>
      <c r="AX73"/>
      <c r="AY73"/>
      <c r="AZ73"/>
      <c r="BA73"/>
      <c r="BB73"/>
      <c r="BC73"/>
      <c r="BD73"/>
      <c r="BE73"/>
      <c r="BF73"/>
      <c r="BG73"/>
      <c r="BH73"/>
      <c r="BI73"/>
      <c r="BJ73"/>
      <c r="BK73"/>
      <c r="BL73"/>
      <c r="BM73"/>
      <c r="BN73"/>
      <c r="BO73"/>
      <c r="BP73"/>
      <c r="BQ73"/>
      <c r="BR73"/>
      <c r="BS73"/>
      <c r="BT73"/>
      <c r="BU73"/>
      <c r="BV73"/>
      <c r="BW73"/>
      <c r="BX73"/>
      <c r="BY73"/>
      <c r="BZ73" s="21"/>
      <c r="CA73" s="21"/>
      <c r="CB73" s="21"/>
      <c r="CC73" s="21"/>
      <c r="CD73" s="21"/>
    </row>
    <row r="74" spans="1:82" ht="12.75" customHeight="1" x14ac:dyDescent="0.2">
      <c r="A74" s="221"/>
      <c r="B74" s="193" t="str">
        <f t="shared" si="16"/>
        <v/>
      </c>
      <c r="C74" s="194"/>
      <c r="D74" s="195"/>
      <c r="E74" s="196"/>
      <c r="F74" s="197"/>
      <c r="G74" s="38"/>
      <c r="H74" s="175"/>
      <c r="I74" s="175"/>
      <c r="J74" s="10" t="str">
        <f t="shared" si="1"/>
        <v/>
      </c>
      <c r="K74" s="198" t="str">
        <f t="shared" si="2"/>
        <v/>
      </c>
      <c r="L74" s="168"/>
      <c r="M74" s="40"/>
      <c r="N74" s="175"/>
      <c r="O74" s="175"/>
      <c r="P74" s="10" t="str">
        <f t="shared" si="3"/>
        <v/>
      </c>
      <c r="Q74" s="167" t="str">
        <f t="shared" si="4"/>
        <v/>
      </c>
      <c r="R74" s="198"/>
      <c r="S74" s="42"/>
      <c r="T74" s="175"/>
      <c r="U74" s="175"/>
      <c r="V74" s="10" t="str">
        <f t="shared" si="5"/>
        <v/>
      </c>
      <c r="W74" s="167" t="str">
        <f t="shared" si="6"/>
        <v/>
      </c>
      <c r="X74" s="168"/>
      <c r="Y74" s="42"/>
      <c r="Z74" s="175"/>
      <c r="AA74" s="175"/>
      <c r="AB74" s="10" t="str">
        <f t="shared" si="7"/>
        <v/>
      </c>
      <c r="AC74" s="167" t="str">
        <f t="shared" si="8"/>
        <v/>
      </c>
      <c r="AD74" s="168"/>
      <c r="AE74" s="12" t="str">
        <f t="shared" si="9"/>
        <v/>
      </c>
      <c r="AF74" s="169" t="str">
        <f t="shared" si="10"/>
        <v/>
      </c>
      <c r="AG74" s="170"/>
      <c r="AH74" s="20" t="str">
        <f t="shared" si="11"/>
        <v/>
      </c>
      <c r="AI74" s="167" t="str">
        <f t="shared" si="12"/>
        <v/>
      </c>
      <c r="AJ74" s="168"/>
      <c r="AK74" s="258"/>
      <c r="AP74"/>
      <c r="AQ74"/>
      <c r="AR74" s="151" t="str">
        <f t="shared" si="13"/>
        <v/>
      </c>
      <c r="AS74" s="151" t="str">
        <f t="shared" si="0"/>
        <v/>
      </c>
      <c r="AT74"/>
      <c r="AU74" s="57"/>
      <c r="AV74" s="57"/>
      <c r="AW74" s="57"/>
      <c r="AX74"/>
      <c r="AY74"/>
      <c r="AZ74"/>
      <c r="BA74"/>
      <c r="BB74"/>
      <c r="BC74"/>
      <c r="BD74"/>
      <c r="BE74"/>
      <c r="BF74"/>
      <c r="BG74"/>
      <c r="BH74"/>
      <c r="BI74"/>
      <c r="BJ74"/>
      <c r="BK74"/>
      <c r="BL74"/>
      <c r="BM74"/>
      <c r="BN74"/>
      <c r="BO74"/>
      <c r="BP74"/>
      <c r="BQ74"/>
      <c r="BR74"/>
      <c r="BS74"/>
      <c r="BT74"/>
      <c r="BU74"/>
      <c r="BV74"/>
      <c r="BW74"/>
      <c r="BX74"/>
      <c r="BY74"/>
      <c r="BZ74" s="21"/>
      <c r="CA74" s="21"/>
      <c r="CB74" s="21"/>
      <c r="CC74" s="21"/>
      <c r="CD74" s="21"/>
    </row>
    <row r="75" spans="1:82" ht="12.75" customHeight="1" x14ac:dyDescent="0.2">
      <c r="A75" s="221"/>
      <c r="B75" s="193" t="str">
        <f t="shared" si="16"/>
        <v/>
      </c>
      <c r="C75" s="194"/>
      <c r="D75" s="195"/>
      <c r="E75" s="196"/>
      <c r="F75" s="197"/>
      <c r="G75" s="38"/>
      <c r="H75" s="175"/>
      <c r="I75" s="175"/>
      <c r="J75" s="10" t="str">
        <f t="shared" si="1"/>
        <v/>
      </c>
      <c r="K75" s="198" t="str">
        <f t="shared" si="2"/>
        <v/>
      </c>
      <c r="L75" s="168"/>
      <c r="M75" s="40"/>
      <c r="N75" s="175"/>
      <c r="O75" s="175"/>
      <c r="P75" s="10" t="str">
        <f t="shared" si="3"/>
        <v/>
      </c>
      <c r="Q75" s="167" t="str">
        <f t="shared" si="4"/>
        <v/>
      </c>
      <c r="R75" s="198"/>
      <c r="S75" s="42"/>
      <c r="T75" s="175"/>
      <c r="U75" s="175"/>
      <c r="V75" s="10" t="str">
        <f t="shared" si="5"/>
        <v/>
      </c>
      <c r="W75" s="167" t="str">
        <f t="shared" si="6"/>
        <v/>
      </c>
      <c r="X75" s="168"/>
      <c r="Y75" s="42"/>
      <c r="Z75" s="175"/>
      <c r="AA75" s="175"/>
      <c r="AB75" s="10" t="str">
        <f t="shared" si="7"/>
        <v/>
      </c>
      <c r="AC75" s="167" t="str">
        <f t="shared" si="8"/>
        <v/>
      </c>
      <c r="AD75" s="168"/>
      <c r="AE75" s="12" t="str">
        <f t="shared" si="9"/>
        <v/>
      </c>
      <c r="AF75" s="169" t="str">
        <f t="shared" si="10"/>
        <v/>
      </c>
      <c r="AG75" s="170"/>
      <c r="AH75" s="20" t="str">
        <f t="shared" si="11"/>
        <v/>
      </c>
      <c r="AI75" s="167" t="str">
        <f t="shared" si="12"/>
        <v/>
      </c>
      <c r="AJ75" s="168"/>
      <c r="AK75" s="258"/>
      <c r="AP75"/>
      <c r="AQ75"/>
      <c r="AR75" s="151" t="str">
        <f t="shared" si="13"/>
        <v/>
      </c>
      <c r="AS75" s="151" t="str">
        <f t="shared" si="0"/>
        <v/>
      </c>
      <c r="AT75"/>
      <c r="AU75" s="57"/>
      <c r="AV75" s="57"/>
      <c r="AW75" s="57"/>
      <c r="AX75"/>
      <c r="AY75"/>
      <c r="AZ75"/>
      <c r="BA75"/>
      <c r="BB75"/>
      <c r="BC75"/>
      <c r="BD75"/>
      <c r="BE75"/>
      <c r="BF75"/>
      <c r="BG75"/>
      <c r="BH75"/>
      <c r="BI75"/>
      <c r="BJ75"/>
      <c r="BK75"/>
      <c r="BL75"/>
      <c r="BM75"/>
      <c r="BN75"/>
      <c r="BO75"/>
      <c r="BP75"/>
      <c r="BQ75"/>
      <c r="BR75"/>
      <c r="BS75"/>
      <c r="BT75"/>
      <c r="BU75"/>
      <c r="BV75"/>
      <c r="BW75"/>
      <c r="BX75"/>
      <c r="BY75"/>
      <c r="BZ75" s="21"/>
      <c r="CA75" s="21"/>
      <c r="CB75" s="21"/>
      <c r="CC75" s="21"/>
      <c r="CD75" s="21"/>
    </row>
    <row r="76" spans="1:82" ht="12.75" customHeight="1" x14ac:dyDescent="0.2">
      <c r="A76" s="221"/>
      <c r="B76" s="193" t="str">
        <f t="shared" si="16"/>
        <v/>
      </c>
      <c r="C76" s="194"/>
      <c r="D76" s="195"/>
      <c r="E76" s="196"/>
      <c r="F76" s="197"/>
      <c r="G76" s="38"/>
      <c r="H76" s="175"/>
      <c r="I76" s="175"/>
      <c r="J76" s="10" t="str">
        <f t="shared" si="1"/>
        <v/>
      </c>
      <c r="K76" s="198" t="str">
        <f t="shared" si="2"/>
        <v/>
      </c>
      <c r="L76" s="168"/>
      <c r="M76" s="40"/>
      <c r="N76" s="175"/>
      <c r="O76" s="175"/>
      <c r="P76" s="10" t="str">
        <f t="shared" si="3"/>
        <v/>
      </c>
      <c r="Q76" s="167" t="str">
        <f t="shared" si="4"/>
        <v/>
      </c>
      <c r="R76" s="198"/>
      <c r="S76" s="42"/>
      <c r="T76" s="175"/>
      <c r="U76" s="175"/>
      <c r="V76" s="10" t="str">
        <f t="shared" si="5"/>
        <v/>
      </c>
      <c r="W76" s="167" t="str">
        <f t="shared" si="6"/>
        <v/>
      </c>
      <c r="X76" s="168"/>
      <c r="Y76" s="42"/>
      <c r="Z76" s="175"/>
      <c r="AA76" s="175"/>
      <c r="AB76" s="10" t="str">
        <f t="shared" si="7"/>
        <v/>
      </c>
      <c r="AC76" s="167" t="str">
        <f t="shared" si="8"/>
        <v/>
      </c>
      <c r="AD76" s="168"/>
      <c r="AE76" s="12" t="str">
        <f t="shared" si="9"/>
        <v/>
      </c>
      <c r="AF76" s="169" t="str">
        <f t="shared" si="10"/>
        <v/>
      </c>
      <c r="AG76" s="170"/>
      <c r="AH76" s="20" t="str">
        <f t="shared" si="11"/>
        <v/>
      </c>
      <c r="AI76" s="167" t="str">
        <f t="shared" si="12"/>
        <v/>
      </c>
      <c r="AJ76" s="168"/>
      <c r="AK76" s="258"/>
      <c r="AP76"/>
      <c r="AQ76"/>
      <c r="AR76" s="151" t="str">
        <f t="shared" si="13"/>
        <v/>
      </c>
      <c r="AS76" s="151" t="str">
        <f t="shared" si="0"/>
        <v/>
      </c>
      <c r="AT76"/>
      <c r="AU76" s="57"/>
      <c r="AV76" s="57"/>
      <c r="AW76" s="57"/>
      <c r="AX76"/>
      <c r="AY76"/>
      <c r="AZ76"/>
      <c r="BA76"/>
      <c r="BB76"/>
      <c r="BC76"/>
      <c r="BD76"/>
      <c r="BE76"/>
      <c r="BF76"/>
      <c r="BG76"/>
      <c r="BH76"/>
      <c r="BI76"/>
      <c r="BJ76"/>
      <c r="BK76"/>
      <c r="BL76"/>
      <c r="BM76"/>
      <c r="BN76"/>
      <c r="BO76"/>
      <c r="BP76"/>
      <c r="BQ76"/>
      <c r="BR76"/>
      <c r="BS76"/>
      <c r="BT76"/>
      <c r="BU76"/>
      <c r="BV76"/>
      <c r="BW76"/>
      <c r="BX76"/>
      <c r="BY76"/>
      <c r="BZ76" s="21"/>
      <c r="CA76" s="21"/>
      <c r="CB76" s="21"/>
      <c r="CC76" s="21"/>
      <c r="CD76" s="21"/>
    </row>
    <row r="77" spans="1:82" ht="12.75" customHeight="1" x14ac:dyDescent="0.2">
      <c r="A77" s="221"/>
      <c r="B77" s="193" t="str">
        <f t="shared" si="16"/>
        <v/>
      </c>
      <c r="C77" s="194"/>
      <c r="D77" s="195"/>
      <c r="E77" s="196"/>
      <c r="F77" s="197"/>
      <c r="G77" s="38"/>
      <c r="H77" s="175"/>
      <c r="I77" s="175"/>
      <c r="J77" s="10" t="str">
        <f t="shared" si="1"/>
        <v/>
      </c>
      <c r="K77" s="198" t="str">
        <f t="shared" si="2"/>
        <v/>
      </c>
      <c r="L77" s="168"/>
      <c r="M77" s="40"/>
      <c r="N77" s="175"/>
      <c r="O77" s="175"/>
      <c r="P77" s="10" t="str">
        <f t="shared" si="3"/>
        <v/>
      </c>
      <c r="Q77" s="167" t="str">
        <f t="shared" si="4"/>
        <v/>
      </c>
      <c r="R77" s="198"/>
      <c r="S77" s="42"/>
      <c r="T77" s="175"/>
      <c r="U77" s="175"/>
      <c r="V77" s="10" t="str">
        <f t="shared" si="5"/>
        <v/>
      </c>
      <c r="W77" s="167" t="str">
        <f t="shared" si="6"/>
        <v/>
      </c>
      <c r="X77" s="168"/>
      <c r="Y77" s="42"/>
      <c r="Z77" s="175"/>
      <c r="AA77" s="175"/>
      <c r="AB77" s="10" t="str">
        <f t="shared" si="7"/>
        <v/>
      </c>
      <c r="AC77" s="167" t="str">
        <f t="shared" si="8"/>
        <v/>
      </c>
      <c r="AD77" s="168"/>
      <c r="AE77" s="12" t="str">
        <f t="shared" si="9"/>
        <v/>
      </c>
      <c r="AF77" s="169" t="str">
        <f t="shared" si="10"/>
        <v/>
      </c>
      <c r="AG77" s="170"/>
      <c r="AH77" s="20" t="str">
        <f t="shared" si="11"/>
        <v/>
      </c>
      <c r="AI77" s="167" t="str">
        <f t="shared" si="12"/>
        <v/>
      </c>
      <c r="AJ77" s="168"/>
      <c r="AK77" s="258"/>
      <c r="AP77"/>
      <c r="AQ77"/>
      <c r="AR77" s="151" t="str">
        <f t="shared" si="13"/>
        <v/>
      </c>
      <c r="AS77" s="151" t="str">
        <f t="shared" ref="AS77:AS140" si="17">IF(AND(H77&lt;&gt;"",K77&lt;&gt;""),(0.8-H77)*E77*8.34,"")</f>
        <v/>
      </c>
      <c r="AT77"/>
      <c r="AU77" s="57"/>
      <c r="AV77" s="57"/>
      <c r="AW77" s="57"/>
      <c r="AX77"/>
      <c r="AY77"/>
      <c r="AZ77"/>
      <c r="BA77"/>
      <c r="BB77"/>
      <c r="BC77"/>
      <c r="BD77"/>
      <c r="BE77"/>
      <c r="BF77"/>
      <c r="BG77"/>
      <c r="BH77"/>
      <c r="BI77"/>
      <c r="BJ77"/>
      <c r="BK77"/>
      <c r="BL77"/>
      <c r="BM77"/>
      <c r="BN77"/>
      <c r="BO77"/>
      <c r="BP77"/>
      <c r="BQ77"/>
      <c r="BR77"/>
      <c r="BS77"/>
      <c r="BT77"/>
      <c r="BU77"/>
      <c r="BV77"/>
      <c r="BW77"/>
      <c r="BX77"/>
      <c r="BY77"/>
      <c r="BZ77" s="21"/>
      <c r="CA77" s="21"/>
      <c r="CB77" s="21"/>
      <c r="CC77" s="21"/>
      <c r="CD77" s="21"/>
    </row>
    <row r="78" spans="1:82" ht="12.75" customHeight="1" x14ac:dyDescent="0.2">
      <c r="A78" s="221"/>
      <c r="B78" s="193" t="str">
        <f t="shared" si="16"/>
        <v/>
      </c>
      <c r="C78" s="194"/>
      <c r="D78" s="195"/>
      <c r="E78" s="196"/>
      <c r="F78" s="197"/>
      <c r="G78" s="38"/>
      <c r="H78" s="175"/>
      <c r="I78" s="175"/>
      <c r="J78" s="10" t="str">
        <f t="shared" ref="J78:J141" si="18">IF(AND(E78&gt;0,H78&gt;0),IF(G78="&lt;","&lt;",""),"")</f>
        <v/>
      </c>
      <c r="K78" s="198" t="str">
        <f t="shared" ref="K78:K141" si="19">IF(AND(E78&gt;0,H78&gt;0),E78*H78*8.34,"")</f>
        <v/>
      </c>
      <c r="L78" s="168"/>
      <c r="M78" s="40"/>
      <c r="N78" s="175"/>
      <c r="O78" s="175"/>
      <c r="P78" s="10" t="str">
        <f t="shared" ref="P78:P141" si="20">IF(AND(E78&gt;0,N78&gt;0),IF(M78="&lt;","&lt;",""),"")</f>
        <v/>
      </c>
      <c r="Q78" s="167" t="str">
        <f t="shared" ref="Q78:Q141" si="21">IF(AND(E78&gt;0,N78&gt;0),E78*N78*8.34,"")</f>
        <v/>
      </c>
      <c r="R78" s="198"/>
      <c r="S78" s="42"/>
      <c r="T78" s="175"/>
      <c r="U78" s="175"/>
      <c r="V78" s="10" t="str">
        <f t="shared" ref="V78:V141" si="22">IF(AND($E78&gt;0,T78&gt;0),IF($S78="&lt;","&lt;",""),"")</f>
        <v/>
      </c>
      <c r="W78" s="167" t="str">
        <f t="shared" ref="W78:W141" si="23">IF(AND($E78&gt;0,T78&gt;0),E78*T78*8.34,"")</f>
        <v/>
      </c>
      <c r="X78" s="168"/>
      <c r="Y78" s="42"/>
      <c r="Z78" s="175"/>
      <c r="AA78" s="175"/>
      <c r="AB78" s="10" t="str">
        <f t="shared" ref="AB78:AB141" si="24">IF(AND($E78&gt;0,Z78&gt;0),IF($Y78="&lt;","&lt;",""),"")</f>
        <v/>
      </c>
      <c r="AC78" s="167" t="str">
        <f t="shared" ref="AC78:AC141" si="25">IF(AND($E78&gt;0,Z78&gt;0),E78*Z78*8.34,"")</f>
        <v/>
      </c>
      <c r="AD78" s="168"/>
      <c r="AE78" s="12" t="str">
        <f t="shared" ref="AE78:AE141" si="26">IF(OR(S78="&lt;",Y78="&lt;"),"&lt;","")</f>
        <v/>
      </c>
      <c r="AF78" s="169" t="str">
        <f t="shared" ref="AF78:AF141" si="27">IF(AND(T78&gt;0,Z78&gt;0),IF(AND(N78&gt;0,N78&lt;&gt;"",N78&gt;T78),N78,T78)+Z78,"")</f>
        <v/>
      </c>
      <c r="AG78" s="170"/>
      <c r="AH78" s="20" t="str">
        <f t="shared" ref="AH78:AH141" si="28">IF(AE78="&lt;","&lt;","")</f>
        <v/>
      </c>
      <c r="AI78" s="167" t="str">
        <f t="shared" ref="AI78:AI141" si="29">IF(AND(AF78&gt;0,E78&gt;0,T78&gt;0,Z78&gt;0),IF(AND(Q78&gt;0,Q78&lt;&gt;"",Q78&gt;W78),Q78,W78)+AC78,"")</f>
        <v/>
      </c>
      <c r="AJ78" s="168"/>
      <c r="AK78" s="258"/>
      <c r="AP78"/>
      <c r="AQ78"/>
      <c r="AR78" s="151" t="str">
        <f t="shared" ref="AR78:AR141" si="30">IF(AND(AF78&lt;&gt;"",AI78&lt;&gt;""),(6-AF78)*E78*8.34,"")</f>
        <v/>
      </c>
      <c r="AS78" s="151" t="str">
        <f t="shared" si="17"/>
        <v/>
      </c>
      <c r="AT78"/>
      <c r="AU78" s="57"/>
      <c r="AV78" s="57"/>
      <c r="AW78" s="57"/>
      <c r="AX78"/>
      <c r="AY78"/>
      <c r="AZ78"/>
      <c r="BA78"/>
      <c r="BB78"/>
      <c r="BC78"/>
      <c r="BD78"/>
      <c r="BE78"/>
      <c r="BF78"/>
      <c r="BG78"/>
      <c r="BH78"/>
      <c r="BI78"/>
      <c r="BJ78"/>
      <c r="BK78"/>
      <c r="BL78"/>
      <c r="BM78"/>
      <c r="BN78"/>
      <c r="BO78"/>
      <c r="BP78"/>
      <c r="BQ78"/>
      <c r="BR78"/>
      <c r="BS78"/>
      <c r="BT78"/>
      <c r="BU78"/>
      <c r="BV78"/>
      <c r="BW78"/>
      <c r="BX78"/>
      <c r="BY78"/>
      <c r="BZ78" s="21"/>
      <c r="CA78" s="21"/>
      <c r="CB78" s="21"/>
      <c r="CC78" s="21"/>
      <c r="CD78" s="21"/>
    </row>
    <row r="79" spans="1:82" ht="12.75" customHeight="1" x14ac:dyDescent="0.2">
      <c r="A79" s="221"/>
      <c r="B79" s="193" t="str">
        <f t="shared" ref="B79:B142" si="31">IF(B78&lt;&gt;"",B78+1,"")</f>
        <v/>
      </c>
      <c r="C79" s="194"/>
      <c r="D79" s="195"/>
      <c r="E79" s="196"/>
      <c r="F79" s="197"/>
      <c r="G79" s="38"/>
      <c r="H79" s="175"/>
      <c r="I79" s="175"/>
      <c r="J79" s="10" t="str">
        <f t="shared" si="18"/>
        <v/>
      </c>
      <c r="K79" s="198" t="str">
        <f t="shared" si="19"/>
        <v/>
      </c>
      <c r="L79" s="168"/>
      <c r="M79" s="40"/>
      <c r="N79" s="175"/>
      <c r="O79" s="175"/>
      <c r="P79" s="10" t="str">
        <f t="shared" si="20"/>
        <v/>
      </c>
      <c r="Q79" s="167" t="str">
        <f t="shared" si="21"/>
        <v/>
      </c>
      <c r="R79" s="198"/>
      <c r="S79" s="42"/>
      <c r="T79" s="175"/>
      <c r="U79" s="175"/>
      <c r="V79" s="10" t="str">
        <f t="shared" si="22"/>
        <v/>
      </c>
      <c r="W79" s="167" t="str">
        <f t="shared" si="23"/>
        <v/>
      </c>
      <c r="X79" s="168"/>
      <c r="Y79" s="42"/>
      <c r="Z79" s="175"/>
      <c r="AA79" s="175"/>
      <c r="AB79" s="10" t="str">
        <f t="shared" si="24"/>
        <v/>
      </c>
      <c r="AC79" s="167" t="str">
        <f t="shared" si="25"/>
        <v/>
      </c>
      <c r="AD79" s="168"/>
      <c r="AE79" s="12" t="str">
        <f t="shared" si="26"/>
        <v/>
      </c>
      <c r="AF79" s="169" t="str">
        <f t="shared" si="27"/>
        <v/>
      </c>
      <c r="AG79" s="170"/>
      <c r="AH79" s="20" t="str">
        <f t="shared" si="28"/>
        <v/>
      </c>
      <c r="AI79" s="167" t="str">
        <f t="shared" si="29"/>
        <v/>
      </c>
      <c r="AJ79" s="168"/>
      <c r="AK79" s="258"/>
      <c r="AP79"/>
      <c r="AQ79"/>
      <c r="AR79" s="151" t="str">
        <f t="shared" si="30"/>
        <v/>
      </c>
      <c r="AS79" s="151" t="str">
        <f t="shared" si="17"/>
        <v/>
      </c>
      <c r="AT79"/>
      <c r="AU79" s="57"/>
      <c r="AV79" s="57"/>
      <c r="AW79" s="57"/>
      <c r="AX79"/>
      <c r="AY79"/>
      <c r="AZ79"/>
      <c r="BA79"/>
      <c r="BB79"/>
      <c r="BC79"/>
      <c r="BD79"/>
      <c r="BE79"/>
      <c r="BF79"/>
      <c r="BG79"/>
      <c r="BH79"/>
      <c r="BI79"/>
      <c r="BJ79"/>
      <c r="BK79"/>
      <c r="BL79"/>
      <c r="BM79"/>
      <c r="BN79"/>
      <c r="BO79"/>
      <c r="BP79"/>
      <c r="BQ79"/>
      <c r="BR79"/>
      <c r="BS79"/>
      <c r="BT79"/>
      <c r="BU79"/>
      <c r="BV79"/>
      <c r="BW79"/>
      <c r="BX79"/>
      <c r="BY79"/>
      <c r="BZ79" s="21"/>
      <c r="CA79" s="21"/>
      <c r="CB79" s="21"/>
      <c r="CC79" s="21"/>
      <c r="CD79" s="21"/>
    </row>
    <row r="80" spans="1:82" ht="12.75" customHeight="1" x14ac:dyDescent="0.2">
      <c r="A80" s="221"/>
      <c r="B80" s="193" t="str">
        <f t="shared" si="31"/>
        <v/>
      </c>
      <c r="C80" s="194"/>
      <c r="D80" s="195"/>
      <c r="E80" s="196"/>
      <c r="F80" s="197"/>
      <c r="G80" s="38"/>
      <c r="H80" s="175"/>
      <c r="I80" s="175"/>
      <c r="J80" s="10" t="str">
        <f t="shared" si="18"/>
        <v/>
      </c>
      <c r="K80" s="198" t="str">
        <f t="shared" si="19"/>
        <v/>
      </c>
      <c r="L80" s="168"/>
      <c r="M80" s="40"/>
      <c r="N80" s="175"/>
      <c r="O80" s="175"/>
      <c r="P80" s="10" t="str">
        <f t="shared" si="20"/>
        <v/>
      </c>
      <c r="Q80" s="167" t="str">
        <f t="shared" si="21"/>
        <v/>
      </c>
      <c r="R80" s="198"/>
      <c r="S80" s="42"/>
      <c r="T80" s="175"/>
      <c r="U80" s="175"/>
      <c r="V80" s="10" t="str">
        <f t="shared" si="22"/>
        <v/>
      </c>
      <c r="W80" s="167" t="str">
        <f t="shared" si="23"/>
        <v/>
      </c>
      <c r="X80" s="168"/>
      <c r="Y80" s="42"/>
      <c r="Z80" s="175"/>
      <c r="AA80" s="175"/>
      <c r="AB80" s="10" t="str">
        <f t="shared" si="24"/>
        <v/>
      </c>
      <c r="AC80" s="167" t="str">
        <f t="shared" si="25"/>
        <v/>
      </c>
      <c r="AD80" s="168"/>
      <c r="AE80" s="12" t="str">
        <f t="shared" si="26"/>
        <v/>
      </c>
      <c r="AF80" s="169" t="str">
        <f t="shared" si="27"/>
        <v/>
      </c>
      <c r="AG80" s="170"/>
      <c r="AH80" s="20" t="str">
        <f t="shared" si="28"/>
        <v/>
      </c>
      <c r="AI80" s="167" t="str">
        <f t="shared" si="29"/>
        <v/>
      </c>
      <c r="AJ80" s="168"/>
      <c r="AK80" s="258"/>
      <c r="AP80"/>
      <c r="AQ80"/>
      <c r="AR80" s="151" t="str">
        <f t="shared" si="30"/>
        <v/>
      </c>
      <c r="AS80" s="151" t="str">
        <f t="shared" si="17"/>
        <v/>
      </c>
      <c r="AT80"/>
      <c r="AU80" s="57"/>
      <c r="AV80" s="57"/>
      <c r="AW80" s="57"/>
      <c r="AX80"/>
      <c r="AY80"/>
      <c r="AZ80"/>
      <c r="BA80"/>
      <c r="BB80"/>
      <c r="BC80"/>
      <c r="BD80"/>
      <c r="BE80"/>
      <c r="BF80"/>
      <c r="BG80"/>
      <c r="BH80"/>
      <c r="BI80"/>
      <c r="BJ80"/>
      <c r="BK80"/>
      <c r="BL80"/>
      <c r="BM80"/>
      <c r="BN80"/>
      <c r="BO80"/>
      <c r="BP80"/>
      <c r="BQ80"/>
      <c r="BR80"/>
      <c r="BS80"/>
      <c r="BT80"/>
      <c r="BU80"/>
      <c r="BV80"/>
      <c r="BW80"/>
      <c r="BX80"/>
      <c r="BY80"/>
      <c r="BZ80" s="21"/>
      <c r="CA80" s="21"/>
      <c r="CB80" s="21"/>
      <c r="CC80" s="21"/>
      <c r="CD80" s="21"/>
    </row>
    <row r="81" spans="1:82" ht="12.75" customHeight="1" x14ac:dyDescent="0.2">
      <c r="A81" s="221"/>
      <c r="B81" s="193" t="str">
        <f t="shared" si="31"/>
        <v/>
      </c>
      <c r="C81" s="194"/>
      <c r="D81" s="195"/>
      <c r="E81" s="196"/>
      <c r="F81" s="197"/>
      <c r="G81" s="38"/>
      <c r="H81" s="175"/>
      <c r="I81" s="175"/>
      <c r="J81" s="10" t="str">
        <f t="shared" si="18"/>
        <v/>
      </c>
      <c r="K81" s="198" t="str">
        <f t="shared" si="19"/>
        <v/>
      </c>
      <c r="L81" s="168"/>
      <c r="M81" s="40"/>
      <c r="N81" s="175"/>
      <c r="O81" s="175"/>
      <c r="P81" s="10" t="str">
        <f t="shared" si="20"/>
        <v/>
      </c>
      <c r="Q81" s="167" t="str">
        <f t="shared" si="21"/>
        <v/>
      </c>
      <c r="R81" s="198"/>
      <c r="S81" s="42"/>
      <c r="T81" s="175"/>
      <c r="U81" s="175"/>
      <c r="V81" s="10" t="str">
        <f t="shared" si="22"/>
        <v/>
      </c>
      <c r="W81" s="167" t="str">
        <f t="shared" si="23"/>
        <v/>
      </c>
      <c r="X81" s="168"/>
      <c r="Y81" s="42"/>
      <c r="Z81" s="175"/>
      <c r="AA81" s="175"/>
      <c r="AB81" s="10" t="str">
        <f t="shared" si="24"/>
        <v/>
      </c>
      <c r="AC81" s="167" t="str">
        <f t="shared" si="25"/>
        <v/>
      </c>
      <c r="AD81" s="168"/>
      <c r="AE81" s="12" t="str">
        <f t="shared" si="26"/>
        <v/>
      </c>
      <c r="AF81" s="169" t="str">
        <f t="shared" si="27"/>
        <v/>
      </c>
      <c r="AG81" s="170"/>
      <c r="AH81" s="20" t="str">
        <f t="shared" si="28"/>
        <v/>
      </c>
      <c r="AI81" s="167" t="str">
        <f t="shared" si="29"/>
        <v/>
      </c>
      <c r="AJ81" s="168"/>
      <c r="AK81" s="258"/>
      <c r="AP81"/>
      <c r="AQ81"/>
      <c r="AR81" s="151" t="str">
        <f t="shared" si="30"/>
        <v/>
      </c>
      <c r="AS81" s="151" t="str">
        <f t="shared" si="17"/>
        <v/>
      </c>
      <c r="AT81"/>
      <c r="AU81" s="57"/>
      <c r="AV81" s="57"/>
      <c r="AW81" s="57"/>
      <c r="AX81"/>
      <c r="AY81"/>
      <c r="AZ81"/>
      <c r="BA81"/>
      <c r="BB81"/>
      <c r="BC81"/>
      <c r="BD81"/>
      <c r="BE81"/>
      <c r="BF81"/>
      <c r="BG81"/>
      <c r="BH81"/>
      <c r="BI81"/>
      <c r="BJ81"/>
      <c r="BK81"/>
      <c r="BL81"/>
      <c r="BM81"/>
      <c r="BN81"/>
      <c r="BO81"/>
      <c r="BP81"/>
      <c r="BQ81"/>
      <c r="BR81"/>
      <c r="BS81"/>
      <c r="BT81"/>
      <c r="BU81"/>
      <c r="BV81"/>
      <c r="BW81"/>
      <c r="BX81"/>
      <c r="BY81"/>
      <c r="BZ81" s="21"/>
      <c r="CA81" s="21"/>
      <c r="CB81" s="21"/>
      <c r="CC81" s="21"/>
      <c r="CD81" s="21"/>
    </row>
    <row r="82" spans="1:82" ht="12.75" customHeight="1" x14ac:dyDescent="0.2">
      <c r="A82" s="221"/>
      <c r="B82" s="193" t="str">
        <f t="shared" si="31"/>
        <v/>
      </c>
      <c r="C82" s="194"/>
      <c r="D82" s="195"/>
      <c r="E82" s="196"/>
      <c r="F82" s="197"/>
      <c r="G82" s="38"/>
      <c r="H82" s="175"/>
      <c r="I82" s="175"/>
      <c r="J82" s="10" t="str">
        <f t="shared" si="18"/>
        <v/>
      </c>
      <c r="K82" s="198" t="str">
        <f t="shared" si="19"/>
        <v/>
      </c>
      <c r="L82" s="168"/>
      <c r="M82" s="40"/>
      <c r="N82" s="175"/>
      <c r="O82" s="175"/>
      <c r="P82" s="10" t="str">
        <f t="shared" si="20"/>
        <v/>
      </c>
      <c r="Q82" s="167" t="str">
        <f t="shared" si="21"/>
        <v/>
      </c>
      <c r="R82" s="198"/>
      <c r="S82" s="42"/>
      <c r="T82" s="175"/>
      <c r="U82" s="175"/>
      <c r="V82" s="10" t="str">
        <f t="shared" si="22"/>
        <v/>
      </c>
      <c r="W82" s="167" t="str">
        <f t="shared" si="23"/>
        <v/>
      </c>
      <c r="X82" s="168"/>
      <c r="Y82" s="42"/>
      <c r="Z82" s="175"/>
      <c r="AA82" s="175"/>
      <c r="AB82" s="10" t="str">
        <f t="shared" si="24"/>
        <v/>
      </c>
      <c r="AC82" s="167" t="str">
        <f t="shared" si="25"/>
        <v/>
      </c>
      <c r="AD82" s="168"/>
      <c r="AE82" s="12" t="str">
        <f t="shared" si="26"/>
        <v/>
      </c>
      <c r="AF82" s="169" t="str">
        <f t="shared" si="27"/>
        <v/>
      </c>
      <c r="AG82" s="170"/>
      <c r="AH82" s="20" t="str">
        <f t="shared" si="28"/>
        <v/>
      </c>
      <c r="AI82" s="167" t="str">
        <f t="shared" si="29"/>
        <v/>
      </c>
      <c r="AJ82" s="168"/>
      <c r="AK82" s="258"/>
      <c r="AP82"/>
      <c r="AQ82"/>
      <c r="AR82" s="151" t="str">
        <f t="shared" si="30"/>
        <v/>
      </c>
      <c r="AS82" s="151" t="str">
        <f t="shared" si="17"/>
        <v/>
      </c>
      <c r="AT82"/>
      <c r="AU82" s="57"/>
      <c r="AV82" s="57"/>
      <c r="AW82" s="57"/>
      <c r="AX82"/>
      <c r="AY82"/>
      <c r="AZ82"/>
      <c r="BA82"/>
      <c r="BB82"/>
      <c r="BC82"/>
      <c r="BD82"/>
      <c r="BE82"/>
      <c r="BF82"/>
      <c r="BG82"/>
      <c r="BH82"/>
      <c r="BI82"/>
      <c r="BJ82"/>
      <c r="BK82"/>
      <c r="BL82"/>
      <c r="BM82"/>
      <c r="BN82"/>
      <c r="BO82"/>
      <c r="BP82"/>
      <c r="BQ82"/>
      <c r="BR82"/>
      <c r="BS82"/>
      <c r="BT82"/>
      <c r="BU82"/>
      <c r="BV82"/>
      <c r="BW82"/>
      <c r="BX82"/>
      <c r="BY82"/>
      <c r="BZ82" s="21"/>
      <c r="CA82" s="21"/>
      <c r="CB82" s="21"/>
      <c r="CC82" s="21"/>
      <c r="CD82" s="21"/>
    </row>
    <row r="83" spans="1:82" ht="12.75" customHeight="1" x14ac:dyDescent="0.2">
      <c r="A83" s="221"/>
      <c r="B83" s="193" t="str">
        <f t="shared" si="31"/>
        <v/>
      </c>
      <c r="C83" s="194"/>
      <c r="D83" s="195"/>
      <c r="E83" s="196"/>
      <c r="F83" s="197"/>
      <c r="G83" s="38"/>
      <c r="H83" s="175"/>
      <c r="I83" s="175"/>
      <c r="J83" s="10" t="str">
        <f t="shared" si="18"/>
        <v/>
      </c>
      <c r="K83" s="198" t="str">
        <f t="shared" si="19"/>
        <v/>
      </c>
      <c r="L83" s="168"/>
      <c r="M83" s="40"/>
      <c r="N83" s="175"/>
      <c r="O83" s="175"/>
      <c r="P83" s="10" t="str">
        <f t="shared" si="20"/>
        <v/>
      </c>
      <c r="Q83" s="167" t="str">
        <f t="shared" si="21"/>
        <v/>
      </c>
      <c r="R83" s="198"/>
      <c r="S83" s="42"/>
      <c r="T83" s="175"/>
      <c r="U83" s="175"/>
      <c r="V83" s="10" t="str">
        <f t="shared" si="22"/>
        <v/>
      </c>
      <c r="W83" s="167" t="str">
        <f t="shared" si="23"/>
        <v/>
      </c>
      <c r="X83" s="168"/>
      <c r="Y83" s="42"/>
      <c r="Z83" s="175"/>
      <c r="AA83" s="175"/>
      <c r="AB83" s="10" t="str">
        <f t="shared" si="24"/>
        <v/>
      </c>
      <c r="AC83" s="167" t="str">
        <f t="shared" si="25"/>
        <v/>
      </c>
      <c r="AD83" s="168"/>
      <c r="AE83" s="12" t="str">
        <f t="shared" si="26"/>
        <v/>
      </c>
      <c r="AF83" s="169" t="str">
        <f t="shared" si="27"/>
        <v/>
      </c>
      <c r="AG83" s="170"/>
      <c r="AH83" s="20" t="str">
        <f t="shared" si="28"/>
        <v/>
      </c>
      <c r="AI83" s="167" t="str">
        <f t="shared" si="29"/>
        <v/>
      </c>
      <c r="AJ83" s="168"/>
      <c r="AK83" s="258"/>
      <c r="AP83"/>
      <c r="AQ83"/>
      <c r="AR83" s="151" t="str">
        <f t="shared" si="30"/>
        <v/>
      </c>
      <c r="AS83" s="151" t="str">
        <f t="shared" si="17"/>
        <v/>
      </c>
      <c r="AT83"/>
      <c r="AU83" s="57"/>
      <c r="AV83" s="57"/>
      <c r="AW83" s="57"/>
      <c r="AX83"/>
      <c r="AY83"/>
      <c r="AZ83"/>
      <c r="BA83"/>
      <c r="BB83"/>
      <c r="BC83"/>
      <c r="BD83"/>
      <c r="BE83"/>
      <c r="BF83"/>
      <c r="BG83"/>
      <c r="BH83"/>
      <c r="BI83"/>
      <c r="BJ83"/>
      <c r="BK83"/>
      <c r="BL83"/>
      <c r="BM83"/>
      <c r="BN83"/>
      <c r="BO83"/>
      <c r="BP83"/>
      <c r="BQ83"/>
      <c r="BR83"/>
      <c r="BS83"/>
      <c r="BT83"/>
      <c r="BU83"/>
      <c r="BV83"/>
      <c r="BW83"/>
      <c r="BX83"/>
      <c r="BY83"/>
      <c r="BZ83" s="21"/>
      <c r="CA83" s="21"/>
      <c r="CB83" s="21"/>
      <c r="CC83" s="21"/>
      <c r="CD83" s="21"/>
    </row>
    <row r="84" spans="1:82" ht="12.75" customHeight="1" x14ac:dyDescent="0.2">
      <c r="A84" s="221"/>
      <c r="B84" s="193" t="str">
        <f t="shared" si="31"/>
        <v/>
      </c>
      <c r="C84" s="194"/>
      <c r="D84" s="195"/>
      <c r="E84" s="196"/>
      <c r="F84" s="197"/>
      <c r="G84" s="38"/>
      <c r="H84" s="175"/>
      <c r="I84" s="175"/>
      <c r="J84" s="10" t="str">
        <f t="shared" si="18"/>
        <v/>
      </c>
      <c r="K84" s="198" t="str">
        <f t="shared" si="19"/>
        <v/>
      </c>
      <c r="L84" s="168"/>
      <c r="M84" s="40"/>
      <c r="N84" s="175"/>
      <c r="O84" s="175"/>
      <c r="P84" s="10" t="str">
        <f t="shared" si="20"/>
        <v/>
      </c>
      <c r="Q84" s="167" t="str">
        <f t="shared" si="21"/>
        <v/>
      </c>
      <c r="R84" s="198"/>
      <c r="S84" s="42"/>
      <c r="T84" s="175"/>
      <c r="U84" s="175"/>
      <c r="V84" s="10" t="str">
        <f t="shared" si="22"/>
        <v/>
      </c>
      <c r="W84" s="167" t="str">
        <f t="shared" si="23"/>
        <v/>
      </c>
      <c r="X84" s="168"/>
      <c r="Y84" s="42"/>
      <c r="Z84" s="175"/>
      <c r="AA84" s="175"/>
      <c r="AB84" s="10" t="str">
        <f t="shared" si="24"/>
        <v/>
      </c>
      <c r="AC84" s="167" t="str">
        <f t="shared" si="25"/>
        <v/>
      </c>
      <c r="AD84" s="168"/>
      <c r="AE84" s="12" t="str">
        <f t="shared" si="26"/>
        <v/>
      </c>
      <c r="AF84" s="169" t="str">
        <f t="shared" si="27"/>
        <v/>
      </c>
      <c r="AG84" s="170"/>
      <c r="AH84" s="20" t="str">
        <f t="shared" si="28"/>
        <v/>
      </c>
      <c r="AI84" s="167" t="str">
        <f t="shared" si="29"/>
        <v/>
      </c>
      <c r="AJ84" s="168"/>
      <c r="AK84" s="258"/>
      <c r="AP84"/>
      <c r="AQ84"/>
      <c r="AR84" s="151" t="str">
        <f t="shared" si="30"/>
        <v/>
      </c>
      <c r="AS84" s="151" t="str">
        <f t="shared" si="17"/>
        <v/>
      </c>
      <c r="AT84"/>
      <c r="AU84" s="57"/>
      <c r="AV84" s="57"/>
      <c r="AW84" s="57"/>
      <c r="AX84"/>
      <c r="AY84"/>
      <c r="AZ84"/>
      <c r="BA84"/>
      <c r="BB84"/>
      <c r="BC84"/>
      <c r="BD84"/>
      <c r="BE84"/>
      <c r="BF84"/>
      <c r="BG84"/>
      <c r="BH84"/>
      <c r="BI84"/>
      <c r="BJ84"/>
      <c r="BK84"/>
      <c r="BL84"/>
      <c r="BM84"/>
      <c r="BN84"/>
      <c r="BO84"/>
      <c r="BP84"/>
      <c r="BQ84"/>
      <c r="BR84"/>
      <c r="BS84"/>
      <c r="BT84"/>
      <c r="BU84"/>
      <c r="BV84"/>
      <c r="BW84"/>
      <c r="BX84"/>
      <c r="BY84"/>
      <c r="BZ84" s="21"/>
      <c r="CA84" s="21"/>
      <c r="CB84" s="21"/>
      <c r="CC84" s="21"/>
      <c r="CD84" s="21"/>
    </row>
    <row r="85" spans="1:82" ht="12.75" customHeight="1" x14ac:dyDescent="0.2">
      <c r="A85" s="221"/>
      <c r="B85" s="193" t="str">
        <f t="shared" si="31"/>
        <v/>
      </c>
      <c r="C85" s="194"/>
      <c r="D85" s="195"/>
      <c r="E85" s="196"/>
      <c r="F85" s="197"/>
      <c r="G85" s="38"/>
      <c r="H85" s="175"/>
      <c r="I85" s="175"/>
      <c r="J85" s="10" t="str">
        <f t="shared" si="18"/>
        <v/>
      </c>
      <c r="K85" s="198" t="str">
        <f t="shared" si="19"/>
        <v/>
      </c>
      <c r="L85" s="168"/>
      <c r="M85" s="40"/>
      <c r="N85" s="175"/>
      <c r="O85" s="175"/>
      <c r="P85" s="10" t="str">
        <f t="shared" si="20"/>
        <v/>
      </c>
      <c r="Q85" s="167" t="str">
        <f t="shared" si="21"/>
        <v/>
      </c>
      <c r="R85" s="198"/>
      <c r="S85" s="42"/>
      <c r="T85" s="175"/>
      <c r="U85" s="175"/>
      <c r="V85" s="10" t="str">
        <f t="shared" si="22"/>
        <v/>
      </c>
      <c r="W85" s="167" t="str">
        <f t="shared" si="23"/>
        <v/>
      </c>
      <c r="X85" s="168"/>
      <c r="Y85" s="42"/>
      <c r="Z85" s="175"/>
      <c r="AA85" s="175"/>
      <c r="AB85" s="10" t="str">
        <f t="shared" si="24"/>
        <v/>
      </c>
      <c r="AC85" s="167" t="str">
        <f t="shared" si="25"/>
        <v/>
      </c>
      <c r="AD85" s="168"/>
      <c r="AE85" s="12" t="str">
        <f t="shared" si="26"/>
        <v/>
      </c>
      <c r="AF85" s="169" t="str">
        <f t="shared" si="27"/>
        <v/>
      </c>
      <c r="AG85" s="170"/>
      <c r="AH85" s="20" t="str">
        <f t="shared" si="28"/>
        <v/>
      </c>
      <c r="AI85" s="167" t="str">
        <f t="shared" si="29"/>
        <v/>
      </c>
      <c r="AJ85" s="168"/>
      <c r="AK85" s="258"/>
      <c r="AP85"/>
      <c r="AQ85"/>
      <c r="AR85" s="151" t="str">
        <f t="shared" si="30"/>
        <v/>
      </c>
      <c r="AS85" s="151" t="str">
        <f t="shared" si="17"/>
        <v/>
      </c>
      <c r="AT85"/>
      <c r="AU85" s="57"/>
      <c r="AV85" s="57"/>
      <c r="AW85" s="57"/>
      <c r="AX85"/>
      <c r="AY85"/>
      <c r="AZ85"/>
      <c r="BA85"/>
      <c r="BB85"/>
      <c r="BC85"/>
      <c r="BD85"/>
      <c r="BE85"/>
      <c r="BF85"/>
      <c r="BG85"/>
      <c r="BH85"/>
      <c r="BI85"/>
      <c r="BJ85"/>
      <c r="BK85"/>
      <c r="BL85"/>
      <c r="BM85"/>
      <c r="BN85"/>
      <c r="BO85"/>
      <c r="BP85"/>
      <c r="BQ85"/>
      <c r="BR85"/>
      <c r="BS85"/>
      <c r="BT85"/>
      <c r="BU85"/>
      <c r="BV85"/>
      <c r="BW85"/>
      <c r="BX85"/>
      <c r="BY85"/>
      <c r="BZ85" s="21"/>
      <c r="CA85" s="21"/>
      <c r="CB85" s="21"/>
      <c r="CC85" s="21"/>
      <c r="CD85" s="21"/>
    </row>
    <row r="86" spans="1:82" ht="12.75" customHeight="1" x14ac:dyDescent="0.2">
      <c r="A86" s="221"/>
      <c r="B86" s="193" t="str">
        <f t="shared" si="31"/>
        <v/>
      </c>
      <c r="C86" s="194"/>
      <c r="D86" s="195"/>
      <c r="E86" s="196"/>
      <c r="F86" s="197"/>
      <c r="G86" s="38"/>
      <c r="H86" s="175"/>
      <c r="I86" s="175"/>
      <c r="J86" s="10" t="str">
        <f t="shared" si="18"/>
        <v/>
      </c>
      <c r="K86" s="198" t="str">
        <f t="shared" si="19"/>
        <v/>
      </c>
      <c r="L86" s="168"/>
      <c r="M86" s="40"/>
      <c r="N86" s="175"/>
      <c r="O86" s="175"/>
      <c r="P86" s="10" t="str">
        <f t="shared" si="20"/>
        <v/>
      </c>
      <c r="Q86" s="167" t="str">
        <f t="shared" si="21"/>
        <v/>
      </c>
      <c r="R86" s="198"/>
      <c r="S86" s="42"/>
      <c r="T86" s="175"/>
      <c r="U86" s="175"/>
      <c r="V86" s="10" t="str">
        <f t="shared" si="22"/>
        <v/>
      </c>
      <c r="W86" s="167" t="str">
        <f t="shared" si="23"/>
        <v/>
      </c>
      <c r="X86" s="168"/>
      <c r="Y86" s="42"/>
      <c r="Z86" s="175"/>
      <c r="AA86" s="175"/>
      <c r="AB86" s="10" t="str">
        <f t="shared" si="24"/>
        <v/>
      </c>
      <c r="AC86" s="167" t="str">
        <f t="shared" si="25"/>
        <v/>
      </c>
      <c r="AD86" s="168"/>
      <c r="AE86" s="12" t="str">
        <f t="shared" si="26"/>
        <v/>
      </c>
      <c r="AF86" s="169" t="str">
        <f t="shared" si="27"/>
        <v/>
      </c>
      <c r="AG86" s="170"/>
      <c r="AH86" s="20" t="str">
        <f t="shared" si="28"/>
        <v/>
      </c>
      <c r="AI86" s="167" t="str">
        <f t="shared" si="29"/>
        <v/>
      </c>
      <c r="AJ86" s="168"/>
      <c r="AK86" s="258"/>
      <c r="AP86"/>
      <c r="AQ86"/>
      <c r="AR86" s="151" t="str">
        <f t="shared" si="30"/>
        <v/>
      </c>
      <c r="AS86" s="151" t="str">
        <f t="shared" si="17"/>
        <v/>
      </c>
      <c r="AT86"/>
      <c r="AU86" s="57"/>
      <c r="AV86" s="57"/>
      <c r="AW86" s="57"/>
      <c r="AX86"/>
      <c r="AY86"/>
      <c r="AZ86"/>
      <c r="BA86"/>
      <c r="BB86"/>
      <c r="BC86"/>
      <c r="BD86"/>
      <c r="BE86"/>
      <c r="BF86"/>
      <c r="BG86"/>
      <c r="BH86"/>
      <c r="BI86"/>
      <c r="BJ86"/>
      <c r="BK86"/>
      <c r="BL86"/>
      <c r="BM86"/>
      <c r="BN86"/>
      <c r="BO86"/>
      <c r="BP86"/>
      <c r="BQ86"/>
      <c r="BR86"/>
      <c r="BS86"/>
      <c r="BT86"/>
      <c r="BU86"/>
      <c r="BV86"/>
      <c r="BW86"/>
      <c r="BX86"/>
      <c r="BY86"/>
      <c r="BZ86" s="21"/>
      <c r="CA86" s="21"/>
      <c r="CB86" s="21"/>
      <c r="CC86" s="21"/>
      <c r="CD86" s="21"/>
    </row>
    <row r="87" spans="1:82" ht="12.75" customHeight="1" x14ac:dyDescent="0.2">
      <c r="A87" s="221"/>
      <c r="B87" s="193" t="str">
        <f t="shared" si="31"/>
        <v/>
      </c>
      <c r="C87" s="194"/>
      <c r="D87" s="195"/>
      <c r="E87" s="196"/>
      <c r="F87" s="197"/>
      <c r="G87" s="38"/>
      <c r="H87" s="175"/>
      <c r="I87" s="175"/>
      <c r="J87" s="10" t="str">
        <f t="shared" si="18"/>
        <v/>
      </c>
      <c r="K87" s="198" t="str">
        <f t="shared" si="19"/>
        <v/>
      </c>
      <c r="L87" s="168"/>
      <c r="M87" s="40"/>
      <c r="N87" s="175"/>
      <c r="O87" s="175"/>
      <c r="P87" s="10" t="str">
        <f t="shared" si="20"/>
        <v/>
      </c>
      <c r="Q87" s="167" t="str">
        <f t="shared" si="21"/>
        <v/>
      </c>
      <c r="R87" s="198"/>
      <c r="S87" s="42"/>
      <c r="T87" s="175"/>
      <c r="U87" s="175"/>
      <c r="V87" s="10" t="str">
        <f t="shared" si="22"/>
        <v/>
      </c>
      <c r="W87" s="167" t="str">
        <f t="shared" si="23"/>
        <v/>
      </c>
      <c r="X87" s="168"/>
      <c r="Y87" s="42"/>
      <c r="Z87" s="175"/>
      <c r="AA87" s="175"/>
      <c r="AB87" s="10" t="str">
        <f t="shared" si="24"/>
        <v/>
      </c>
      <c r="AC87" s="167" t="str">
        <f t="shared" si="25"/>
        <v/>
      </c>
      <c r="AD87" s="168"/>
      <c r="AE87" s="12" t="str">
        <f t="shared" si="26"/>
        <v/>
      </c>
      <c r="AF87" s="169" t="str">
        <f t="shared" si="27"/>
        <v/>
      </c>
      <c r="AG87" s="170"/>
      <c r="AH87" s="20" t="str">
        <f t="shared" si="28"/>
        <v/>
      </c>
      <c r="AI87" s="167" t="str">
        <f t="shared" si="29"/>
        <v/>
      </c>
      <c r="AJ87" s="168"/>
      <c r="AK87" s="258"/>
      <c r="AP87"/>
      <c r="AQ87"/>
      <c r="AR87" s="151" t="str">
        <f t="shared" si="30"/>
        <v/>
      </c>
      <c r="AS87" s="151" t="str">
        <f t="shared" si="17"/>
        <v/>
      </c>
      <c r="AT87"/>
      <c r="AU87" s="57"/>
      <c r="AV87" s="57"/>
      <c r="AW87" s="57"/>
      <c r="AX87"/>
      <c r="AY87"/>
      <c r="AZ87"/>
      <c r="BA87"/>
      <c r="BB87"/>
      <c r="BC87"/>
      <c r="BD87"/>
      <c r="BE87"/>
      <c r="BF87"/>
      <c r="BG87"/>
      <c r="BH87"/>
      <c r="BI87"/>
      <c r="BJ87"/>
      <c r="BK87"/>
      <c r="BL87"/>
      <c r="BM87"/>
      <c r="BN87"/>
      <c r="BO87"/>
      <c r="BP87"/>
      <c r="BQ87"/>
      <c r="BR87"/>
      <c r="BS87"/>
      <c r="BT87"/>
      <c r="BU87"/>
      <c r="BV87"/>
      <c r="BW87"/>
      <c r="BX87"/>
      <c r="BY87"/>
      <c r="BZ87" s="21"/>
      <c r="CA87" s="21"/>
      <c r="CB87" s="21"/>
      <c r="CC87" s="21"/>
      <c r="CD87" s="21"/>
    </row>
    <row r="88" spans="1:82" ht="12.75" customHeight="1" x14ac:dyDescent="0.2">
      <c r="A88" s="221"/>
      <c r="B88" s="193" t="str">
        <f t="shared" si="31"/>
        <v/>
      </c>
      <c r="C88" s="194"/>
      <c r="D88" s="195"/>
      <c r="E88" s="196"/>
      <c r="F88" s="197"/>
      <c r="G88" s="38"/>
      <c r="H88" s="175"/>
      <c r="I88" s="175"/>
      <c r="J88" s="10" t="str">
        <f t="shared" si="18"/>
        <v/>
      </c>
      <c r="K88" s="198" t="str">
        <f t="shared" si="19"/>
        <v/>
      </c>
      <c r="L88" s="168"/>
      <c r="M88" s="40"/>
      <c r="N88" s="175"/>
      <c r="O88" s="175"/>
      <c r="P88" s="10" t="str">
        <f t="shared" si="20"/>
        <v/>
      </c>
      <c r="Q88" s="167" t="str">
        <f t="shared" si="21"/>
        <v/>
      </c>
      <c r="R88" s="198"/>
      <c r="S88" s="42"/>
      <c r="T88" s="175"/>
      <c r="U88" s="175"/>
      <c r="V88" s="10" t="str">
        <f t="shared" si="22"/>
        <v/>
      </c>
      <c r="W88" s="167" t="str">
        <f t="shared" si="23"/>
        <v/>
      </c>
      <c r="X88" s="168"/>
      <c r="Y88" s="42"/>
      <c r="Z88" s="175"/>
      <c r="AA88" s="175"/>
      <c r="AB88" s="10" t="str">
        <f t="shared" si="24"/>
        <v/>
      </c>
      <c r="AC88" s="167" t="str">
        <f t="shared" si="25"/>
        <v/>
      </c>
      <c r="AD88" s="168"/>
      <c r="AE88" s="12" t="str">
        <f t="shared" si="26"/>
        <v/>
      </c>
      <c r="AF88" s="169" t="str">
        <f t="shared" si="27"/>
        <v/>
      </c>
      <c r="AG88" s="170"/>
      <c r="AH88" s="20" t="str">
        <f t="shared" si="28"/>
        <v/>
      </c>
      <c r="AI88" s="167" t="str">
        <f t="shared" si="29"/>
        <v/>
      </c>
      <c r="AJ88" s="168"/>
      <c r="AK88" s="258"/>
      <c r="AP88"/>
      <c r="AQ88"/>
      <c r="AR88" s="151" t="str">
        <f t="shared" si="30"/>
        <v/>
      </c>
      <c r="AS88" s="151" t="str">
        <f t="shared" si="17"/>
        <v/>
      </c>
      <c r="AT88"/>
      <c r="AU88" s="57"/>
      <c r="AV88" s="57"/>
      <c r="AW88" s="57"/>
      <c r="AX88"/>
      <c r="AY88"/>
      <c r="AZ88"/>
      <c r="BA88"/>
      <c r="BB88"/>
      <c r="BC88"/>
      <c r="BD88"/>
      <c r="BE88"/>
      <c r="BF88"/>
      <c r="BG88"/>
      <c r="BH88"/>
      <c r="BI88"/>
      <c r="BJ88"/>
      <c r="BK88"/>
      <c r="BL88"/>
      <c r="BM88"/>
      <c r="BN88"/>
      <c r="BO88"/>
      <c r="BP88"/>
      <c r="BQ88"/>
      <c r="BR88"/>
      <c r="BS88"/>
      <c r="BT88"/>
      <c r="BU88"/>
      <c r="BV88"/>
      <c r="BW88"/>
      <c r="BX88"/>
      <c r="BY88"/>
      <c r="BZ88" s="21"/>
      <c r="CA88" s="21"/>
      <c r="CB88" s="21"/>
      <c r="CC88" s="21"/>
      <c r="CD88" s="21"/>
    </row>
    <row r="89" spans="1:82" ht="12.75" customHeight="1" x14ac:dyDescent="0.2">
      <c r="A89" s="221"/>
      <c r="B89" s="193" t="str">
        <f t="shared" si="31"/>
        <v/>
      </c>
      <c r="C89" s="194"/>
      <c r="D89" s="195"/>
      <c r="E89" s="196"/>
      <c r="F89" s="197"/>
      <c r="G89" s="38"/>
      <c r="H89" s="175"/>
      <c r="I89" s="175"/>
      <c r="J89" s="10" t="str">
        <f t="shared" si="18"/>
        <v/>
      </c>
      <c r="K89" s="198" t="str">
        <f t="shared" si="19"/>
        <v/>
      </c>
      <c r="L89" s="168"/>
      <c r="M89" s="40"/>
      <c r="N89" s="175"/>
      <c r="O89" s="175"/>
      <c r="P89" s="10" t="str">
        <f t="shared" si="20"/>
        <v/>
      </c>
      <c r="Q89" s="167" t="str">
        <f t="shared" si="21"/>
        <v/>
      </c>
      <c r="R89" s="198"/>
      <c r="S89" s="42"/>
      <c r="T89" s="175"/>
      <c r="U89" s="175"/>
      <c r="V89" s="10" t="str">
        <f t="shared" si="22"/>
        <v/>
      </c>
      <c r="W89" s="167" t="str">
        <f t="shared" si="23"/>
        <v/>
      </c>
      <c r="X89" s="168"/>
      <c r="Y89" s="42"/>
      <c r="Z89" s="175"/>
      <c r="AA89" s="175"/>
      <c r="AB89" s="10" t="str">
        <f t="shared" si="24"/>
        <v/>
      </c>
      <c r="AC89" s="167" t="str">
        <f t="shared" si="25"/>
        <v/>
      </c>
      <c r="AD89" s="168"/>
      <c r="AE89" s="12" t="str">
        <f t="shared" si="26"/>
        <v/>
      </c>
      <c r="AF89" s="169" t="str">
        <f t="shared" si="27"/>
        <v/>
      </c>
      <c r="AG89" s="170"/>
      <c r="AH89" s="20" t="str">
        <f t="shared" si="28"/>
        <v/>
      </c>
      <c r="AI89" s="167" t="str">
        <f t="shared" si="29"/>
        <v/>
      </c>
      <c r="AJ89" s="168"/>
      <c r="AK89" s="258"/>
      <c r="AP89"/>
      <c r="AQ89"/>
      <c r="AR89" s="151" t="str">
        <f t="shared" si="30"/>
        <v/>
      </c>
      <c r="AS89" s="151" t="str">
        <f t="shared" si="17"/>
        <v/>
      </c>
      <c r="AT89"/>
      <c r="AU89" s="57"/>
      <c r="AV89" s="57"/>
      <c r="AW89" s="57"/>
      <c r="AX89"/>
      <c r="AY89"/>
      <c r="AZ89"/>
      <c r="BA89"/>
      <c r="BB89"/>
      <c r="BC89"/>
      <c r="BD89"/>
      <c r="BE89"/>
      <c r="BF89"/>
      <c r="BG89"/>
      <c r="BH89"/>
      <c r="BI89"/>
      <c r="BJ89"/>
      <c r="BK89"/>
      <c r="BL89"/>
      <c r="BM89"/>
      <c r="BN89"/>
      <c r="BO89"/>
      <c r="BP89"/>
      <c r="BQ89"/>
      <c r="BR89"/>
      <c r="BS89"/>
      <c r="BT89"/>
      <c r="BU89"/>
      <c r="BV89"/>
      <c r="BW89"/>
      <c r="BX89"/>
      <c r="BY89"/>
      <c r="BZ89" s="21"/>
      <c r="CA89" s="21"/>
      <c r="CB89" s="21"/>
      <c r="CC89" s="21"/>
      <c r="CD89" s="21"/>
    </row>
    <row r="90" spans="1:82" ht="12.75" customHeight="1" x14ac:dyDescent="0.2">
      <c r="A90" s="221"/>
      <c r="B90" s="193" t="str">
        <f t="shared" si="31"/>
        <v/>
      </c>
      <c r="C90" s="194"/>
      <c r="D90" s="195"/>
      <c r="E90" s="196"/>
      <c r="F90" s="197"/>
      <c r="G90" s="38"/>
      <c r="H90" s="175"/>
      <c r="I90" s="175"/>
      <c r="J90" s="10" t="str">
        <f t="shared" si="18"/>
        <v/>
      </c>
      <c r="K90" s="198" t="str">
        <f t="shared" si="19"/>
        <v/>
      </c>
      <c r="L90" s="168"/>
      <c r="M90" s="40"/>
      <c r="N90" s="175"/>
      <c r="O90" s="175"/>
      <c r="P90" s="10" t="str">
        <f t="shared" si="20"/>
        <v/>
      </c>
      <c r="Q90" s="167" t="str">
        <f t="shared" si="21"/>
        <v/>
      </c>
      <c r="R90" s="198"/>
      <c r="S90" s="42"/>
      <c r="T90" s="175"/>
      <c r="U90" s="175"/>
      <c r="V90" s="10" t="str">
        <f t="shared" si="22"/>
        <v/>
      </c>
      <c r="W90" s="167" t="str">
        <f t="shared" si="23"/>
        <v/>
      </c>
      <c r="X90" s="168"/>
      <c r="Y90" s="42"/>
      <c r="Z90" s="175"/>
      <c r="AA90" s="175"/>
      <c r="AB90" s="10" t="str">
        <f t="shared" si="24"/>
        <v/>
      </c>
      <c r="AC90" s="167" t="str">
        <f t="shared" si="25"/>
        <v/>
      </c>
      <c r="AD90" s="168"/>
      <c r="AE90" s="12" t="str">
        <f t="shared" si="26"/>
        <v/>
      </c>
      <c r="AF90" s="169" t="str">
        <f t="shared" si="27"/>
        <v/>
      </c>
      <c r="AG90" s="170"/>
      <c r="AH90" s="20" t="str">
        <f t="shared" si="28"/>
        <v/>
      </c>
      <c r="AI90" s="167" t="str">
        <f t="shared" si="29"/>
        <v/>
      </c>
      <c r="AJ90" s="168"/>
      <c r="AK90" s="258"/>
      <c r="AP90"/>
      <c r="AQ90"/>
      <c r="AR90" s="151" t="str">
        <f t="shared" si="30"/>
        <v/>
      </c>
      <c r="AS90" s="151" t="str">
        <f t="shared" si="17"/>
        <v/>
      </c>
      <c r="AT90"/>
      <c r="AU90" s="57"/>
      <c r="AV90" s="57"/>
      <c r="AW90" s="57"/>
      <c r="AX90"/>
      <c r="AY90"/>
      <c r="AZ90"/>
      <c r="BA90"/>
      <c r="BB90"/>
      <c r="BC90"/>
      <c r="BD90"/>
      <c r="BE90"/>
      <c r="BF90"/>
      <c r="BG90"/>
      <c r="BH90"/>
      <c r="BI90"/>
      <c r="BJ90"/>
      <c r="BK90"/>
      <c r="BL90"/>
      <c r="BM90"/>
      <c r="BN90"/>
      <c r="BO90"/>
      <c r="BP90"/>
      <c r="BQ90"/>
      <c r="BR90"/>
      <c r="BS90"/>
      <c r="BT90"/>
      <c r="BU90"/>
      <c r="BV90"/>
      <c r="BW90"/>
      <c r="BX90"/>
      <c r="BY90"/>
      <c r="BZ90" s="21"/>
      <c r="CA90" s="21"/>
      <c r="CB90" s="21"/>
      <c r="CC90" s="21"/>
      <c r="CD90" s="21"/>
    </row>
    <row r="91" spans="1:82" ht="12.75" customHeight="1" x14ac:dyDescent="0.2">
      <c r="A91" s="221"/>
      <c r="B91" s="193" t="str">
        <f t="shared" si="31"/>
        <v/>
      </c>
      <c r="C91" s="194"/>
      <c r="D91" s="195"/>
      <c r="E91" s="196"/>
      <c r="F91" s="197"/>
      <c r="G91" s="38"/>
      <c r="H91" s="175"/>
      <c r="I91" s="175"/>
      <c r="J91" s="10" t="str">
        <f t="shared" si="18"/>
        <v/>
      </c>
      <c r="K91" s="198" t="str">
        <f t="shared" si="19"/>
        <v/>
      </c>
      <c r="L91" s="168"/>
      <c r="M91" s="40"/>
      <c r="N91" s="175"/>
      <c r="O91" s="175"/>
      <c r="P91" s="10" t="str">
        <f t="shared" si="20"/>
        <v/>
      </c>
      <c r="Q91" s="167" t="str">
        <f t="shared" si="21"/>
        <v/>
      </c>
      <c r="R91" s="198"/>
      <c r="S91" s="42"/>
      <c r="T91" s="175"/>
      <c r="U91" s="175"/>
      <c r="V91" s="10" t="str">
        <f t="shared" si="22"/>
        <v/>
      </c>
      <c r="W91" s="167" t="str">
        <f t="shared" si="23"/>
        <v/>
      </c>
      <c r="X91" s="168"/>
      <c r="Y91" s="42"/>
      <c r="Z91" s="175"/>
      <c r="AA91" s="175"/>
      <c r="AB91" s="10" t="str">
        <f t="shared" si="24"/>
        <v/>
      </c>
      <c r="AC91" s="167" t="str">
        <f t="shared" si="25"/>
        <v/>
      </c>
      <c r="AD91" s="168"/>
      <c r="AE91" s="12" t="str">
        <f t="shared" si="26"/>
        <v/>
      </c>
      <c r="AF91" s="169" t="str">
        <f t="shared" si="27"/>
        <v/>
      </c>
      <c r="AG91" s="170"/>
      <c r="AH91" s="20" t="str">
        <f t="shared" si="28"/>
        <v/>
      </c>
      <c r="AI91" s="167" t="str">
        <f t="shared" si="29"/>
        <v/>
      </c>
      <c r="AJ91" s="168"/>
      <c r="AK91" s="258"/>
      <c r="AP91"/>
      <c r="AQ91"/>
      <c r="AR91" s="151" t="str">
        <f t="shared" si="30"/>
        <v/>
      </c>
      <c r="AS91" s="151" t="str">
        <f t="shared" si="17"/>
        <v/>
      </c>
      <c r="AT91"/>
      <c r="AU91" s="57"/>
      <c r="AV91" s="57"/>
      <c r="AW91" s="57"/>
      <c r="AX91"/>
      <c r="AY91"/>
      <c r="AZ91"/>
      <c r="BA91"/>
      <c r="BB91"/>
      <c r="BC91"/>
      <c r="BD91"/>
      <c r="BE91"/>
      <c r="BF91"/>
      <c r="BG91"/>
      <c r="BH91"/>
      <c r="BI91"/>
      <c r="BJ91"/>
      <c r="BK91"/>
      <c r="BL91"/>
      <c r="BM91"/>
      <c r="BN91"/>
      <c r="BO91"/>
      <c r="BP91"/>
      <c r="BQ91"/>
      <c r="BR91"/>
      <c r="BS91"/>
      <c r="BT91"/>
      <c r="BU91"/>
      <c r="BV91"/>
      <c r="BW91"/>
      <c r="BX91"/>
      <c r="BY91"/>
      <c r="BZ91" s="21"/>
      <c r="CA91" s="21"/>
      <c r="CB91" s="21"/>
      <c r="CC91" s="21"/>
      <c r="CD91" s="21"/>
    </row>
    <row r="92" spans="1:82" ht="12.75" customHeight="1" x14ac:dyDescent="0.2">
      <c r="A92" s="221"/>
      <c r="B92" s="193" t="str">
        <f t="shared" si="31"/>
        <v/>
      </c>
      <c r="C92" s="194"/>
      <c r="D92" s="195"/>
      <c r="E92" s="196"/>
      <c r="F92" s="197"/>
      <c r="G92" s="38"/>
      <c r="H92" s="175"/>
      <c r="I92" s="175"/>
      <c r="J92" s="10" t="str">
        <f t="shared" si="18"/>
        <v/>
      </c>
      <c r="K92" s="198" t="str">
        <f t="shared" si="19"/>
        <v/>
      </c>
      <c r="L92" s="168"/>
      <c r="M92" s="40"/>
      <c r="N92" s="175"/>
      <c r="O92" s="175"/>
      <c r="P92" s="10" t="str">
        <f t="shared" si="20"/>
        <v/>
      </c>
      <c r="Q92" s="167" t="str">
        <f t="shared" si="21"/>
        <v/>
      </c>
      <c r="R92" s="198"/>
      <c r="S92" s="42"/>
      <c r="T92" s="175"/>
      <c r="U92" s="175"/>
      <c r="V92" s="10" t="str">
        <f t="shared" si="22"/>
        <v/>
      </c>
      <c r="W92" s="167" t="str">
        <f t="shared" si="23"/>
        <v/>
      </c>
      <c r="X92" s="168"/>
      <c r="Y92" s="42"/>
      <c r="Z92" s="175"/>
      <c r="AA92" s="175"/>
      <c r="AB92" s="10" t="str">
        <f t="shared" si="24"/>
        <v/>
      </c>
      <c r="AC92" s="167" t="str">
        <f t="shared" si="25"/>
        <v/>
      </c>
      <c r="AD92" s="168"/>
      <c r="AE92" s="12" t="str">
        <f t="shared" si="26"/>
        <v/>
      </c>
      <c r="AF92" s="169" t="str">
        <f t="shared" si="27"/>
        <v/>
      </c>
      <c r="AG92" s="170"/>
      <c r="AH92" s="20" t="str">
        <f t="shared" si="28"/>
        <v/>
      </c>
      <c r="AI92" s="167" t="str">
        <f t="shared" si="29"/>
        <v/>
      </c>
      <c r="AJ92" s="168"/>
      <c r="AK92" s="258"/>
      <c r="AP92"/>
      <c r="AQ92"/>
      <c r="AR92" s="151" t="str">
        <f t="shared" si="30"/>
        <v/>
      </c>
      <c r="AS92" s="151" t="str">
        <f t="shared" si="17"/>
        <v/>
      </c>
      <c r="AT92"/>
      <c r="AU92" s="57"/>
      <c r="AV92" s="57"/>
      <c r="AW92" s="57"/>
      <c r="AX92"/>
      <c r="AY92"/>
      <c r="AZ92"/>
      <c r="BA92"/>
      <c r="BB92"/>
      <c r="BC92"/>
      <c r="BD92"/>
      <c r="BE92"/>
      <c r="BF92"/>
      <c r="BG92"/>
      <c r="BH92"/>
      <c r="BI92"/>
      <c r="BJ92"/>
      <c r="BK92"/>
      <c r="BL92"/>
      <c r="BM92"/>
      <c r="BN92"/>
      <c r="BO92"/>
      <c r="BP92"/>
      <c r="BQ92"/>
      <c r="BR92"/>
      <c r="BS92"/>
      <c r="BT92"/>
      <c r="BU92"/>
      <c r="BV92"/>
      <c r="BW92"/>
      <c r="BX92"/>
      <c r="BY92"/>
      <c r="BZ92" s="21"/>
      <c r="CA92" s="21"/>
      <c r="CB92" s="21"/>
      <c r="CC92" s="21"/>
      <c r="CD92" s="21"/>
    </row>
    <row r="93" spans="1:82" ht="12.75" customHeight="1" x14ac:dyDescent="0.2">
      <c r="A93" s="221"/>
      <c r="B93" s="193" t="str">
        <f t="shared" si="31"/>
        <v/>
      </c>
      <c r="C93" s="194"/>
      <c r="D93" s="195"/>
      <c r="E93" s="196"/>
      <c r="F93" s="197"/>
      <c r="G93" s="38"/>
      <c r="H93" s="175"/>
      <c r="I93" s="175"/>
      <c r="J93" s="10" t="str">
        <f t="shared" si="18"/>
        <v/>
      </c>
      <c r="K93" s="198" t="str">
        <f t="shared" si="19"/>
        <v/>
      </c>
      <c r="L93" s="168"/>
      <c r="M93" s="40"/>
      <c r="N93" s="175"/>
      <c r="O93" s="175"/>
      <c r="P93" s="10" t="str">
        <f t="shared" si="20"/>
        <v/>
      </c>
      <c r="Q93" s="167" t="str">
        <f t="shared" si="21"/>
        <v/>
      </c>
      <c r="R93" s="198"/>
      <c r="S93" s="42"/>
      <c r="T93" s="175"/>
      <c r="U93" s="175"/>
      <c r="V93" s="10" t="str">
        <f t="shared" si="22"/>
        <v/>
      </c>
      <c r="W93" s="167" t="str">
        <f t="shared" si="23"/>
        <v/>
      </c>
      <c r="X93" s="168"/>
      <c r="Y93" s="42"/>
      <c r="Z93" s="175"/>
      <c r="AA93" s="175"/>
      <c r="AB93" s="10" t="str">
        <f t="shared" si="24"/>
        <v/>
      </c>
      <c r="AC93" s="167" t="str">
        <f t="shared" si="25"/>
        <v/>
      </c>
      <c r="AD93" s="168"/>
      <c r="AE93" s="12" t="str">
        <f t="shared" si="26"/>
        <v/>
      </c>
      <c r="AF93" s="169" t="str">
        <f t="shared" si="27"/>
        <v/>
      </c>
      <c r="AG93" s="170"/>
      <c r="AH93" s="20" t="str">
        <f t="shared" si="28"/>
        <v/>
      </c>
      <c r="AI93" s="167" t="str">
        <f t="shared" si="29"/>
        <v/>
      </c>
      <c r="AJ93" s="168"/>
      <c r="AK93" s="258"/>
      <c r="AP93"/>
      <c r="AQ93"/>
      <c r="AR93" s="151" t="str">
        <f t="shared" si="30"/>
        <v/>
      </c>
      <c r="AS93" s="151" t="str">
        <f t="shared" si="17"/>
        <v/>
      </c>
      <c r="AT93"/>
      <c r="AU93" s="57"/>
      <c r="AV93" s="57"/>
      <c r="AW93" s="57"/>
      <c r="AX93"/>
      <c r="AY93"/>
      <c r="AZ93"/>
      <c r="BA93"/>
      <c r="BB93"/>
      <c r="BC93"/>
      <c r="BD93"/>
      <c r="BE93"/>
      <c r="BF93"/>
      <c r="BG93"/>
      <c r="BH93"/>
      <c r="BI93"/>
      <c r="BJ93"/>
      <c r="BK93"/>
      <c r="BL93"/>
      <c r="BM93"/>
      <c r="BN93"/>
      <c r="BO93"/>
      <c r="BP93"/>
      <c r="BQ93"/>
      <c r="BR93"/>
      <c r="BS93"/>
      <c r="BT93"/>
      <c r="BU93"/>
      <c r="BV93"/>
      <c r="BW93"/>
      <c r="BX93"/>
      <c r="BY93"/>
      <c r="BZ93" s="21"/>
      <c r="CA93" s="21"/>
      <c r="CB93" s="21"/>
      <c r="CC93" s="21"/>
      <c r="CD93" s="21"/>
    </row>
    <row r="94" spans="1:82" ht="12.75" customHeight="1" x14ac:dyDescent="0.2">
      <c r="A94" s="221"/>
      <c r="B94" s="193" t="str">
        <f t="shared" si="31"/>
        <v/>
      </c>
      <c r="C94" s="194"/>
      <c r="D94" s="195"/>
      <c r="E94" s="196"/>
      <c r="F94" s="197"/>
      <c r="G94" s="38"/>
      <c r="H94" s="175"/>
      <c r="I94" s="175"/>
      <c r="J94" s="10" t="str">
        <f t="shared" si="18"/>
        <v/>
      </c>
      <c r="K94" s="198" t="str">
        <f t="shared" si="19"/>
        <v/>
      </c>
      <c r="L94" s="168"/>
      <c r="M94" s="40"/>
      <c r="N94" s="175"/>
      <c r="O94" s="175"/>
      <c r="P94" s="10" t="str">
        <f t="shared" si="20"/>
        <v/>
      </c>
      <c r="Q94" s="167" t="str">
        <f t="shared" si="21"/>
        <v/>
      </c>
      <c r="R94" s="198"/>
      <c r="S94" s="42"/>
      <c r="T94" s="175"/>
      <c r="U94" s="175"/>
      <c r="V94" s="10" t="str">
        <f t="shared" si="22"/>
        <v/>
      </c>
      <c r="W94" s="167" t="str">
        <f t="shared" si="23"/>
        <v/>
      </c>
      <c r="X94" s="168"/>
      <c r="Y94" s="42"/>
      <c r="Z94" s="175"/>
      <c r="AA94" s="175"/>
      <c r="AB94" s="10" t="str">
        <f t="shared" si="24"/>
        <v/>
      </c>
      <c r="AC94" s="167" t="str">
        <f t="shared" si="25"/>
        <v/>
      </c>
      <c r="AD94" s="168"/>
      <c r="AE94" s="12" t="str">
        <f t="shared" si="26"/>
        <v/>
      </c>
      <c r="AF94" s="169" t="str">
        <f t="shared" si="27"/>
        <v/>
      </c>
      <c r="AG94" s="170"/>
      <c r="AH94" s="20" t="str">
        <f t="shared" si="28"/>
        <v/>
      </c>
      <c r="AI94" s="167" t="str">
        <f t="shared" si="29"/>
        <v/>
      </c>
      <c r="AJ94" s="168"/>
      <c r="AK94" s="258"/>
      <c r="AP94"/>
      <c r="AQ94"/>
      <c r="AR94" s="151" t="str">
        <f t="shared" si="30"/>
        <v/>
      </c>
      <c r="AS94" s="151" t="str">
        <f t="shared" si="17"/>
        <v/>
      </c>
      <c r="AT94"/>
      <c r="AU94" s="57"/>
      <c r="AV94" s="57"/>
      <c r="AW94" s="57"/>
      <c r="AX94"/>
      <c r="AY94"/>
      <c r="AZ94"/>
      <c r="BA94"/>
      <c r="BB94"/>
      <c r="BC94"/>
      <c r="BD94"/>
      <c r="BE94"/>
      <c r="BF94"/>
      <c r="BG94"/>
      <c r="BH94"/>
      <c r="BI94"/>
      <c r="BJ94"/>
      <c r="BK94"/>
      <c r="BL94"/>
      <c r="BM94"/>
      <c r="BN94"/>
      <c r="BO94"/>
      <c r="BP94"/>
      <c r="BQ94"/>
      <c r="BR94"/>
      <c r="BS94"/>
      <c r="BT94"/>
      <c r="BU94"/>
      <c r="BV94"/>
      <c r="BW94"/>
      <c r="BX94"/>
      <c r="BY94"/>
      <c r="BZ94" s="21"/>
      <c r="CA94" s="21"/>
      <c r="CB94" s="21"/>
      <c r="CC94" s="21"/>
      <c r="CD94" s="21"/>
    </row>
    <row r="95" spans="1:82" ht="12.75" customHeight="1" x14ac:dyDescent="0.2">
      <c r="A95" s="221"/>
      <c r="B95" s="193" t="str">
        <f t="shared" si="31"/>
        <v/>
      </c>
      <c r="C95" s="194"/>
      <c r="D95" s="195"/>
      <c r="E95" s="196"/>
      <c r="F95" s="197"/>
      <c r="G95" s="38"/>
      <c r="H95" s="175"/>
      <c r="I95" s="175"/>
      <c r="J95" s="10" t="str">
        <f t="shared" si="18"/>
        <v/>
      </c>
      <c r="K95" s="198" t="str">
        <f t="shared" si="19"/>
        <v/>
      </c>
      <c r="L95" s="168"/>
      <c r="M95" s="40"/>
      <c r="N95" s="175"/>
      <c r="O95" s="175"/>
      <c r="P95" s="10" t="str">
        <f t="shared" si="20"/>
        <v/>
      </c>
      <c r="Q95" s="167" t="str">
        <f t="shared" si="21"/>
        <v/>
      </c>
      <c r="R95" s="198"/>
      <c r="S95" s="42"/>
      <c r="T95" s="175"/>
      <c r="U95" s="175"/>
      <c r="V95" s="10" t="str">
        <f t="shared" si="22"/>
        <v/>
      </c>
      <c r="W95" s="167" t="str">
        <f t="shared" si="23"/>
        <v/>
      </c>
      <c r="X95" s="168"/>
      <c r="Y95" s="42"/>
      <c r="Z95" s="175"/>
      <c r="AA95" s="175"/>
      <c r="AB95" s="10" t="str">
        <f t="shared" si="24"/>
        <v/>
      </c>
      <c r="AC95" s="167" t="str">
        <f t="shared" si="25"/>
        <v/>
      </c>
      <c r="AD95" s="168"/>
      <c r="AE95" s="12" t="str">
        <f t="shared" si="26"/>
        <v/>
      </c>
      <c r="AF95" s="169" t="str">
        <f t="shared" si="27"/>
        <v/>
      </c>
      <c r="AG95" s="170"/>
      <c r="AH95" s="20" t="str">
        <f t="shared" si="28"/>
        <v/>
      </c>
      <c r="AI95" s="167" t="str">
        <f t="shared" si="29"/>
        <v/>
      </c>
      <c r="AJ95" s="168"/>
      <c r="AK95" s="258"/>
      <c r="AP95"/>
      <c r="AQ95"/>
      <c r="AR95" s="151" t="str">
        <f t="shared" si="30"/>
        <v/>
      </c>
      <c r="AS95" s="151" t="str">
        <f t="shared" si="17"/>
        <v/>
      </c>
      <c r="AT95"/>
      <c r="AU95" s="57"/>
      <c r="AV95" s="57"/>
      <c r="AW95" s="57"/>
      <c r="AX95"/>
      <c r="AY95"/>
      <c r="AZ95"/>
      <c r="BA95"/>
      <c r="BB95"/>
      <c r="BC95"/>
      <c r="BD95"/>
      <c r="BE95"/>
      <c r="BF95"/>
      <c r="BG95"/>
      <c r="BH95"/>
      <c r="BI95"/>
      <c r="BJ95"/>
      <c r="BK95"/>
      <c r="BL95"/>
      <c r="BM95"/>
      <c r="BN95"/>
      <c r="BO95"/>
      <c r="BP95"/>
      <c r="BQ95"/>
      <c r="BR95"/>
      <c r="BS95"/>
      <c r="BT95"/>
      <c r="BU95"/>
      <c r="BV95"/>
      <c r="BW95"/>
      <c r="BX95"/>
      <c r="BY95"/>
      <c r="BZ95" s="21"/>
      <c r="CA95" s="21"/>
      <c r="CB95" s="21"/>
      <c r="CC95" s="21"/>
      <c r="CD95" s="21"/>
    </row>
    <row r="96" spans="1:82" ht="12.75" customHeight="1" x14ac:dyDescent="0.2">
      <c r="A96" s="221"/>
      <c r="B96" s="193" t="str">
        <f t="shared" si="31"/>
        <v/>
      </c>
      <c r="C96" s="194"/>
      <c r="D96" s="195"/>
      <c r="E96" s="196"/>
      <c r="F96" s="197"/>
      <c r="G96" s="38"/>
      <c r="H96" s="175"/>
      <c r="I96" s="175"/>
      <c r="J96" s="10" t="str">
        <f t="shared" si="18"/>
        <v/>
      </c>
      <c r="K96" s="198" t="str">
        <f t="shared" si="19"/>
        <v/>
      </c>
      <c r="L96" s="168"/>
      <c r="M96" s="40"/>
      <c r="N96" s="175"/>
      <c r="O96" s="175"/>
      <c r="P96" s="10" t="str">
        <f t="shared" si="20"/>
        <v/>
      </c>
      <c r="Q96" s="167" t="str">
        <f t="shared" si="21"/>
        <v/>
      </c>
      <c r="R96" s="198"/>
      <c r="S96" s="42"/>
      <c r="T96" s="175"/>
      <c r="U96" s="175"/>
      <c r="V96" s="10" t="str">
        <f t="shared" si="22"/>
        <v/>
      </c>
      <c r="W96" s="167" t="str">
        <f t="shared" si="23"/>
        <v/>
      </c>
      <c r="X96" s="168"/>
      <c r="Y96" s="42"/>
      <c r="Z96" s="175"/>
      <c r="AA96" s="175"/>
      <c r="AB96" s="10" t="str">
        <f t="shared" si="24"/>
        <v/>
      </c>
      <c r="AC96" s="167" t="str">
        <f t="shared" si="25"/>
        <v/>
      </c>
      <c r="AD96" s="168"/>
      <c r="AE96" s="12" t="str">
        <f t="shared" si="26"/>
        <v/>
      </c>
      <c r="AF96" s="169" t="str">
        <f t="shared" si="27"/>
        <v/>
      </c>
      <c r="AG96" s="170"/>
      <c r="AH96" s="20" t="str">
        <f t="shared" si="28"/>
        <v/>
      </c>
      <c r="AI96" s="167" t="str">
        <f t="shared" si="29"/>
        <v/>
      </c>
      <c r="AJ96" s="168"/>
      <c r="AK96" s="258"/>
      <c r="AP96"/>
      <c r="AQ96"/>
      <c r="AR96" s="151" t="str">
        <f t="shared" si="30"/>
        <v/>
      </c>
      <c r="AS96" s="151" t="str">
        <f t="shared" si="17"/>
        <v/>
      </c>
      <c r="AT96"/>
      <c r="AU96" s="57"/>
      <c r="AV96" s="57"/>
      <c r="AW96" s="57"/>
      <c r="AX96"/>
      <c r="AY96"/>
      <c r="AZ96"/>
      <c r="BA96"/>
      <c r="BB96"/>
      <c r="BC96"/>
      <c r="BD96"/>
      <c r="BE96"/>
      <c r="BF96"/>
      <c r="BG96"/>
      <c r="BH96"/>
      <c r="BI96"/>
      <c r="BJ96"/>
      <c r="BK96"/>
      <c r="BL96"/>
      <c r="BM96"/>
      <c r="BN96"/>
      <c r="BO96"/>
      <c r="BP96"/>
      <c r="BQ96"/>
      <c r="BR96"/>
      <c r="BS96"/>
      <c r="BT96"/>
      <c r="BU96"/>
      <c r="BV96"/>
      <c r="BW96"/>
      <c r="BX96"/>
      <c r="BY96"/>
      <c r="BZ96" s="21"/>
      <c r="CA96" s="21"/>
      <c r="CB96" s="21"/>
      <c r="CC96" s="21"/>
      <c r="CD96" s="21"/>
    </row>
    <row r="97" spans="1:82" ht="12.75" customHeight="1" x14ac:dyDescent="0.2">
      <c r="A97" s="221"/>
      <c r="B97" s="193" t="str">
        <f t="shared" si="31"/>
        <v/>
      </c>
      <c r="C97" s="194"/>
      <c r="D97" s="195"/>
      <c r="E97" s="196"/>
      <c r="F97" s="197"/>
      <c r="G97" s="38"/>
      <c r="H97" s="175"/>
      <c r="I97" s="175"/>
      <c r="J97" s="10" t="str">
        <f t="shared" si="18"/>
        <v/>
      </c>
      <c r="K97" s="198" t="str">
        <f t="shared" si="19"/>
        <v/>
      </c>
      <c r="L97" s="168"/>
      <c r="M97" s="40"/>
      <c r="N97" s="175"/>
      <c r="O97" s="175"/>
      <c r="P97" s="10" t="str">
        <f t="shared" si="20"/>
        <v/>
      </c>
      <c r="Q97" s="167" t="str">
        <f t="shared" si="21"/>
        <v/>
      </c>
      <c r="R97" s="198"/>
      <c r="S97" s="42"/>
      <c r="T97" s="175"/>
      <c r="U97" s="175"/>
      <c r="V97" s="10" t="str">
        <f t="shared" si="22"/>
        <v/>
      </c>
      <c r="W97" s="167" t="str">
        <f t="shared" si="23"/>
        <v/>
      </c>
      <c r="X97" s="168"/>
      <c r="Y97" s="42"/>
      <c r="Z97" s="175"/>
      <c r="AA97" s="175"/>
      <c r="AB97" s="10" t="str">
        <f t="shared" si="24"/>
        <v/>
      </c>
      <c r="AC97" s="167" t="str">
        <f t="shared" si="25"/>
        <v/>
      </c>
      <c r="AD97" s="168"/>
      <c r="AE97" s="12" t="str">
        <f t="shared" si="26"/>
        <v/>
      </c>
      <c r="AF97" s="169" t="str">
        <f t="shared" si="27"/>
        <v/>
      </c>
      <c r="AG97" s="170"/>
      <c r="AH97" s="20" t="str">
        <f t="shared" si="28"/>
        <v/>
      </c>
      <c r="AI97" s="167" t="str">
        <f t="shared" si="29"/>
        <v/>
      </c>
      <c r="AJ97" s="168"/>
      <c r="AK97" s="258"/>
      <c r="AP97"/>
      <c r="AQ97"/>
      <c r="AR97" s="151" t="str">
        <f t="shared" si="30"/>
        <v/>
      </c>
      <c r="AS97" s="151" t="str">
        <f t="shared" si="17"/>
        <v/>
      </c>
      <c r="AT97"/>
      <c r="AU97" s="57"/>
      <c r="AV97" s="57"/>
      <c r="AW97" s="57"/>
      <c r="AX97"/>
      <c r="AY97"/>
      <c r="AZ97"/>
      <c r="BA97"/>
      <c r="BB97"/>
      <c r="BC97"/>
      <c r="BD97"/>
      <c r="BE97"/>
      <c r="BF97"/>
      <c r="BG97"/>
      <c r="BH97"/>
      <c r="BI97"/>
      <c r="BJ97"/>
      <c r="BK97"/>
      <c r="BL97"/>
      <c r="BM97"/>
      <c r="BN97"/>
      <c r="BO97"/>
      <c r="BP97"/>
      <c r="BQ97"/>
      <c r="BR97"/>
      <c r="BS97"/>
      <c r="BT97"/>
      <c r="BU97"/>
      <c r="BV97"/>
      <c r="BW97"/>
      <c r="BX97"/>
      <c r="BY97"/>
      <c r="BZ97" s="21"/>
      <c r="CA97" s="21"/>
      <c r="CB97" s="21"/>
      <c r="CC97" s="21"/>
      <c r="CD97" s="21"/>
    </row>
    <row r="98" spans="1:82" ht="12.75" customHeight="1" x14ac:dyDescent="0.2">
      <c r="A98" s="221"/>
      <c r="B98" s="193" t="str">
        <f t="shared" si="31"/>
        <v/>
      </c>
      <c r="C98" s="194"/>
      <c r="D98" s="195"/>
      <c r="E98" s="196"/>
      <c r="F98" s="197"/>
      <c r="G98" s="38"/>
      <c r="H98" s="175"/>
      <c r="I98" s="175"/>
      <c r="J98" s="10" t="str">
        <f t="shared" si="18"/>
        <v/>
      </c>
      <c r="K98" s="198" t="str">
        <f t="shared" si="19"/>
        <v/>
      </c>
      <c r="L98" s="168"/>
      <c r="M98" s="40"/>
      <c r="N98" s="175"/>
      <c r="O98" s="175"/>
      <c r="P98" s="10" t="str">
        <f t="shared" si="20"/>
        <v/>
      </c>
      <c r="Q98" s="167" t="str">
        <f t="shared" si="21"/>
        <v/>
      </c>
      <c r="R98" s="198"/>
      <c r="S98" s="42"/>
      <c r="T98" s="175"/>
      <c r="U98" s="175"/>
      <c r="V98" s="10" t="str">
        <f t="shared" si="22"/>
        <v/>
      </c>
      <c r="W98" s="167" t="str">
        <f t="shared" si="23"/>
        <v/>
      </c>
      <c r="X98" s="168"/>
      <c r="Y98" s="42"/>
      <c r="Z98" s="175"/>
      <c r="AA98" s="175"/>
      <c r="AB98" s="10" t="str">
        <f t="shared" si="24"/>
        <v/>
      </c>
      <c r="AC98" s="167" t="str">
        <f t="shared" si="25"/>
        <v/>
      </c>
      <c r="AD98" s="168"/>
      <c r="AE98" s="12" t="str">
        <f t="shared" si="26"/>
        <v/>
      </c>
      <c r="AF98" s="169" t="str">
        <f t="shared" si="27"/>
        <v/>
      </c>
      <c r="AG98" s="170"/>
      <c r="AH98" s="20" t="str">
        <f t="shared" si="28"/>
        <v/>
      </c>
      <c r="AI98" s="167" t="str">
        <f t="shared" si="29"/>
        <v/>
      </c>
      <c r="AJ98" s="168"/>
      <c r="AK98" s="258"/>
      <c r="AP98"/>
      <c r="AQ98"/>
      <c r="AR98" s="151" t="str">
        <f t="shared" si="30"/>
        <v/>
      </c>
      <c r="AS98" s="151" t="str">
        <f t="shared" si="17"/>
        <v/>
      </c>
      <c r="AT98"/>
      <c r="AU98" s="57"/>
      <c r="AV98" s="57"/>
      <c r="AW98" s="57"/>
      <c r="AX98"/>
      <c r="AY98"/>
      <c r="AZ98"/>
      <c r="BA98"/>
      <c r="BB98"/>
      <c r="BC98"/>
      <c r="BD98"/>
      <c r="BE98"/>
      <c r="BF98"/>
      <c r="BG98"/>
      <c r="BH98"/>
      <c r="BI98"/>
      <c r="BJ98"/>
      <c r="BK98"/>
      <c r="BL98"/>
      <c r="BM98"/>
      <c r="BN98"/>
      <c r="BO98"/>
      <c r="BP98"/>
      <c r="BQ98"/>
      <c r="BR98"/>
      <c r="BS98"/>
      <c r="BT98"/>
      <c r="BU98"/>
      <c r="BV98"/>
      <c r="BW98"/>
      <c r="BX98"/>
      <c r="BY98"/>
      <c r="BZ98" s="21"/>
      <c r="CA98" s="21"/>
      <c r="CB98" s="21"/>
      <c r="CC98" s="21"/>
      <c r="CD98" s="21"/>
    </row>
    <row r="99" spans="1:82" ht="12.75" customHeight="1" x14ac:dyDescent="0.2">
      <c r="A99" s="221"/>
      <c r="B99" s="193" t="str">
        <f t="shared" si="31"/>
        <v/>
      </c>
      <c r="C99" s="194"/>
      <c r="D99" s="195"/>
      <c r="E99" s="196"/>
      <c r="F99" s="197"/>
      <c r="G99" s="38"/>
      <c r="H99" s="175"/>
      <c r="I99" s="175"/>
      <c r="J99" s="10" t="str">
        <f t="shared" si="18"/>
        <v/>
      </c>
      <c r="K99" s="198" t="str">
        <f t="shared" si="19"/>
        <v/>
      </c>
      <c r="L99" s="168"/>
      <c r="M99" s="40"/>
      <c r="N99" s="175"/>
      <c r="O99" s="175"/>
      <c r="P99" s="10" t="str">
        <f t="shared" si="20"/>
        <v/>
      </c>
      <c r="Q99" s="167" t="str">
        <f t="shared" si="21"/>
        <v/>
      </c>
      <c r="R99" s="198"/>
      <c r="S99" s="42"/>
      <c r="T99" s="175"/>
      <c r="U99" s="175"/>
      <c r="V99" s="10" t="str">
        <f t="shared" si="22"/>
        <v/>
      </c>
      <c r="W99" s="167" t="str">
        <f t="shared" si="23"/>
        <v/>
      </c>
      <c r="X99" s="168"/>
      <c r="Y99" s="42"/>
      <c r="Z99" s="175"/>
      <c r="AA99" s="175"/>
      <c r="AB99" s="10" t="str">
        <f t="shared" si="24"/>
        <v/>
      </c>
      <c r="AC99" s="167" t="str">
        <f t="shared" si="25"/>
        <v/>
      </c>
      <c r="AD99" s="168"/>
      <c r="AE99" s="12" t="str">
        <f t="shared" si="26"/>
        <v/>
      </c>
      <c r="AF99" s="169" t="str">
        <f t="shared" si="27"/>
        <v/>
      </c>
      <c r="AG99" s="170"/>
      <c r="AH99" s="20" t="str">
        <f t="shared" si="28"/>
        <v/>
      </c>
      <c r="AI99" s="167" t="str">
        <f t="shared" si="29"/>
        <v/>
      </c>
      <c r="AJ99" s="168"/>
      <c r="AK99" s="258"/>
      <c r="AP99"/>
      <c r="AQ99"/>
      <c r="AR99" s="151" t="str">
        <f t="shared" si="30"/>
        <v/>
      </c>
      <c r="AS99" s="151" t="str">
        <f t="shared" si="17"/>
        <v/>
      </c>
      <c r="AT99"/>
      <c r="AU99" s="57"/>
      <c r="AV99" s="57"/>
      <c r="AW99" s="57"/>
      <c r="AX99"/>
      <c r="AY99"/>
      <c r="AZ99"/>
      <c r="BA99"/>
      <c r="BB99"/>
      <c r="BC99"/>
      <c r="BD99"/>
      <c r="BE99"/>
      <c r="BF99"/>
      <c r="BG99"/>
      <c r="BH99"/>
      <c r="BI99"/>
      <c r="BJ99"/>
      <c r="BK99"/>
      <c r="BL99"/>
      <c r="BM99"/>
      <c r="BN99"/>
      <c r="BO99"/>
      <c r="BP99"/>
      <c r="BQ99"/>
      <c r="BR99"/>
      <c r="BS99"/>
      <c r="BT99"/>
      <c r="BU99"/>
      <c r="BV99"/>
      <c r="BW99"/>
      <c r="BX99"/>
      <c r="BY99"/>
      <c r="BZ99" s="21"/>
      <c r="CA99" s="21"/>
      <c r="CB99" s="21"/>
      <c r="CC99" s="21"/>
      <c r="CD99" s="21"/>
    </row>
    <row r="100" spans="1:82" ht="12.75" customHeight="1" x14ac:dyDescent="0.2">
      <c r="A100" s="221"/>
      <c r="B100" s="193" t="str">
        <f t="shared" si="31"/>
        <v/>
      </c>
      <c r="C100" s="194"/>
      <c r="D100" s="195"/>
      <c r="E100" s="196"/>
      <c r="F100" s="197"/>
      <c r="G100" s="38"/>
      <c r="H100" s="175"/>
      <c r="I100" s="175"/>
      <c r="J100" s="10" t="str">
        <f t="shared" si="18"/>
        <v/>
      </c>
      <c r="K100" s="198" t="str">
        <f t="shared" si="19"/>
        <v/>
      </c>
      <c r="L100" s="168"/>
      <c r="M100" s="40"/>
      <c r="N100" s="175"/>
      <c r="O100" s="175"/>
      <c r="P100" s="10" t="str">
        <f t="shared" si="20"/>
        <v/>
      </c>
      <c r="Q100" s="167" t="str">
        <f t="shared" si="21"/>
        <v/>
      </c>
      <c r="R100" s="198"/>
      <c r="S100" s="42"/>
      <c r="T100" s="175"/>
      <c r="U100" s="175"/>
      <c r="V100" s="10" t="str">
        <f t="shared" si="22"/>
        <v/>
      </c>
      <c r="W100" s="167" t="str">
        <f t="shared" si="23"/>
        <v/>
      </c>
      <c r="X100" s="168"/>
      <c r="Y100" s="42"/>
      <c r="Z100" s="175"/>
      <c r="AA100" s="175"/>
      <c r="AB100" s="10" t="str">
        <f t="shared" si="24"/>
        <v/>
      </c>
      <c r="AC100" s="167" t="str">
        <f t="shared" si="25"/>
        <v/>
      </c>
      <c r="AD100" s="168"/>
      <c r="AE100" s="12" t="str">
        <f t="shared" si="26"/>
        <v/>
      </c>
      <c r="AF100" s="169" t="str">
        <f t="shared" si="27"/>
        <v/>
      </c>
      <c r="AG100" s="170"/>
      <c r="AH100" s="20" t="str">
        <f t="shared" si="28"/>
        <v/>
      </c>
      <c r="AI100" s="167" t="str">
        <f t="shared" si="29"/>
        <v/>
      </c>
      <c r="AJ100" s="168"/>
      <c r="AK100" s="258"/>
      <c r="AP100"/>
      <c r="AQ100"/>
      <c r="AR100" s="151" t="str">
        <f t="shared" si="30"/>
        <v/>
      </c>
      <c r="AS100" s="151" t="str">
        <f t="shared" si="17"/>
        <v/>
      </c>
      <c r="AT100"/>
      <c r="AU100" s="57"/>
      <c r="AV100" s="57"/>
      <c r="AW100" s="57"/>
      <c r="AX100"/>
      <c r="AY100"/>
      <c r="AZ100"/>
      <c r="BA100"/>
      <c r="BB100"/>
      <c r="BC100"/>
      <c r="BD100"/>
      <c r="BE100"/>
      <c r="BF100"/>
      <c r="BG100"/>
      <c r="BH100"/>
      <c r="BI100"/>
      <c r="BJ100"/>
      <c r="BK100"/>
      <c r="BL100"/>
      <c r="BM100"/>
      <c r="BN100"/>
      <c r="BO100"/>
      <c r="BP100"/>
      <c r="BQ100"/>
      <c r="BR100"/>
      <c r="BS100"/>
      <c r="BT100"/>
      <c r="BU100"/>
      <c r="BV100"/>
      <c r="BW100"/>
      <c r="BX100"/>
      <c r="BY100"/>
      <c r="BZ100" s="21"/>
      <c r="CA100" s="21"/>
      <c r="CB100" s="21"/>
      <c r="CC100" s="21"/>
      <c r="CD100" s="21"/>
    </row>
    <row r="101" spans="1:82" ht="12.75" customHeight="1" x14ac:dyDescent="0.2">
      <c r="A101" s="221"/>
      <c r="B101" s="193" t="str">
        <f t="shared" si="31"/>
        <v/>
      </c>
      <c r="C101" s="194"/>
      <c r="D101" s="195"/>
      <c r="E101" s="196"/>
      <c r="F101" s="197"/>
      <c r="G101" s="38"/>
      <c r="H101" s="175"/>
      <c r="I101" s="175"/>
      <c r="J101" s="10" t="str">
        <f t="shared" si="18"/>
        <v/>
      </c>
      <c r="K101" s="198" t="str">
        <f t="shared" si="19"/>
        <v/>
      </c>
      <c r="L101" s="168"/>
      <c r="M101" s="40"/>
      <c r="N101" s="175"/>
      <c r="O101" s="175"/>
      <c r="P101" s="10" t="str">
        <f t="shared" si="20"/>
        <v/>
      </c>
      <c r="Q101" s="167" t="str">
        <f t="shared" si="21"/>
        <v/>
      </c>
      <c r="R101" s="198"/>
      <c r="S101" s="42"/>
      <c r="T101" s="175"/>
      <c r="U101" s="175"/>
      <c r="V101" s="10" t="str">
        <f t="shared" si="22"/>
        <v/>
      </c>
      <c r="W101" s="167" t="str">
        <f t="shared" si="23"/>
        <v/>
      </c>
      <c r="X101" s="168"/>
      <c r="Y101" s="42"/>
      <c r="Z101" s="175"/>
      <c r="AA101" s="175"/>
      <c r="AB101" s="10" t="str">
        <f t="shared" si="24"/>
        <v/>
      </c>
      <c r="AC101" s="167" t="str">
        <f t="shared" si="25"/>
        <v/>
      </c>
      <c r="AD101" s="168"/>
      <c r="AE101" s="12" t="str">
        <f t="shared" si="26"/>
        <v/>
      </c>
      <c r="AF101" s="169" t="str">
        <f t="shared" si="27"/>
        <v/>
      </c>
      <c r="AG101" s="170"/>
      <c r="AH101" s="20" t="str">
        <f t="shared" si="28"/>
        <v/>
      </c>
      <c r="AI101" s="167" t="str">
        <f t="shared" si="29"/>
        <v/>
      </c>
      <c r="AJ101" s="168"/>
      <c r="AK101" s="258"/>
      <c r="AP101"/>
      <c r="AQ101"/>
      <c r="AR101" s="151" t="str">
        <f t="shared" si="30"/>
        <v/>
      </c>
      <c r="AS101" s="151" t="str">
        <f t="shared" si="17"/>
        <v/>
      </c>
      <c r="AT101"/>
      <c r="AU101" s="57"/>
      <c r="AV101" s="57"/>
      <c r="AW101" s="57"/>
      <c r="AX101"/>
      <c r="AY101"/>
      <c r="AZ101"/>
      <c r="BA101"/>
      <c r="BB101"/>
      <c r="BC101"/>
      <c r="BD101"/>
      <c r="BE101"/>
      <c r="BF101"/>
      <c r="BG101"/>
      <c r="BH101"/>
      <c r="BI101"/>
      <c r="BJ101"/>
      <c r="BK101"/>
      <c r="BL101"/>
      <c r="BM101"/>
      <c r="BN101"/>
      <c r="BO101"/>
      <c r="BP101"/>
      <c r="BQ101"/>
      <c r="BR101"/>
      <c r="BS101"/>
      <c r="BT101"/>
      <c r="BU101"/>
      <c r="BV101"/>
      <c r="BW101"/>
      <c r="BX101"/>
      <c r="BY101"/>
      <c r="BZ101" s="21"/>
      <c r="CA101" s="21"/>
      <c r="CB101" s="21"/>
      <c r="CC101" s="21"/>
      <c r="CD101" s="21"/>
    </row>
    <row r="102" spans="1:82" ht="12.75" customHeight="1" x14ac:dyDescent="0.2">
      <c r="A102" s="221"/>
      <c r="B102" s="193" t="str">
        <f t="shared" si="31"/>
        <v/>
      </c>
      <c r="C102" s="194"/>
      <c r="D102" s="195"/>
      <c r="E102" s="196"/>
      <c r="F102" s="197"/>
      <c r="G102" s="38"/>
      <c r="H102" s="175"/>
      <c r="I102" s="175"/>
      <c r="J102" s="10" t="str">
        <f t="shared" si="18"/>
        <v/>
      </c>
      <c r="K102" s="198" t="str">
        <f t="shared" si="19"/>
        <v/>
      </c>
      <c r="L102" s="168"/>
      <c r="M102" s="40"/>
      <c r="N102" s="175"/>
      <c r="O102" s="175"/>
      <c r="P102" s="10" t="str">
        <f t="shared" si="20"/>
        <v/>
      </c>
      <c r="Q102" s="167" t="str">
        <f t="shared" si="21"/>
        <v/>
      </c>
      <c r="R102" s="198"/>
      <c r="S102" s="42"/>
      <c r="T102" s="175"/>
      <c r="U102" s="175"/>
      <c r="V102" s="10" t="str">
        <f t="shared" si="22"/>
        <v/>
      </c>
      <c r="W102" s="167" t="str">
        <f t="shared" si="23"/>
        <v/>
      </c>
      <c r="X102" s="168"/>
      <c r="Y102" s="42"/>
      <c r="Z102" s="175"/>
      <c r="AA102" s="175"/>
      <c r="AB102" s="10" t="str">
        <f t="shared" si="24"/>
        <v/>
      </c>
      <c r="AC102" s="167" t="str">
        <f t="shared" si="25"/>
        <v/>
      </c>
      <c r="AD102" s="168"/>
      <c r="AE102" s="12" t="str">
        <f t="shared" si="26"/>
        <v/>
      </c>
      <c r="AF102" s="169" t="str">
        <f t="shared" si="27"/>
        <v/>
      </c>
      <c r="AG102" s="170"/>
      <c r="AH102" s="20" t="str">
        <f t="shared" si="28"/>
        <v/>
      </c>
      <c r="AI102" s="167" t="str">
        <f t="shared" si="29"/>
        <v/>
      </c>
      <c r="AJ102" s="168"/>
      <c r="AK102" s="258"/>
      <c r="AP102"/>
      <c r="AQ102"/>
      <c r="AR102" s="151" t="str">
        <f t="shared" si="30"/>
        <v/>
      </c>
      <c r="AS102" s="151" t="str">
        <f t="shared" si="17"/>
        <v/>
      </c>
      <c r="AT102"/>
      <c r="AU102" s="57"/>
      <c r="AV102" s="57"/>
      <c r="AW102" s="57"/>
      <c r="AX102"/>
      <c r="AY102"/>
      <c r="AZ102"/>
      <c r="BA102"/>
      <c r="BB102"/>
      <c r="BC102"/>
      <c r="BD102"/>
      <c r="BE102"/>
      <c r="BF102"/>
      <c r="BG102"/>
      <c r="BH102"/>
      <c r="BI102"/>
      <c r="BJ102"/>
      <c r="BK102"/>
      <c r="BL102"/>
      <c r="BM102"/>
      <c r="BN102"/>
      <c r="BO102"/>
      <c r="BP102"/>
      <c r="BQ102"/>
      <c r="BR102"/>
      <c r="BS102"/>
      <c r="BT102"/>
      <c r="BU102"/>
      <c r="BV102"/>
      <c r="BW102"/>
      <c r="BX102"/>
      <c r="BY102"/>
      <c r="BZ102" s="21"/>
      <c r="CA102" s="21"/>
      <c r="CB102" s="21"/>
      <c r="CC102" s="21"/>
      <c r="CD102" s="21"/>
    </row>
    <row r="103" spans="1:82" ht="12.75" customHeight="1" x14ac:dyDescent="0.2">
      <c r="A103" s="221"/>
      <c r="B103" s="193" t="str">
        <f t="shared" si="31"/>
        <v/>
      </c>
      <c r="C103" s="194"/>
      <c r="D103" s="195"/>
      <c r="E103" s="196"/>
      <c r="F103" s="197"/>
      <c r="G103" s="38"/>
      <c r="H103" s="175"/>
      <c r="I103" s="175"/>
      <c r="J103" s="10" t="str">
        <f t="shared" si="18"/>
        <v/>
      </c>
      <c r="K103" s="198" t="str">
        <f t="shared" si="19"/>
        <v/>
      </c>
      <c r="L103" s="168"/>
      <c r="M103" s="40"/>
      <c r="N103" s="175"/>
      <c r="O103" s="175"/>
      <c r="P103" s="10" t="str">
        <f t="shared" si="20"/>
        <v/>
      </c>
      <c r="Q103" s="167" t="str">
        <f t="shared" si="21"/>
        <v/>
      </c>
      <c r="R103" s="198"/>
      <c r="S103" s="42"/>
      <c r="T103" s="175"/>
      <c r="U103" s="175"/>
      <c r="V103" s="10" t="str">
        <f t="shared" si="22"/>
        <v/>
      </c>
      <c r="W103" s="167" t="str">
        <f t="shared" si="23"/>
        <v/>
      </c>
      <c r="X103" s="168"/>
      <c r="Y103" s="42"/>
      <c r="Z103" s="175"/>
      <c r="AA103" s="175"/>
      <c r="AB103" s="10" t="str">
        <f t="shared" si="24"/>
        <v/>
      </c>
      <c r="AC103" s="167" t="str">
        <f t="shared" si="25"/>
        <v/>
      </c>
      <c r="AD103" s="168"/>
      <c r="AE103" s="12" t="str">
        <f t="shared" si="26"/>
        <v/>
      </c>
      <c r="AF103" s="169" t="str">
        <f t="shared" si="27"/>
        <v/>
      </c>
      <c r="AG103" s="170"/>
      <c r="AH103" s="20" t="str">
        <f t="shared" si="28"/>
        <v/>
      </c>
      <c r="AI103" s="167" t="str">
        <f t="shared" si="29"/>
        <v/>
      </c>
      <c r="AJ103" s="168"/>
      <c r="AK103" s="258"/>
      <c r="AP103"/>
      <c r="AQ103"/>
      <c r="AR103" s="151" t="str">
        <f t="shared" si="30"/>
        <v/>
      </c>
      <c r="AS103" s="151" t="str">
        <f t="shared" si="17"/>
        <v/>
      </c>
      <c r="AT103"/>
      <c r="AU103" s="57"/>
      <c r="AV103" s="57"/>
      <c r="AW103" s="57"/>
      <c r="AX103"/>
      <c r="AY103"/>
      <c r="AZ103"/>
      <c r="BA103"/>
      <c r="BB103"/>
      <c r="BC103"/>
      <c r="BD103"/>
      <c r="BE103"/>
      <c r="BF103"/>
      <c r="BG103"/>
      <c r="BH103"/>
      <c r="BI103"/>
      <c r="BJ103"/>
      <c r="BK103"/>
      <c r="BL103"/>
      <c r="BM103"/>
      <c r="BN103"/>
      <c r="BO103"/>
      <c r="BP103"/>
      <c r="BQ103"/>
      <c r="BR103"/>
      <c r="BS103"/>
      <c r="BT103"/>
      <c r="BU103"/>
      <c r="BV103"/>
      <c r="BW103"/>
      <c r="BX103"/>
      <c r="BY103"/>
      <c r="BZ103" s="21"/>
      <c r="CA103" s="21"/>
      <c r="CB103" s="21"/>
      <c r="CC103" s="21"/>
      <c r="CD103" s="21"/>
    </row>
    <row r="104" spans="1:82" ht="12.75" customHeight="1" x14ac:dyDescent="0.2">
      <c r="A104" s="221"/>
      <c r="B104" s="193" t="str">
        <f t="shared" si="31"/>
        <v/>
      </c>
      <c r="C104" s="194"/>
      <c r="D104" s="195"/>
      <c r="E104" s="196"/>
      <c r="F104" s="197"/>
      <c r="G104" s="38"/>
      <c r="H104" s="175"/>
      <c r="I104" s="175"/>
      <c r="J104" s="10" t="str">
        <f t="shared" si="18"/>
        <v/>
      </c>
      <c r="K104" s="198" t="str">
        <f t="shared" si="19"/>
        <v/>
      </c>
      <c r="L104" s="168"/>
      <c r="M104" s="40"/>
      <c r="N104" s="175"/>
      <c r="O104" s="175"/>
      <c r="P104" s="10" t="str">
        <f t="shared" si="20"/>
        <v/>
      </c>
      <c r="Q104" s="167" t="str">
        <f t="shared" si="21"/>
        <v/>
      </c>
      <c r="R104" s="198"/>
      <c r="S104" s="42"/>
      <c r="T104" s="175"/>
      <c r="U104" s="175"/>
      <c r="V104" s="10" t="str">
        <f t="shared" si="22"/>
        <v/>
      </c>
      <c r="W104" s="167" t="str">
        <f t="shared" si="23"/>
        <v/>
      </c>
      <c r="X104" s="168"/>
      <c r="Y104" s="42"/>
      <c r="Z104" s="175"/>
      <c r="AA104" s="175"/>
      <c r="AB104" s="10" t="str">
        <f t="shared" si="24"/>
        <v/>
      </c>
      <c r="AC104" s="167" t="str">
        <f t="shared" si="25"/>
        <v/>
      </c>
      <c r="AD104" s="168"/>
      <c r="AE104" s="12" t="str">
        <f t="shared" si="26"/>
        <v/>
      </c>
      <c r="AF104" s="169" t="str">
        <f t="shared" si="27"/>
        <v/>
      </c>
      <c r="AG104" s="170"/>
      <c r="AH104" s="20" t="str">
        <f t="shared" si="28"/>
        <v/>
      </c>
      <c r="AI104" s="167" t="str">
        <f t="shared" si="29"/>
        <v/>
      </c>
      <c r="AJ104" s="168"/>
      <c r="AK104" s="258"/>
      <c r="AP104"/>
      <c r="AQ104"/>
      <c r="AR104" s="151" t="str">
        <f t="shared" si="30"/>
        <v/>
      </c>
      <c r="AS104" s="151" t="str">
        <f t="shared" si="17"/>
        <v/>
      </c>
      <c r="AT104"/>
      <c r="AU104" s="57"/>
      <c r="AV104" s="57"/>
      <c r="AW104" s="57"/>
      <c r="AX104"/>
      <c r="AY104"/>
      <c r="AZ104"/>
      <c r="BA104"/>
      <c r="BB104"/>
      <c r="BC104"/>
      <c r="BD104"/>
      <c r="BE104"/>
      <c r="BF104"/>
      <c r="BG104"/>
      <c r="BH104"/>
      <c r="BI104"/>
      <c r="BJ104"/>
      <c r="BK104"/>
      <c r="BL104"/>
      <c r="BM104"/>
      <c r="BN104"/>
      <c r="BO104"/>
      <c r="BP104"/>
      <c r="BQ104"/>
      <c r="BR104"/>
      <c r="BS104"/>
      <c r="BT104"/>
      <c r="BU104"/>
      <c r="BV104"/>
      <c r="BW104"/>
      <c r="BX104"/>
      <c r="BY104"/>
      <c r="BZ104" s="21"/>
      <c r="CA104" s="21"/>
      <c r="CB104" s="21"/>
      <c r="CC104" s="21"/>
      <c r="CD104" s="21"/>
    </row>
    <row r="105" spans="1:82" ht="12.75" customHeight="1" x14ac:dyDescent="0.2">
      <c r="A105" s="221"/>
      <c r="B105" s="193" t="str">
        <f t="shared" si="31"/>
        <v/>
      </c>
      <c r="C105" s="194"/>
      <c r="D105" s="195"/>
      <c r="E105" s="196"/>
      <c r="F105" s="197"/>
      <c r="G105" s="38"/>
      <c r="H105" s="175"/>
      <c r="I105" s="175"/>
      <c r="J105" s="10" t="str">
        <f t="shared" si="18"/>
        <v/>
      </c>
      <c r="K105" s="198" t="str">
        <f t="shared" si="19"/>
        <v/>
      </c>
      <c r="L105" s="168"/>
      <c r="M105" s="40"/>
      <c r="N105" s="175"/>
      <c r="O105" s="175"/>
      <c r="P105" s="10" t="str">
        <f t="shared" si="20"/>
        <v/>
      </c>
      <c r="Q105" s="167" t="str">
        <f t="shared" si="21"/>
        <v/>
      </c>
      <c r="R105" s="198"/>
      <c r="S105" s="42"/>
      <c r="T105" s="175"/>
      <c r="U105" s="175"/>
      <c r="V105" s="10" t="str">
        <f t="shared" si="22"/>
        <v/>
      </c>
      <c r="W105" s="167" t="str">
        <f t="shared" si="23"/>
        <v/>
      </c>
      <c r="X105" s="168"/>
      <c r="Y105" s="42"/>
      <c r="Z105" s="175"/>
      <c r="AA105" s="175"/>
      <c r="AB105" s="10" t="str">
        <f t="shared" si="24"/>
        <v/>
      </c>
      <c r="AC105" s="167" t="str">
        <f t="shared" si="25"/>
        <v/>
      </c>
      <c r="AD105" s="168"/>
      <c r="AE105" s="12" t="str">
        <f t="shared" si="26"/>
        <v/>
      </c>
      <c r="AF105" s="169" t="str">
        <f t="shared" si="27"/>
        <v/>
      </c>
      <c r="AG105" s="170"/>
      <c r="AH105" s="20" t="str">
        <f t="shared" si="28"/>
        <v/>
      </c>
      <c r="AI105" s="167" t="str">
        <f t="shared" si="29"/>
        <v/>
      </c>
      <c r="AJ105" s="168"/>
      <c r="AK105" s="258"/>
      <c r="AP105"/>
      <c r="AQ105"/>
      <c r="AR105" s="151" t="str">
        <f t="shared" si="30"/>
        <v/>
      </c>
      <c r="AS105" s="151" t="str">
        <f t="shared" si="17"/>
        <v/>
      </c>
      <c r="AT105"/>
      <c r="AU105" s="57"/>
      <c r="AV105" s="57"/>
      <c r="AW105" s="57"/>
      <c r="AX105"/>
      <c r="AY105"/>
      <c r="AZ105"/>
      <c r="BA105"/>
      <c r="BB105"/>
      <c r="BC105"/>
      <c r="BD105"/>
      <c r="BE105"/>
      <c r="BF105"/>
      <c r="BG105"/>
      <c r="BH105"/>
      <c r="BI105"/>
      <c r="BJ105"/>
      <c r="BK105"/>
      <c r="BL105"/>
      <c r="BM105"/>
      <c r="BN105"/>
      <c r="BO105"/>
      <c r="BP105"/>
      <c r="BQ105"/>
      <c r="BR105"/>
      <c r="BS105"/>
      <c r="BT105"/>
      <c r="BU105"/>
      <c r="BV105"/>
      <c r="BW105"/>
      <c r="BX105"/>
      <c r="BY105"/>
      <c r="BZ105" s="21"/>
      <c r="CA105" s="21"/>
      <c r="CB105" s="21"/>
      <c r="CC105" s="21"/>
      <c r="CD105" s="21"/>
    </row>
    <row r="106" spans="1:82" ht="12.75" customHeight="1" x14ac:dyDescent="0.2">
      <c r="A106" s="221"/>
      <c r="B106" s="193" t="str">
        <f t="shared" si="31"/>
        <v/>
      </c>
      <c r="C106" s="194"/>
      <c r="D106" s="195"/>
      <c r="E106" s="196"/>
      <c r="F106" s="197"/>
      <c r="G106" s="38"/>
      <c r="H106" s="175"/>
      <c r="I106" s="175"/>
      <c r="J106" s="10" t="str">
        <f t="shared" si="18"/>
        <v/>
      </c>
      <c r="K106" s="198" t="str">
        <f t="shared" si="19"/>
        <v/>
      </c>
      <c r="L106" s="168"/>
      <c r="M106" s="40"/>
      <c r="N106" s="175"/>
      <c r="O106" s="175"/>
      <c r="P106" s="10" t="str">
        <f t="shared" si="20"/>
        <v/>
      </c>
      <c r="Q106" s="167" t="str">
        <f t="shared" si="21"/>
        <v/>
      </c>
      <c r="R106" s="198"/>
      <c r="S106" s="42"/>
      <c r="T106" s="175"/>
      <c r="U106" s="175"/>
      <c r="V106" s="10" t="str">
        <f t="shared" si="22"/>
        <v/>
      </c>
      <c r="W106" s="167" t="str">
        <f t="shared" si="23"/>
        <v/>
      </c>
      <c r="X106" s="168"/>
      <c r="Y106" s="42"/>
      <c r="Z106" s="175"/>
      <c r="AA106" s="175"/>
      <c r="AB106" s="10" t="str">
        <f t="shared" si="24"/>
        <v/>
      </c>
      <c r="AC106" s="167" t="str">
        <f t="shared" si="25"/>
        <v/>
      </c>
      <c r="AD106" s="168"/>
      <c r="AE106" s="12" t="str">
        <f t="shared" si="26"/>
        <v/>
      </c>
      <c r="AF106" s="169" t="str">
        <f t="shared" si="27"/>
        <v/>
      </c>
      <c r="AG106" s="170"/>
      <c r="AH106" s="20" t="str">
        <f t="shared" si="28"/>
        <v/>
      </c>
      <c r="AI106" s="167" t="str">
        <f t="shared" si="29"/>
        <v/>
      </c>
      <c r="AJ106" s="168"/>
      <c r="AK106" s="258"/>
      <c r="AP106"/>
      <c r="AQ106"/>
      <c r="AR106" s="151" t="str">
        <f t="shared" si="30"/>
        <v/>
      </c>
      <c r="AS106" s="151" t="str">
        <f t="shared" si="17"/>
        <v/>
      </c>
      <c r="AT106"/>
      <c r="AU106" s="57"/>
      <c r="AV106" s="57"/>
      <c r="AW106" s="57"/>
      <c r="AX106"/>
      <c r="AY106"/>
      <c r="AZ106"/>
      <c r="BA106"/>
      <c r="BB106"/>
      <c r="BC106"/>
      <c r="BD106"/>
      <c r="BE106"/>
      <c r="BF106"/>
      <c r="BG106"/>
      <c r="BH106"/>
      <c r="BI106"/>
      <c r="BJ106"/>
      <c r="BK106"/>
      <c r="BL106"/>
      <c r="BM106"/>
      <c r="BN106"/>
      <c r="BO106"/>
      <c r="BP106"/>
      <c r="BQ106"/>
      <c r="BR106"/>
      <c r="BS106"/>
      <c r="BT106"/>
      <c r="BU106"/>
      <c r="BV106"/>
      <c r="BW106"/>
      <c r="BX106"/>
      <c r="BY106"/>
      <c r="BZ106" s="21"/>
      <c r="CA106" s="21"/>
      <c r="CB106" s="21"/>
      <c r="CC106" s="21"/>
      <c r="CD106" s="21"/>
    </row>
    <row r="107" spans="1:82" ht="12.75" customHeight="1" x14ac:dyDescent="0.2">
      <c r="A107" s="221"/>
      <c r="B107" s="193" t="str">
        <f t="shared" si="31"/>
        <v/>
      </c>
      <c r="C107" s="194"/>
      <c r="D107" s="195"/>
      <c r="E107" s="196"/>
      <c r="F107" s="197"/>
      <c r="G107" s="38"/>
      <c r="H107" s="175"/>
      <c r="I107" s="175"/>
      <c r="J107" s="10" t="str">
        <f t="shared" si="18"/>
        <v/>
      </c>
      <c r="K107" s="198" t="str">
        <f t="shared" si="19"/>
        <v/>
      </c>
      <c r="L107" s="168"/>
      <c r="M107" s="40"/>
      <c r="N107" s="175"/>
      <c r="O107" s="175"/>
      <c r="P107" s="10" t="str">
        <f t="shared" si="20"/>
        <v/>
      </c>
      <c r="Q107" s="167" t="str">
        <f t="shared" si="21"/>
        <v/>
      </c>
      <c r="R107" s="198"/>
      <c r="S107" s="42"/>
      <c r="T107" s="175"/>
      <c r="U107" s="175"/>
      <c r="V107" s="10" t="str">
        <f t="shared" si="22"/>
        <v/>
      </c>
      <c r="W107" s="167" t="str">
        <f t="shared" si="23"/>
        <v/>
      </c>
      <c r="X107" s="168"/>
      <c r="Y107" s="42"/>
      <c r="Z107" s="175"/>
      <c r="AA107" s="175"/>
      <c r="AB107" s="10" t="str">
        <f t="shared" si="24"/>
        <v/>
      </c>
      <c r="AC107" s="167" t="str">
        <f t="shared" si="25"/>
        <v/>
      </c>
      <c r="AD107" s="168"/>
      <c r="AE107" s="12" t="str">
        <f t="shared" si="26"/>
        <v/>
      </c>
      <c r="AF107" s="169" t="str">
        <f t="shared" si="27"/>
        <v/>
      </c>
      <c r="AG107" s="170"/>
      <c r="AH107" s="20" t="str">
        <f t="shared" si="28"/>
        <v/>
      </c>
      <c r="AI107" s="167" t="str">
        <f t="shared" si="29"/>
        <v/>
      </c>
      <c r="AJ107" s="168"/>
      <c r="AK107" s="258"/>
      <c r="AP107"/>
      <c r="AQ107"/>
      <c r="AR107" s="151" t="str">
        <f t="shared" si="30"/>
        <v/>
      </c>
      <c r="AS107" s="151" t="str">
        <f t="shared" si="17"/>
        <v/>
      </c>
      <c r="AT107"/>
      <c r="AU107" s="57"/>
      <c r="AV107" s="57"/>
      <c r="AW107" s="57"/>
      <c r="AX107"/>
      <c r="AY107"/>
      <c r="AZ107"/>
      <c r="BA107"/>
      <c r="BB107"/>
      <c r="BC107"/>
      <c r="BD107"/>
      <c r="BE107"/>
      <c r="BF107"/>
      <c r="BG107"/>
      <c r="BH107"/>
      <c r="BI107"/>
      <c r="BJ107"/>
      <c r="BK107"/>
      <c r="BL107"/>
      <c r="BM107"/>
      <c r="BN107"/>
      <c r="BO107"/>
      <c r="BP107"/>
      <c r="BQ107"/>
      <c r="BR107"/>
      <c r="BS107"/>
      <c r="BT107"/>
      <c r="BU107"/>
      <c r="BV107"/>
      <c r="BW107"/>
      <c r="BX107"/>
      <c r="BY107"/>
      <c r="BZ107" s="21"/>
      <c r="CA107" s="21"/>
      <c r="CB107" s="21"/>
      <c r="CC107" s="21"/>
      <c r="CD107" s="21"/>
    </row>
    <row r="108" spans="1:82" ht="12.75" customHeight="1" x14ac:dyDescent="0.2">
      <c r="A108" s="221"/>
      <c r="B108" s="193" t="str">
        <f t="shared" si="31"/>
        <v/>
      </c>
      <c r="C108" s="194"/>
      <c r="D108" s="195"/>
      <c r="E108" s="196"/>
      <c r="F108" s="197"/>
      <c r="G108" s="38"/>
      <c r="H108" s="175"/>
      <c r="I108" s="175"/>
      <c r="J108" s="10" t="str">
        <f t="shared" si="18"/>
        <v/>
      </c>
      <c r="K108" s="198" t="str">
        <f t="shared" si="19"/>
        <v/>
      </c>
      <c r="L108" s="168"/>
      <c r="M108" s="40"/>
      <c r="N108" s="175"/>
      <c r="O108" s="175"/>
      <c r="P108" s="10" t="str">
        <f t="shared" si="20"/>
        <v/>
      </c>
      <c r="Q108" s="167" t="str">
        <f t="shared" si="21"/>
        <v/>
      </c>
      <c r="R108" s="198"/>
      <c r="S108" s="42"/>
      <c r="T108" s="175"/>
      <c r="U108" s="175"/>
      <c r="V108" s="10" t="str">
        <f t="shared" si="22"/>
        <v/>
      </c>
      <c r="W108" s="167" t="str">
        <f t="shared" si="23"/>
        <v/>
      </c>
      <c r="X108" s="168"/>
      <c r="Y108" s="42"/>
      <c r="Z108" s="175"/>
      <c r="AA108" s="175"/>
      <c r="AB108" s="10" t="str">
        <f t="shared" si="24"/>
        <v/>
      </c>
      <c r="AC108" s="167" t="str">
        <f t="shared" si="25"/>
        <v/>
      </c>
      <c r="AD108" s="168"/>
      <c r="AE108" s="12" t="str">
        <f t="shared" si="26"/>
        <v/>
      </c>
      <c r="AF108" s="169" t="str">
        <f t="shared" si="27"/>
        <v/>
      </c>
      <c r="AG108" s="170"/>
      <c r="AH108" s="20" t="str">
        <f t="shared" si="28"/>
        <v/>
      </c>
      <c r="AI108" s="167" t="str">
        <f t="shared" si="29"/>
        <v/>
      </c>
      <c r="AJ108" s="168"/>
      <c r="AK108" s="258"/>
      <c r="AP108"/>
      <c r="AQ108"/>
      <c r="AR108" s="151" t="str">
        <f t="shared" si="30"/>
        <v/>
      </c>
      <c r="AS108" s="151" t="str">
        <f t="shared" si="17"/>
        <v/>
      </c>
      <c r="AT108"/>
      <c r="AU108" s="57"/>
      <c r="AV108" s="57"/>
      <c r="AW108" s="57"/>
      <c r="AX108"/>
      <c r="AY108"/>
      <c r="AZ108"/>
      <c r="BA108"/>
      <c r="BB108"/>
      <c r="BC108"/>
      <c r="BD108"/>
      <c r="BE108"/>
      <c r="BF108"/>
      <c r="BG108"/>
      <c r="BH108"/>
      <c r="BI108"/>
      <c r="BJ108"/>
      <c r="BK108"/>
      <c r="BL108"/>
      <c r="BM108"/>
      <c r="BN108"/>
      <c r="BO108"/>
      <c r="BP108"/>
      <c r="BQ108"/>
      <c r="BR108"/>
      <c r="BS108"/>
      <c r="BT108"/>
      <c r="BU108"/>
      <c r="BV108"/>
      <c r="BW108"/>
      <c r="BX108"/>
      <c r="BY108"/>
      <c r="BZ108" s="21"/>
      <c r="CA108" s="21"/>
      <c r="CB108" s="21"/>
      <c r="CC108" s="21"/>
      <c r="CD108" s="21"/>
    </row>
    <row r="109" spans="1:82" ht="12.75" customHeight="1" x14ac:dyDescent="0.2">
      <c r="A109" s="221"/>
      <c r="B109" s="193" t="str">
        <f t="shared" si="31"/>
        <v/>
      </c>
      <c r="C109" s="194"/>
      <c r="D109" s="195"/>
      <c r="E109" s="196"/>
      <c r="F109" s="197"/>
      <c r="G109" s="38"/>
      <c r="H109" s="175"/>
      <c r="I109" s="175"/>
      <c r="J109" s="10" t="str">
        <f t="shared" si="18"/>
        <v/>
      </c>
      <c r="K109" s="198" t="str">
        <f t="shared" si="19"/>
        <v/>
      </c>
      <c r="L109" s="168"/>
      <c r="M109" s="40"/>
      <c r="N109" s="175"/>
      <c r="O109" s="175"/>
      <c r="P109" s="10" t="str">
        <f t="shared" si="20"/>
        <v/>
      </c>
      <c r="Q109" s="167" t="str">
        <f t="shared" si="21"/>
        <v/>
      </c>
      <c r="R109" s="198"/>
      <c r="S109" s="42"/>
      <c r="T109" s="175"/>
      <c r="U109" s="175"/>
      <c r="V109" s="10" t="str">
        <f t="shared" si="22"/>
        <v/>
      </c>
      <c r="W109" s="167" t="str">
        <f t="shared" si="23"/>
        <v/>
      </c>
      <c r="X109" s="168"/>
      <c r="Y109" s="42"/>
      <c r="Z109" s="175"/>
      <c r="AA109" s="175"/>
      <c r="AB109" s="10" t="str">
        <f t="shared" si="24"/>
        <v/>
      </c>
      <c r="AC109" s="167" t="str">
        <f t="shared" si="25"/>
        <v/>
      </c>
      <c r="AD109" s="168"/>
      <c r="AE109" s="12" t="str">
        <f t="shared" si="26"/>
        <v/>
      </c>
      <c r="AF109" s="169" t="str">
        <f t="shared" si="27"/>
        <v/>
      </c>
      <c r="AG109" s="170"/>
      <c r="AH109" s="20" t="str">
        <f t="shared" si="28"/>
        <v/>
      </c>
      <c r="AI109" s="167" t="str">
        <f t="shared" si="29"/>
        <v/>
      </c>
      <c r="AJ109" s="168"/>
      <c r="AK109" s="258"/>
      <c r="AP109"/>
      <c r="AQ109"/>
      <c r="AR109" s="151" t="str">
        <f t="shared" si="30"/>
        <v/>
      </c>
      <c r="AS109" s="151" t="str">
        <f t="shared" si="17"/>
        <v/>
      </c>
      <c r="AT109"/>
      <c r="AU109" s="57"/>
      <c r="AV109" s="57"/>
      <c r="AW109" s="57"/>
      <c r="AX109"/>
      <c r="AY109"/>
      <c r="AZ109"/>
      <c r="BA109"/>
      <c r="BB109"/>
      <c r="BC109"/>
      <c r="BD109"/>
      <c r="BE109"/>
      <c r="BF109"/>
      <c r="BG109"/>
      <c r="BH109"/>
      <c r="BI109"/>
      <c r="BJ109"/>
      <c r="BK109"/>
      <c r="BL109"/>
      <c r="BM109"/>
      <c r="BN109"/>
      <c r="BO109"/>
      <c r="BP109"/>
      <c r="BQ109"/>
      <c r="BR109"/>
      <c r="BS109"/>
      <c r="BT109"/>
      <c r="BU109"/>
      <c r="BV109"/>
      <c r="BW109"/>
      <c r="BX109"/>
      <c r="BY109"/>
      <c r="BZ109" s="21"/>
      <c r="CA109" s="21"/>
      <c r="CB109" s="21"/>
      <c r="CC109" s="21"/>
      <c r="CD109" s="21"/>
    </row>
    <row r="110" spans="1:82" ht="12.75" customHeight="1" x14ac:dyDescent="0.2">
      <c r="A110" s="221"/>
      <c r="B110" s="193" t="str">
        <f t="shared" si="31"/>
        <v/>
      </c>
      <c r="C110" s="194"/>
      <c r="D110" s="195"/>
      <c r="E110" s="196"/>
      <c r="F110" s="197"/>
      <c r="G110" s="38"/>
      <c r="H110" s="175"/>
      <c r="I110" s="175"/>
      <c r="J110" s="10" t="str">
        <f t="shared" si="18"/>
        <v/>
      </c>
      <c r="K110" s="198" t="str">
        <f t="shared" si="19"/>
        <v/>
      </c>
      <c r="L110" s="168"/>
      <c r="M110" s="40"/>
      <c r="N110" s="175"/>
      <c r="O110" s="175"/>
      <c r="P110" s="10" t="str">
        <f t="shared" si="20"/>
        <v/>
      </c>
      <c r="Q110" s="167" t="str">
        <f t="shared" si="21"/>
        <v/>
      </c>
      <c r="R110" s="198"/>
      <c r="S110" s="42"/>
      <c r="T110" s="175"/>
      <c r="U110" s="175"/>
      <c r="V110" s="10" t="str">
        <f t="shared" si="22"/>
        <v/>
      </c>
      <c r="W110" s="167" t="str">
        <f t="shared" si="23"/>
        <v/>
      </c>
      <c r="X110" s="168"/>
      <c r="Y110" s="42"/>
      <c r="Z110" s="175"/>
      <c r="AA110" s="175"/>
      <c r="AB110" s="10" t="str">
        <f t="shared" si="24"/>
        <v/>
      </c>
      <c r="AC110" s="167" t="str">
        <f t="shared" si="25"/>
        <v/>
      </c>
      <c r="AD110" s="168"/>
      <c r="AE110" s="12" t="str">
        <f t="shared" si="26"/>
        <v/>
      </c>
      <c r="AF110" s="169" t="str">
        <f t="shared" si="27"/>
        <v/>
      </c>
      <c r="AG110" s="170"/>
      <c r="AH110" s="20" t="str">
        <f t="shared" si="28"/>
        <v/>
      </c>
      <c r="AI110" s="167" t="str">
        <f t="shared" si="29"/>
        <v/>
      </c>
      <c r="AJ110" s="168"/>
      <c r="AK110" s="258"/>
      <c r="AP110"/>
      <c r="AQ110"/>
      <c r="AR110" s="151" t="str">
        <f t="shared" si="30"/>
        <v/>
      </c>
      <c r="AS110" s="151" t="str">
        <f t="shared" si="17"/>
        <v/>
      </c>
      <c r="AT110"/>
      <c r="AU110" s="57"/>
      <c r="AV110" s="57"/>
      <c r="AW110" s="57"/>
      <c r="AX110"/>
      <c r="AY110"/>
      <c r="AZ110"/>
      <c r="BA110"/>
      <c r="BB110"/>
      <c r="BC110"/>
      <c r="BD110"/>
      <c r="BE110"/>
      <c r="BF110"/>
      <c r="BG110"/>
      <c r="BH110"/>
      <c r="BI110"/>
      <c r="BJ110"/>
      <c r="BK110"/>
      <c r="BL110"/>
      <c r="BM110"/>
      <c r="BN110"/>
      <c r="BO110"/>
      <c r="BP110"/>
      <c r="BQ110"/>
      <c r="BR110"/>
      <c r="BS110"/>
      <c r="BT110"/>
      <c r="BU110"/>
      <c r="BV110"/>
      <c r="BW110"/>
      <c r="BX110"/>
      <c r="BY110"/>
      <c r="BZ110" s="21"/>
      <c r="CA110" s="21"/>
      <c r="CB110" s="21"/>
      <c r="CC110" s="21"/>
      <c r="CD110" s="21"/>
    </row>
    <row r="111" spans="1:82" ht="12.75" customHeight="1" x14ac:dyDescent="0.2">
      <c r="A111" s="221"/>
      <c r="B111" s="193" t="str">
        <f t="shared" si="31"/>
        <v/>
      </c>
      <c r="C111" s="194"/>
      <c r="D111" s="195"/>
      <c r="E111" s="196"/>
      <c r="F111" s="197"/>
      <c r="G111" s="38"/>
      <c r="H111" s="175"/>
      <c r="I111" s="175"/>
      <c r="J111" s="10" t="str">
        <f t="shared" si="18"/>
        <v/>
      </c>
      <c r="K111" s="198" t="str">
        <f t="shared" si="19"/>
        <v/>
      </c>
      <c r="L111" s="168"/>
      <c r="M111" s="40"/>
      <c r="N111" s="175"/>
      <c r="O111" s="175"/>
      <c r="P111" s="10" t="str">
        <f t="shared" si="20"/>
        <v/>
      </c>
      <c r="Q111" s="167" t="str">
        <f t="shared" si="21"/>
        <v/>
      </c>
      <c r="R111" s="198"/>
      <c r="S111" s="42"/>
      <c r="T111" s="175"/>
      <c r="U111" s="175"/>
      <c r="V111" s="10" t="str">
        <f t="shared" si="22"/>
        <v/>
      </c>
      <c r="W111" s="167" t="str">
        <f t="shared" si="23"/>
        <v/>
      </c>
      <c r="X111" s="168"/>
      <c r="Y111" s="42"/>
      <c r="Z111" s="175"/>
      <c r="AA111" s="175"/>
      <c r="AB111" s="10" t="str">
        <f t="shared" si="24"/>
        <v/>
      </c>
      <c r="AC111" s="167" t="str">
        <f t="shared" si="25"/>
        <v/>
      </c>
      <c r="AD111" s="168"/>
      <c r="AE111" s="12" t="str">
        <f t="shared" si="26"/>
        <v/>
      </c>
      <c r="AF111" s="169" t="str">
        <f t="shared" si="27"/>
        <v/>
      </c>
      <c r="AG111" s="170"/>
      <c r="AH111" s="20" t="str">
        <f t="shared" si="28"/>
        <v/>
      </c>
      <c r="AI111" s="167" t="str">
        <f t="shared" si="29"/>
        <v/>
      </c>
      <c r="AJ111" s="168"/>
      <c r="AK111" s="258"/>
      <c r="AP111"/>
      <c r="AQ111"/>
      <c r="AR111" s="151" t="str">
        <f t="shared" si="30"/>
        <v/>
      </c>
      <c r="AS111" s="151" t="str">
        <f t="shared" si="17"/>
        <v/>
      </c>
      <c r="AT111"/>
      <c r="AU111" s="57"/>
      <c r="AV111" s="57"/>
      <c r="AW111" s="57"/>
      <c r="AX111"/>
      <c r="AY111"/>
      <c r="AZ111"/>
      <c r="BA111"/>
      <c r="BB111"/>
      <c r="BC111"/>
      <c r="BD111"/>
      <c r="BE111"/>
      <c r="BF111"/>
      <c r="BG111"/>
      <c r="BH111"/>
      <c r="BI111"/>
      <c r="BJ111"/>
      <c r="BK111"/>
      <c r="BL111"/>
      <c r="BM111"/>
      <c r="BN111"/>
      <c r="BO111"/>
      <c r="BP111"/>
      <c r="BQ111"/>
      <c r="BR111"/>
      <c r="BS111"/>
      <c r="BT111"/>
      <c r="BU111"/>
      <c r="BV111"/>
      <c r="BW111"/>
      <c r="BX111"/>
      <c r="BY111"/>
      <c r="BZ111" s="21"/>
      <c r="CA111" s="21"/>
      <c r="CB111" s="21"/>
      <c r="CC111" s="21"/>
      <c r="CD111" s="21"/>
    </row>
    <row r="112" spans="1:82" ht="12.75" customHeight="1" x14ac:dyDescent="0.2">
      <c r="A112" s="221"/>
      <c r="B112" s="193" t="str">
        <f t="shared" si="31"/>
        <v/>
      </c>
      <c r="C112" s="194"/>
      <c r="D112" s="195"/>
      <c r="E112" s="196"/>
      <c r="F112" s="197"/>
      <c r="G112" s="38"/>
      <c r="H112" s="175"/>
      <c r="I112" s="175"/>
      <c r="J112" s="10" t="str">
        <f t="shared" si="18"/>
        <v/>
      </c>
      <c r="K112" s="198" t="str">
        <f t="shared" si="19"/>
        <v/>
      </c>
      <c r="L112" s="168"/>
      <c r="M112" s="40"/>
      <c r="N112" s="175"/>
      <c r="O112" s="175"/>
      <c r="P112" s="10" t="str">
        <f t="shared" si="20"/>
        <v/>
      </c>
      <c r="Q112" s="167" t="str">
        <f t="shared" si="21"/>
        <v/>
      </c>
      <c r="R112" s="198"/>
      <c r="S112" s="42"/>
      <c r="T112" s="175"/>
      <c r="U112" s="175"/>
      <c r="V112" s="10" t="str">
        <f t="shared" si="22"/>
        <v/>
      </c>
      <c r="W112" s="167" t="str">
        <f t="shared" si="23"/>
        <v/>
      </c>
      <c r="X112" s="168"/>
      <c r="Y112" s="42"/>
      <c r="Z112" s="175"/>
      <c r="AA112" s="175"/>
      <c r="AB112" s="10" t="str">
        <f t="shared" si="24"/>
        <v/>
      </c>
      <c r="AC112" s="167" t="str">
        <f t="shared" si="25"/>
        <v/>
      </c>
      <c r="AD112" s="168"/>
      <c r="AE112" s="12" t="str">
        <f t="shared" si="26"/>
        <v/>
      </c>
      <c r="AF112" s="169" t="str">
        <f t="shared" si="27"/>
        <v/>
      </c>
      <c r="AG112" s="170"/>
      <c r="AH112" s="20" t="str">
        <f t="shared" si="28"/>
        <v/>
      </c>
      <c r="AI112" s="167" t="str">
        <f t="shared" si="29"/>
        <v/>
      </c>
      <c r="AJ112" s="168"/>
      <c r="AK112" s="258"/>
      <c r="AP112"/>
      <c r="AQ112"/>
      <c r="AR112" s="151" t="str">
        <f t="shared" si="30"/>
        <v/>
      </c>
      <c r="AS112" s="151" t="str">
        <f t="shared" si="17"/>
        <v/>
      </c>
      <c r="AT112"/>
      <c r="AU112" s="57"/>
      <c r="AV112" s="57"/>
      <c r="AW112" s="57"/>
      <c r="AX112"/>
      <c r="AY112"/>
      <c r="AZ112"/>
      <c r="BA112"/>
      <c r="BB112"/>
      <c r="BC112"/>
      <c r="BD112"/>
      <c r="BE112"/>
      <c r="BF112"/>
      <c r="BG112"/>
      <c r="BH112"/>
      <c r="BI112"/>
      <c r="BJ112"/>
      <c r="BK112"/>
      <c r="BL112"/>
      <c r="BM112"/>
      <c r="BN112"/>
      <c r="BO112"/>
      <c r="BP112"/>
      <c r="BQ112"/>
      <c r="BR112"/>
      <c r="BS112"/>
      <c r="BT112"/>
      <c r="BU112"/>
      <c r="BV112"/>
      <c r="BW112"/>
      <c r="BX112"/>
      <c r="BY112"/>
      <c r="BZ112" s="21"/>
      <c r="CA112" s="21"/>
      <c r="CB112" s="21"/>
      <c r="CC112" s="21"/>
      <c r="CD112" s="21"/>
    </row>
    <row r="113" spans="1:82" ht="12.75" customHeight="1" x14ac:dyDescent="0.2">
      <c r="A113" s="221"/>
      <c r="B113" s="193" t="str">
        <f t="shared" si="31"/>
        <v/>
      </c>
      <c r="C113" s="194"/>
      <c r="D113" s="195"/>
      <c r="E113" s="196"/>
      <c r="F113" s="197"/>
      <c r="G113" s="38"/>
      <c r="H113" s="175"/>
      <c r="I113" s="175"/>
      <c r="J113" s="10" t="str">
        <f t="shared" si="18"/>
        <v/>
      </c>
      <c r="K113" s="198" t="str">
        <f t="shared" si="19"/>
        <v/>
      </c>
      <c r="L113" s="168"/>
      <c r="M113" s="40"/>
      <c r="N113" s="175"/>
      <c r="O113" s="175"/>
      <c r="P113" s="10" t="str">
        <f t="shared" si="20"/>
        <v/>
      </c>
      <c r="Q113" s="167" t="str">
        <f t="shared" si="21"/>
        <v/>
      </c>
      <c r="R113" s="198"/>
      <c r="S113" s="42"/>
      <c r="T113" s="175"/>
      <c r="U113" s="175"/>
      <c r="V113" s="10" t="str">
        <f t="shared" si="22"/>
        <v/>
      </c>
      <c r="W113" s="167" t="str">
        <f t="shared" si="23"/>
        <v/>
      </c>
      <c r="X113" s="168"/>
      <c r="Y113" s="42"/>
      <c r="Z113" s="175"/>
      <c r="AA113" s="175"/>
      <c r="AB113" s="10" t="str">
        <f t="shared" si="24"/>
        <v/>
      </c>
      <c r="AC113" s="167" t="str">
        <f t="shared" si="25"/>
        <v/>
      </c>
      <c r="AD113" s="168"/>
      <c r="AE113" s="12" t="str">
        <f t="shared" si="26"/>
        <v/>
      </c>
      <c r="AF113" s="169" t="str">
        <f t="shared" si="27"/>
        <v/>
      </c>
      <c r="AG113" s="170"/>
      <c r="AH113" s="20" t="str">
        <f t="shared" si="28"/>
        <v/>
      </c>
      <c r="AI113" s="167" t="str">
        <f t="shared" si="29"/>
        <v/>
      </c>
      <c r="AJ113" s="168"/>
      <c r="AK113" s="258"/>
      <c r="AP113"/>
      <c r="AQ113"/>
      <c r="AR113" s="151" t="str">
        <f t="shared" si="30"/>
        <v/>
      </c>
      <c r="AS113" s="151" t="str">
        <f t="shared" si="17"/>
        <v/>
      </c>
      <c r="AT113"/>
      <c r="AU113" s="57"/>
      <c r="AV113" s="57"/>
      <c r="AW113" s="57"/>
      <c r="AX113"/>
      <c r="AY113"/>
      <c r="AZ113"/>
      <c r="BA113"/>
      <c r="BB113"/>
      <c r="BC113"/>
      <c r="BD113"/>
      <c r="BE113"/>
      <c r="BF113"/>
      <c r="BG113"/>
      <c r="BH113"/>
      <c r="BI113"/>
      <c r="BJ113"/>
      <c r="BK113"/>
      <c r="BL113"/>
      <c r="BM113"/>
      <c r="BN113"/>
      <c r="BO113"/>
      <c r="BP113"/>
      <c r="BQ113"/>
      <c r="BR113"/>
      <c r="BS113"/>
      <c r="BT113"/>
      <c r="BU113"/>
      <c r="BV113"/>
      <c r="BW113"/>
      <c r="BX113"/>
      <c r="BY113"/>
      <c r="BZ113" s="21"/>
      <c r="CA113" s="21"/>
      <c r="CB113" s="21"/>
      <c r="CC113" s="21"/>
      <c r="CD113" s="21"/>
    </row>
    <row r="114" spans="1:82" ht="12.75" customHeight="1" x14ac:dyDescent="0.2">
      <c r="A114" s="221"/>
      <c r="B114" s="193" t="str">
        <f t="shared" si="31"/>
        <v/>
      </c>
      <c r="C114" s="194"/>
      <c r="D114" s="195"/>
      <c r="E114" s="196"/>
      <c r="F114" s="197"/>
      <c r="G114" s="38"/>
      <c r="H114" s="175"/>
      <c r="I114" s="175"/>
      <c r="J114" s="10" t="str">
        <f t="shared" si="18"/>
        <v/>
      </c>
      <c r="K114" s="198" t="str">
        <f t="shared" si="19"/>
        <v/>
      </c>
      <c r="L114" s="168"/>
      <c r="M114" s="40"/>
      <c r="N114" s="175"/>
      <c r="O114" s="175"/>
      <c r="P114" s="10" t="str">
        <f t="shared" si="20"/>
        <v/>
      </c>
      <c r="Q114" s="167" t="str">
        <f t="shared" si="21"/>
        <v/>
      </c>
      <c r="R114" s="198"/>
      <c r="S114" s="42"/>
      <c r="T114" s="175"/>
      <c r="U114" s="175"/>
      <c r="V114" s="10" t="str">
        <f t="shared" si="22"/>
        <v/>
      </c>
      <c r="W114" s="167" t="str">
        <f t="shared" si="23"/>
        <v/>
      </c>
      <c r="X114" s="168"/>
      <c r="Y114" s="42"/>
      <c r="Z114" s="175"/>
      <c r="AA114" s="175"/>
      <c r="AB114" s="10" t="str">
        <f t="shared" si="24"/>
        <v/>
      </c>
      <c r="AC114" s="167" t="str">
        <f t="shared" si="25"/>
        <v/>
      </c>
      <c r="AD114" s="168"/>
      <c r="AE114" s="12" t="str">
        <f t="shared" si="26"/>
        <v/>
      </c>
      <c r="AF114" s="169" t="str">
        <f t="shared" si="27"/>
        <v/>
      </c>
      <c r="AG114" s="170"/>
      <c r="AH114" s="20" t="str">
        <f t="shared" si="28"/>
        <v/>
      </c>
      <c r="AI114" s="167" t="str">
        <f t="shared" si="29"/>
        <v/>
      </c>
      <c r="AJ114" s="168"/>
      <c r="AK114" s="258"/>
      <c r="AP114"/>
      <c r="AQ114"/>
      <c r="AR114" s="151" t="str">
        <f t="shared" si="30"/>
        <v/>
      </c>
      <c r="AS114" s="151" t="str">
        <f t="shared" si="17"/>
        <v/>
      </c>
      <c r="AT114"/>
      <c r="AU114" s="57"/>
      <c r="AV114" s="57"/>
      <c r="AW114" s="57"/>
      <c r="AX114"/>
      <c r="AY114"/>
      <c r="AZ114"/>
      <c r="BA114"/>
      <c r="BB114"/>
      <c r="BC114"/>
      <c r="BD114"/>
      <c r="BE114"/>
      <c r="BF114"/>
      <c r="BG114"/>
      <c r="BH114"/>
      <c r="BI114"/>
      <c r="BJ114"/>
      <c r="BK114"/>
      <c r="BL114"/>
      <c r="BM114"/>
      <c r="BN114"/>
      <c r="BO114"/>
      <c r="BP114"/>
      <c r="BQ114"/>
      <c r="BR114"/>
      <c r="BS114"/>
      <c r="BT114"/>
      <c r="BU114"/>
      <c r="BV114"/>
      <c r="BW114"/>
      <c r="BX114"/>
      <c r="BY114"/>
      <c r="BZ114" s="21"/>
      <c r="CA114" s="21"/>
      <c r="CB114" s="21"/>
      <c r="CC114" s="21"/>
      <c r="CD114" s="21"/>
    </row>
    <row r="115" spans="1:82" ht="12.75" customHeight="1" x14ac:dyDescent="0.2">
      <c r="A115" s="221"/>
      <c r="B115" s="193" t="str">
        <f t="shared" si="31"/>
        <v/>
      </c>
      <c r="C115" s="194"/>
      <c r="D115" s="195"/>
      <c r="E115" s="196"/>
      <c r="F115" s="197"/>
      <c r="G115" s="38"/>
      <c r="H115" s="175"/>
      <c r="I115" s="175"/>
      <c r="J115" s="10" t="str">
        <f t="shared" si="18"/>
        <v/>
      </c>
      <c r="K115" s="198" t="str">
        <f t="shared" si="19"/>
        <v/>
      </c>
      <c r="L115" s="168"/>
      <c r="M115" s="40"/>
      <c r="N115" s="175"/>
      <c r="O115" s="175"/>
      <c r="P115" s="10" t="str">
        <f t="shared" si="20"/>
        <v/>
      </c>
      <c r="Q115" s="167" t="str">
        <f t="shared" si="21"/>
        <v/>
      </c>
      <c r="R115" s="198"/>
      <c r="S115" s="42"/>
      <c r="T115" s="175"/>
      <c r="U115" s="175"/>
      <c r="V115" s="10" t="str">
        <f t="shared" si="22"/>
        <v/>
      </c>
      <c r="W115" s="167" t="str">
        <f t="shared" si="23"/>
        <v/>
      </c>
      <c r="X115" s="168"/>
      <c r="Y115" s="42"/>
      <c r="Z115" s="175"/>
      <c r="AA115" s="175"/>
      <c r="AB115" s="10" t="str">
        <f t="shared" si="24"/>
        <v/>
      </c>
      <c r="AC115" s="167" t="str">
        <f t="shared" si="25"/>
        <v/>
      </c>
      <c r="AD115" s="168"/>
      <c r="AE115" s="12" t="str">
        <f t="shared" si="26"/>
        <v/>
      </c>
      <c r="AF115" s="169" t="str">
        <f t="shared" si="27"/>
        <v/>
      </c>
      <c r="AG115" s="170"/>
      <c r="AH115" s="20" t="str">
        <f t="shared" si="28"/>
        <v/>
      </c>
      <c r="AI115" s="167" t="str">
        <f t="shared" si="29"/>
        <v/>
      </c>
      <c r="AJ115" s="168"/>
      <c r="AK115" s="258"/>
      <c r="AP115"/>
      <c r="AQ115"/>
      <c r="AR115" s="151" t="str">
        <f t="shared" si="30"/>
        <v/>
      </c>
      <c r="AS115" s="151" t="str">
        <f t="shared" si="17"/>
        <v/>
      </c>
      <c r="AT115"/>
      <c r="AU115" s="57"/>
      <c r="AV115" s="57"/>
      <c r="AW115" s="57"/>
      <c r="AX115"/>
      <c r="AY115"/>
      <c r="AZ115"/>
      <c r="BA115"/>
      <c r="BB115"/>
      <c r="BC115"/>
      <c r="BD115"/>
      <c r="BE115"/>
      <c r="BF115"/>
      <c r="BG115"/>
      <c r="BH115"/>
      <c r="BI115"/>
      <c r="BJ115"/>
      <c r="BK115"/>
      <c r="BL115"/>
      <c r="BM115"/>
      <c r="BN115"/>
      <c r="BO115"/>
      <c r="BP115"/>
      <c r="BQ115"/>
      <c r="BR115"/>
      <c r="BS115"/>
      <c r="BT115"/>
      <c r="BU115"/>
      <c r="BV115"/>
      <c r="BW115"/>
      <c r="BX115"/>
      <c r="BY115"/>
      <c r="BZ115" s="21"/>
      <c r="CA115" s="21"/>
      <c r="CB115" s="21"/>
      <c r="CC115" s="21"/>
      <c r="CD115" s="21"/>
    </row>
    <row r="116" spans="1:82" ht="12.75" customHeight="1" x14ac:dyDescent="0.2">
      <c r="A116" s="221"/>
      <c r="B116" s="193" t="str">
        <f t="shared" si="31"/>
        <v/>
      </c>
      <c r="C116" s="194"/>
      <c r="D116" s="195"/>
      <c r="E116" s="196"/>
      <c r="F116" s="197"/>
      <c r="G116" s="38"/>
      <c r="H116" s="175"/>
      <c r="I116" s="175"/>
      <c r="J116" s="10" t="str">
        <f t="shared" si="18"/>
        <v/>
      </c>
      <c r="K116" s="198" t="str">
        <f t="shared" si="19"/>
        <v/>
      </c>
      <c r="L116" s="168"/>
      <c r="M116" s="40"/>
      <c r="N116" s="175"/>
      <c r="O116" s="175"/>
      <c r="P116" s="10" t="str">
        <f t="shared" si="20"/>
        <v/>
      </c>
      <c r="Q116" s="167" t="str">
        <f t="shared" si="21"/>
        <v/>
      </c>
      <c r="R116" s="198"/>
      <c r="S116" s="42"/>
      <c r="T116" s="175"/>
      <c r="U116" s="175"/>
      <c r="V116" s="10" t="str">
        <f t="shared" si="22"/>
        <v/>
      </c>
      <c r="W116" s="167" t="str">
        <f t="shared" si="23"/>
        <v/>
      </c>
      <c r="X116" s="168"/>
      <c r="Y116" s="42"/>
      <c r="Z116" s="175"/>
      <c r="AA116" s="175"/>
      <c r="AB116" s="10" t="str">
        <f t="shared" si="24"/>
        <v/>
      </c>
      <c r="AC116" s="167" t="str">
        <f t="shared" si="25"/>
        <v/>
      </c>
      <c r="AD116" s="168"/>
      <c r="AE116" s="12" t="str">
        <f t="shared" si="26"/>
        <v/>
      </c>
      <c r="AF116" s="169" t="str">
        <f t="shared" si="27"/>
        <v/>
      </c>
      <c r="AG116" s="170"/>
      <c r="AH116" s="20" t="str">
        <f t="shared" si="28"/>
        <v/>
      </c>
      <c r="AI116" s="167" t="str">
        <f t="shared" si="29"/>
        <v/>
      </c>
      <c r="AJ116" s="168"/>
      <c r="AK116" s="258"/>
      <c r="AP116"/>
      <c r="AQ116"/>
      <c r="AR116" s="151" t="str">
        <f t="shared" si="30"/>
        <v/>
      </c>
      <c r="AS116" s="151" t="str">
        <f t="shared" si="17"/>
        <v/>
      </c>
      <c r="AT116"/>
      <c r="AU116" s="57"/>
      <c r="AV116" s="57"/>
      <c r="AW116" s="57"/>
      <c r="AX116"/>
      <c r="AY116"/>
      <c r="AZ116"/>
      <c r="BA116"/>
      <c r="BB116"/>
      <c r="BC116"/>
      <c r="BD116"/>
      <c r="BE116"/>
      <c r="BF116"/>
      <c r="BG116"/>
      <c r="BH116"/>
      <c r="BI116"/>
      <c r="BJ116"/>
      <c r="BK116"/>
      <c r="BL116"/>
      <c r="BM116"/>
      <c r="BN116"/>
      <c r="BO116"/>
      <c r="BP116"/>
      <c r="BQ116"/>
      <c r="BR116"/>
      <c r="BS116"/>
      <c r="BT116"/>
      <c r="BU116"/>
      <c r="BV116"/>
      <c r="BW116"/>
      <c r="BX116"/>
      <c r="BY116"/>
      <c r="BZ116" s="21"/>
      <c r="CA116" s="21"/>
      <c r="CB116" s="21"/>
      <c r="CC116" s="21"/>
      <c r="CD116" s="21"/>
    </row>
    <row r="117" spans="1:82" ht="12.75" customHeight="1" x14ac:dyDescent="0.2">
      <c r="A117" s="221"/>
      <c r="B117" s="193" t="str">
        <f t="shared" si="31"/>
        <v/>
      </c>
      <c r="C117" s="194"/>
      <c r="D117" s="195"/>
      <c r="E117" s="196"/>
      <c r="F117" s="197"/>
      <c r="G117" s="38"/>
      <c r="H117" s="175"/>
      <c r="I117" s="175"/>
      <c r="J117" s="10" t="str">
        <f t="shared" si="18"/>
        <v/>
      </c>
      <c r="K117" s="198" t="str">
        <f t="shared" si="19"/>
        <v/>
      </c>
      <c r="L117" s="168"/>
      <c r="M117" s="40"/>
      <c r="N117" s="175"/>
      <c r="O117" s="175"/>
      <c r="P117" s="10" t="str">
        <f t="shared" si="20"/>
        <v/>
      </c>
      <c r="Q117" s="167" t="str">
        <f t="shared" si="21"/>
        <v/>
      </c>
      <c r="R117" s="198"/>
      <c r="S117" s="42"/>
      <c r="T117" s="175"/>
      <c r="U117" s="175"/>
      <c r="V117" s="10" t="str">
        <f t="shared" si="22"/>
        <v/>
      </c>
      <c r="W117" s="167" t="str">
        <f t="shared" si="23"/>
        <v/>
      </c>
      <c r="X117" s="168"/>
      <c r="Y117" s="42"/>
      <c r="Z117" s="175"/>
      <c r="AA117" s="175"/>
      <c r="AB117" s="10" t="str">
        <f t="shared" si="24"/>
        <v/>
      </c>
      <c r="AC117" s="167" t="str">
        <f t="shared" si="25"/>
        <v/>
      </c>
      <c r="AD117" s="168"/>
      <c r="AE117" s="12" t="str">
        <f t="shared" si="26"/>
        <v/>
      </c>
      <c r="AF117" s="169" t="str">
        <f t="shared" si="27"/>
        <v/>
      </c>
      <c r="AG117" s="170"/>
      <c r="AH117" s="20" t="str">
        <f t="shared" si="28"/>
        <v/>
      </c>
      <c r="AI117" s="167" t="str">
        <f t="shared" si="29"/>
        <v/>
      </c>
      <c r="AJ117" s="168"/>
      <c r="AK117" s="258"/>
      <c r="AP117"/>
      <c r="AQ117"/>
      <c r="AR117" s="151" t="str">
        <f t="shared" si="30"/>
        <v/>
      </c>
      <c r="AS117" s="151" t="str">
        <f t="shared" si="17"/>
        <v/>
      </c>
      <c r="AT117"/>
      <c r="AU117" s="57"/>
      <c r="AV117" s="57"/>
      <c r="AW117" s="57"/>
      <c r="AX117"/>
      <c r="AY117"/>
      <c r="AZ117"/>
      <c r="BA117"/>
      <c r="BB117"/>
      <c r="BC117"/>
      <c r="BD117"/>
      <c r="BE117"/>
      <c r="BF117"/>
      <c r="BG117"/>
      <c r="BH117"/>
      <c r="BI117"/>
      <c r="BJ117"/>
      <c r="BK117"/>
      <c r="BL117"/>
      <c r="BM117"/>
      <c r="BN117"/>
      <c r="BO117"/>
      <c r="BP117"/>
      <c r="BQ117"/>
      <c r="BR117"/>
      <c r="BS117"/>
      <c r="BT117"/>
      <c r="BU117"/>
      <c r="BV117"/>
      <c r="BW117"/>
      <c r="BX117"/>
      <c r="BY117"/>
      <c r="BZ117" s="21"/>
      <c r="CA117" s="21"/>
      <c r="CB117" s="21"/>
      <c r="CC117" s="21"/>
      <c r="CD117" s="21"/>
    </row>
    <row r="118" spans="1:82" ht="12.75" customHeight="1" x14ac:dyDescent="0.2">
      <c r="A118" s="221"/>
      <c r="B118" s="193" t="str">
        <f t="shared" si="31"/>
        <v/>
      </c>
      <c r="C118" s="194"/>
      <c r="D118" s="195"/>
      <c r="E118" s="196"/>
      <c r="F118" s="197"/>
      <c r="G118" s="38"/>
      <c r="H118" s="175"/>
      <c r="I118" s="175"/>
      <c r="J118" s="10" t="str">
        <f t="shared" si="18"/>
        <v/>
      </c>
      <c r="K118" s="198" t="str">
        <f t="shared" si="19"/>
        <v/>
      </c>
      <c r="L118" s="168"/>
      <c r="M118" s="40"/>
      <c r="N118" s="175"/>
      <c r="O118" s="175"/>
      <c r="P118" s="10" t="str">
        <f t="shared" si="20"/>
        <v/>
      </c>
      <c r="Q118" s="167" t="str">
        <f t="shared" si="21"/>
        <v/>
      </c>
      <c r="R118" s="198"/>
      <c r="S118" s="42"/>
      <c r="T118" s="175"/>
      <c r="U118" s="175"/>
      <c r="V118" s="10" t="str">
        <f t="shared" si="22"/>
        <v/>
      </c>
      <c r="W118" s="167" t="str">
        <f t="shared" si="23"/>
        <v/>
      </c>
      <c r="X118" s="168"/>
      <c r="Y118" s="42"/>
      <c r="Z118" s="175"/>
      <c r="AA118" s="175"/>
      <c r="AB118" s="10" t="str">
        <f t="shared" si="24"/>
        <v/>
      </c>
      <c r="AC118" s="167" t="str">
        <f t="shared" si="25"/>
        <v/>
      </c>
      <c r="AD118" s="168"/>
      <c r="AE118" s="12" t="str">
        <f t="shared" si="26"/>
        <v/>
      </c>
      <c r="AF118" s="169" t="str">
        <f t="shared" si="27"/>
        <v/>
      </c>
      <c r="AG118" s="170"/>
      <c r="AH118" s="20" t="str">
        <f t="shared" si="28"/>
        <v/>
      </c>
      <c r="AI118" s="167" t="str">
        <f t="shared" si="29"/>
        <v/>
      </c>
      <c r="AJ118" s="168"/>
      <c r="AK118" s="258"/>
      <c r="AP118"/>
      <c r="AQ118"/>
      <c r="AR118" s="151" t="str">
        <f t="shared" si="30"/>
        <v/>
      </c>
      <c r="AS118" s="151" t="str">
        <f t="shared" si="17"/>
        <v/>
      </c>
      <c r="AT118"/>
      <c r="AU118" s="57"/>
      <c r="AV118" s="57"/>
      <c r="AW118" s="57"/>
      <c r="AX118"/>
      <c r="AY118"/>
      <c r="AZ118"/>
      <c r="BA118"/>
      <c r="BB118"/>
      <c r="BC118"/>
      <c r="BD118"/>
      <c r="BE118"/>
      <c r="BF118"/>
      <c r="BG118"/>
      <c r="BH118"/>
      <c r="BI118"/>
      <c r="BJ118"/>
      <c r="BK118"/>
      <c r="BL118"/>
      <c r="BM118"/>
      <c r="BN118"/>
      <c r="BO118"/>
      <c r="BP118"/>
      <c r="BQ118"/>
      <c r="BR118"/>
      <c r="BS118"/>
      <c r="BT118"/>
      <c r="BU118"/>
      <c r="BV118"/>
      <c r="BW118"/>
      <c r="BX118"/>
      <c r="BY118"/>
      <c r="BZ118" s="21"/>
      <c r="CA118" s="21"/>
      <c r="CB118" s="21"/>
      <c r="CC118" s="21"/>
      <c r="CD118" s="21"/>
    </row>
    <row r="119" spans="1:82" ht="12.75" customHeight="1" x14ac:dyDescent="0.2">
      <c r="A119" s="221"/>
      <c r="B119" s="193" t="str">
        <f t="shared" si="31"/>
        <v/>
      </c>
      <c r="C119" s="194"/>
      <c r="D119" s="195"/>
      <c r="E119" s="196"/>
      <c r="F119" s="197"/>
      <c r="G119" s="38"/>
      <c r="H119" s="175"/>
      <c r="I119" s="175"/>
      <c r="J119" s="10" t="str">
        <f t="shared" si="18"/>
        <v/>
      </c>
      <c r="K119" s="198" t="str">
        <f t="shared" si="19"/>
        <v/>
      </c>
      <c r="L119" s="168"/>
      <c r="M119" s="40"/>
      <c r="N119" s="175"/>
      <c r="O119" s="175"/>
      <c r="P119" s="10" t="str">
        <f t="shared" si="20"/>
        <v/>
      </c>
      <c r="Q119" s="167" t="str">
        <f t="shared" si="21"/>
        <v/>
      </c>
      <c r="R119" s="198"/>
      <c r="S119" s="42"/>
      <c r="T119" s="175"/>
      <c r="U119" s="175"/>
      <c r="V119" s="10" t="str">
        <f t="shared" si="22"/>
        <v/>
      </c>
      <c r="W119" s="167" t="str">
        <f t="shared" si="23"/>
        <v/>
      </c>
      <c r="X119" s="168"/>
      <c r="Y119" s="42"/>
      <c r="Z119" s="175"/>
      <c r="AA119" s="175"/>
      <c r="AB119" s="10" t="str">
        <f t="shared" si="24"/>
        <v/>
      </c>
      <c r="AC119" s="167" t="str">
        <f t="shared" si="25"/>
        <v/>
      </c>
      <c r="AD119" s="168"/>
      <c r="AE119" s="12" t="str">
        <f t="shared" si="26"/>
        <v/>
      </c>
      <c r="AF119" s="169" t="str">
        <f t="shared" si="27"/>
        <v/>
      </c>
      <c r="AG119" s="170"/>
      <c r="AH119" s="20" t="str">
        <f t="shared" si="28"/>
        <v/>
      </c>
      <c r="AI119" s="167" t="str">
        <f t="shared" si="29"/>
        <v/>
      </c>
      <c r="AJ119" s="168"/>
      <c r="AK119" s="258"/>
      <c r="AP119"/>
      <c r="AQ119"/>
      <c r="AR119" s="151" t="str">
        <f t="shared" si="30"/>
        <v/>
      </c>
      <c r="AS119" s="151" t="str">
        <f t="shared" si="17"/>
        <v/>
      </c>
      <c r="AT119"/>
      <c r="AU119" s="57"/>
      <c r="AV119" s="57"/>
      <c r="AW119" s="57"/>
      <c r="AX119"/>
      <c r="AY119"/>
      <c r="AZ119"/>
      <c r="BA119"/>
      <c r="BB119"/>
      <c r="BC119"/>
      <c r="BD119"/>
      <c r="BE119"/>
      <c r="BF119"/>
      <c r="BG119"/>
      <c r="BH119"/>
      <c r="BI119"/>
      <c r="BJ119"/>
      <c r="BK119"/>
      <c r="BL119"/>
      <c r="BM119"/>
      <c r="BN119"/>
      <c r="BO119"/>
      <c r="BP119"/>
      <c r="BQ119"/>
      <c r="BR119"/>
      <c r="BS119"/>
      <c r="BT119"/>
      <c r="BU119"/>
      <c r="BV119"/>
      <c r="BW119"/>
      <c r="BX119"/>
      <c r="BY119"/>
      <c r="BZ119" s="21"/>
      <c r="CA119" s="21"/>
      <c r="CB119" s="21"/>
      <c r="CC119" s="21"/>
      <c r="CD119" s="21"/>
    </row>
    <row r="120" spans="1:82" ht="12.75" customHeight="1" x14ac:dyDescent="0.2">
      <c r="A120" s="221"/>
      <c r="B120" s="193" t="str">
        <f t="shared" si="31"/>
        <v/>
      </c>
      <c r="C120" s="194"/>
      <c r="D120" s="195"/>
      <c r="E120" s="196"/>
      <c r="F120" s="197"/>
      <c r="G120" s="38"/>
      <c r="H120" s="175"/>
      <c r="I120" s="175"/>
      <c r="J120" s="10" t="str">
        <f t="shared" si="18"/>
        <v/>
      </c>
      <c r="K120" s="198" t="str">
        <f t="shared" si="19"/>
        <v/>
      </c>
      <c r="L120" s="168"/>
      <c r="M120" s="40"/>
      <c r="N120" s="175"/>
      <c r="O120" s="175"/>
      <c r="P120" s="10" t="str">
        <f t="shared" si="20"/>
        <v/>
      </c>
      <c r="Q120" s="167" t="str">
        <f t="shared" si="21"/>
        <v/>
      </c>
      <c r="R120" s="198"/>
      <c r="S120" s="42"/>
      <c r="T120" s="175"/>
      <c r="U120" s="175"/>
      <c r="V120" s="10" t="str">
        <f t="shared" si="22"/>
        <v/>
      </c>
      <c r="W120" s="167" t="str">
        <f t="shared" si="23"/>
        <v/>
      </c>
      <c r="X120" s="168"/>
      <c r="Y120" s="42"/>
      <c r="Z120" s="175"/>
      <c r="AA120" s="175"/>
      <c r="AB120" s="10" t="str">
        <f t="shared" si="24"/>
        <v/>
      </c>
      <c r="AC120" s="167" t="str">
        <f t="shared" si="25"/>
        <v/>
      </c>
      <c r="AD120" s="168"/>
      <c r="AE120" s="12" t="str">
        <f t="shared" si="26"/>
        <v/>
      </c>
      <c r="AF120" s="169" t="str">
        <f t="shared" si="27"/>
        <v/>
      </c>
      <c r="AG120" s="170"/>
      <c r="AH120" s="20" t="str">
        <f t="shared" si="28"/>
        <v/>
      </c>
      <c r="AI120" s="167" t="str">
        <f t="shared" si="29"/>
        <v/>
      </c>
      <c r="AJ120" s="168"/>
      <c r="AK120" s="258"/>
      <c r="AP120"/>
      <c r="AQ120"/>
      <c r="AR120" s="151" t="str">
        <f t="shared" si="30"/>
        <v/>
      </c>
      <c r="AS120" s="151" t="str">
        <f t="shared" si="17"/>
        <v/>
      </c>
      <c r="AT120"/>
      <c r="AU120" s="57"/>
      <c r="AV120" s="57"/>
      <c r="AW120" s="57"/>
      <c r="AX120"/>
      <c r="AY120"/>
      <c r="AZ120"/>
      <c r="BA120"/>
      <c r="BB120"/>
      <c r="BC120"/>
      <c r="BD120"/>
      <c r="BE120"/>
      <c r="BF120"/>
      <c r="BG120"/>
      <c r="BH120"/>
      <c r="BI120"/>
      <c r="BJ120"/>
      <c r="BK120"/>
      <c r="BL120"/>
      <c r="BM120"/>
      <c r="BN120"/>
      <c r="BO120"/>
      <c r="BP120"/>
      <c r="BQ120"/>
      <c r="BR120"/>
      <c r="BS120"/>
      <c r="BT120"/>
      <c r="BU120"/>
      <c r="BV120"/>
      <c r="BW120"/>
      <c r="BX120"/>
      <c r="BY120"/>
      <c r="BZ120" s="21"/>
      <c r="CA120" s="21"/>
      <c r="CB120" s="21"/>
      <c r="CC120" s="21"/>
      <c r="CD120" s="21"/>
    </row>
    <row r="121" spans="1:82" ht="12.75" customHeight="1" x14ac:dyDescent="0.2">
      <c r="A121" s="221"/>
      <c r="B121" s="193" t="str">
        <f t="shared" si="31"/>
        <v/>
      </c>
      <c r="C121" s="194"/>
      <c r="D121" s="195"/>
      <c r="E121" s="196"/>
      <c r="F121" s="197"/>
      <c r="G121" s="38"/>
      <c r="H121" s="175"/>
      <c r="I121" s="175"/>
      <c r="J121" s="10" t="str">
        <f t="shared" si="18"/>
        <v/>
      </c>
      <c r="K121" s="198" t="str">
        <f t="shared" si="19"/>
        <v/>
      </c>
      <c r="L121" s="168"/>
      <c r="M121" s="40"/>
      <c r="N121" s="175"/>
      <c r="O121" s="175"/>
      <c r="P121" s="10" t="str">
        <f t="shared" si="20"/>
        <v/>
      </c>
      <c r="Q121" s="167" t="str">
        <f t="shared" si="21"/>
        <v/>
      </c>
      <c r="R121" s="198"/>
      <c r="S121" s="42"/>
      <c r="T121" s="175"/>
      <c r="U121" s="175"/>
      <c r="V121" s="10" t="str">
        <f t="shared" si="22"/>
        <v/>
      </c>
      <c r="W121" s="167" t="str">
        <f t="shared" si="23"/>
        <v/>
      </c>
      <c r="X121" s="168"/>
      <c r="Y121" s="42"/>
      <c r="Z121" s="175"/>
      <c r="AA121" s="175"/>
      <c r="AB121" s="10" t="str">
        <f t="shared" si="24"/>
        <v/>
      </c>
      <c r="AC121" s="167" t="str">
        <f t="shared" si="25"/>
        <v/>
      </c>
      <c r="AD121" s="168"/>
      <c r="AE121" s="12" t="str">
        <f t="shared" si="26"/>
        <v/>
      </c>
      <c r="AF121" s="169" t="str">
        <f t="shared" si="27"/>
        <v/>
      </c>
      <c r="AG121" s="170"/>
      <c r="AH121" s="20" t="str">
        <f t="shared" si="28"/>
        <v/>
      </c>
      <c r="AI121" s="167" t="str">
        <f t="shared" si="29"/>
        <v/>
      </c>
      <c r="AJ121" s="168"/>
      <c r="AK121" s="258"/>
      <c r="AP121"/>
      <c r="AQ121"/>
      <c r="AR121" s="151" t="str">
        <f t="shared" si="30"/>
        <v/>
      </c>
      <c r="AS121" s="151" t="str">
        <f t="shared" si="17"/>
        <v/>
      </c>
      <c r="AT121"/>
      <c r="AU121" s="57"/>
      <c r="AV121" s="57"/>
      <c r="AW121" s="57"/>
      <c r="AX121"/>
      <c r="AY121"/>
      <c r="AZ121"/>
      <c r="BA121"/>
      <c r="BB121"/>
      <c r="BC121"/>
      <c r="BD121"/>
      <c r="BE121"/>
      <c r="BF121"/>
      <c r="BG121"/>
      <c r="BH121"/>
      <c r="BI121"/>
      <c r="BJ121"/>
      <c r="BK121"/>
      <c r="BL121"/>
      <c r="BM121"/>
      <c r="BN121"/>
      <c r="BO121"/>
      <c r="BP121"/>
      <c r="BQ121"/>
      <c r="BR121"/>
      <c r="BS121"/>
      <c r="BT121"/>
      <c r="BU121"/>
      <c r="BV121"/>
      <c r="BW121"/>
      <c r="BX121"/>
      <c r="BY121"/>
      <c r="BZ121" s="21"/>
      <c r="CA121" s="21"/>
      <c r="CB121" s="21"/>
      <c r="CC121" s="21"/>
      <c r="CD121" s="21"/>
    </row>
    <row r="122" spans="1:82" ht="12.75" customHeight="1" x14ac:dyDescent="0.2">
      <c r="A122" s="221"/>
      <c r="B122" s="193" t="str">
        <f t="shared" si="31"/>
        <v/>
      </c>
      <c r="C122" s="194"/>
      <c r="D122" s="195"/>
      <c r="E122" s="196"/>
      <c r="F122" s="197"/>
      <c r="G122" s="38"/>
      <c r="H122" s="175"/>
      <c r="I122" s="175"/>
      <c r="J122" s="10" t="str">
        <f t="shared" si="18"/>
        <v/>
      </c>
      <c r="K122" s="198" t="str">
        <f t="shared" si="19"/>
        <v/>
      </c>
      <c r="L122" s="168"/>
      <c r="M122" s="40"/>
      <c r="N122" s="175"/>
      <c r="O122" s="175"/>
      <c r="P122" s="10" t="str">
        <f t="shared" si="20"/>
        <v/>
      </c>
      <c r="Q122" s="167" t="str">
        <f t="shared" si="21"/>
        <v/>
      </c>
      <c r="R122" s="198"/>
      <c r="S122" s="42"/>
      <c r="T122" s="175"/>
      <c r="U122" s="175"/>
      <c r="V122" s="10" t="str">
        <f t="shared" si="22"/>
        <v/>
      </c>
      <c r="W122" s="167" t="str">
        <f t="shared" si="23"/>
        <v/>
      </c>
      <c r="X122" s="168"/>
      <c r="Y122" s="42"/>
      <c r="Z122" s="175"/>
      <c r="AA122" s="175"/>
      <c r="AB122" s="10" t="str">
        <f t="shared" si="24"/>
        <v/>
      </c>
      <c r="AC122" s="167" t="str">
        <f t="shared" si="25"/>
        <v/>
      </c>
      <c r="AD122" s="168"/>
      <c r="AE122" s="12" t="str">
        <f t="shared" si="26"/>
        <v/>
      </c>
      <c r="AF122" s="169" t="str">
        <f t="shared" si="27"/>
        <v/>
      </c>
      <c r="AG122" s="170"/>
      <c r="AH122" s="20" t="str">
        <f t="shared" si="28"/>
        <v/>
      </c>
      <c r="AI122" s="167" t="str">
        <f t="shared" si="29"/>
        <v/>
      </c>
      <c r="AJ122" s="168"/>
      <c r="AK122" s="258"/>
      <c r="AP122"/>
      <c r="AQ122"/>
      <c r="AR122" s="151" t="str">
        <f t="shared" si="30"/>
        <v/>
      </c>
      <c r="AS122" s="151" t="str">
        <f t="shared" si="17"/>
        <v/>
      </c>
      <c r="AT122"/>
      <c r="AU122" s="57"/>
      <c r="AV122" s="57"/>
      <c r="AW122" s="57"/>
      <c r="AX122"/>
      <c r="AY122"/>
      <c r="AZ122"/>
      <c r="BA122"/>
      <c r="BB122"/>
      <c r="BC122"/>
      <c r="BD122"/>
      <c r="BE122"/>
      <c r="BF122"/>
      <c r="BG122"/>
      <c r="BH122"/>
      <c r="BI122"/>
      <c r="BJ122"/>
      <c r="BK122"/>
      <c r="BL122"/>
      <c r="BM122"/>
      <c r="BN122"/>
      <c r="BO122"/>
      <c r="BP122"/>
      <c r="BQ122"/>
      <c r="BR122"/>
      <c r="BS122"/>
      <c r="BT122"/>
      <c r="BU122"/>
      <c r="BV122"/>
      <c r="BW122"/>
      <c r="BX122"/>
      <c r="BY122"/>
      <c r="BZ122" s="21"/>
      <c r="CA122" s="21"/>
      <c r="CB122" s="21"/>
      <c r="CC122" s="21"/>
      <c r="CD122" s="21"/>
    </row>
    <row r="123" spans="1:82" ht="12.75" customHeight="1" x14ac:dyDescent="0.2">
      <c r="A123" s="221"/>
      <c r="B123" s="193" t="str">
        <f t="shared" si="31"/>
        <v/>
      </c>
      <c r="C123" s="194"/>
      <c r="D123" s="195"/>
      <c r="E123" s="196"/>
      <c r="F123" s="197"/>
      <c r="G123" s="38"/>
      <c r="H123" s="175"/>
      <c r="I123" s="175"/>
      <c r="J123" s="10" t="str">
        <f t="shared" si="18"/>
        <v/>
      </c>
      <c r="K123" s="198" t="str">
        <f t="shared" si="19"/>
        <v/>
      </c>
      <c r="L123" s="168"/>
      <c r="M123" s="40"/>
      <c r="N123" s="175"/>
      <c r="O123" s="175"/>
      <c r="P123" s="10" t="str">
        <f t="shared" si="20"/>
        <v/>
      </c>
      <c r="Q123" s="167" t="str">
        <f t="shared" si="21"/>
        <v/>
      </c>
      <c r="R123" s="198"/>
      <c r="S123" s="42"/>
      <c r="T123" s="175"/>
      <c r="U123" s="175"/>
      <c r="V123" s="10" t="str">
        <f t="shared" si="22"/>
        <v/>
      </c>
      <c r="W123" s="167" t="str">
        <f t="shared" si="23"/>
        <v/>
      </c>
      <c r="X123" s="168"/>
      <c r="Y123" s="42"/>
      <c r="Z123" s="175"/>
      <c r="AA123" s="175"/>
      <c r="AB123" s="10" t="str">
        <f t="shared" si="24"/>
        <v/>
      </c>
      <c r="AC123" s="167" t="str">
        <f t="shared" si="25"/>
        <v/>
      </c>
      <c r="AD123" s="168"/>
      <c r="AE123" s="12" t="str">
        <f t="shared" si="26"/>
        <v/>
      </c>
      <c r="AF123" s="169" t="str">
        <f t="shared" si="27"/>
        <v/>
      </c>
      <c r="AG123" s="170"/>
      <c r="AH123" s="20" t="str">
        <f t="shared" si="28"/>
        <v/>
      </c>
      <c r="AI123" s="167" t="str">
        <f t="shared" si="29"/>
        <v/>
      </c>
      <c r="AJ123" s="168"/>
      <c r="AK123" s="258"/>
      <c r="AP123"/>
      <c r="AQ123"/>
      <c r="AR123" s="151" t="str">
        <f t="shared" si="30"/>
        <v/>
      </c>
      <c r="AS123" s="151" t="str">
        <f t="shared" si="17"/>
        <v/>
      </c>
      <c r="AT123"/>
      <c r="AU123" s="57"/>
      <c r="AV123" s="57"/>
      <c r="AW123" s="57"/>
      <c r="AX123"/>
      <c r="AY123"/>
      <c r="AZ123"/>
      <c r="BA123"/>
      <c r="BB123"/>
      <c r="BC123"/>
      <c r="BD123"/>
      <c r="BE123"/>
      <c r="BF123"/>
      <c r="BG123"/>
      <c r="BH123"/>
      <c r="BI123"/>
      <c r="BJ123"/>
      <c r="BK123"/>
      <c r="BL123"/>
      <c r="BM123"/>
      <c r="BN123"/>
      <c r="BO123"/>
      <c r="BP123"/>
      <c r="BQ123"/>
      <c r="BR123"/>
      <c r="BS123"/>
      <c r="BT123"/>
      <c r="BU123"/>
      <c r="BV123"/>
      <c r="BW123"/>
      <c r="BX123"/>
      <c r="BY123"/>
      <c r="BZ123" s="21"/>
      <c r="CA123" s="21"/>
      <c r="CB123" s="21"/>
      <c r="CC123" s="21"/>
      <c r="CD123" s="21"/>
    </row>
    <row r="124" spans="1:82" ht="12.75" customHeight="1" x14ac:dyDescent="0.2">
      <c r="A124" s="221"/>
      <c r="B124" s="193" t="str">
        <f t="shared" si="31"/>
        <v/>
      </c>
      <c r="C124" s="194"/>
      <c r="D124" s="195"/>
      <c r="E124" s="196"/>
      <c r="F124" s="197"/>
      <c r="G124" s="38"/>
      <c r="H124" s="175"/>
      <c r="I124" s="175"/>
      <c r="J124" s="10" t="str">
        <f t="shared" si="18"/>
        <v/>
      </c>
      <c r="K124" s="198" t="str">
        <f t="shared" si="19"/>
        <v/>
      </c>
      <c r="L124" s="168"/>
      <c r="M124" s="40"/>
      <c r="N124" s="175"/>
      <c r="O124" s="175"/>
      <c r="P124" s="10" t="str">
        <f t="shared" si="20"/>
        <v/>
      </c>
      <c r="Q124" s="167" t="str">
        <f t="shared" si="21"/>
        <v/>
      </c>
      <c r="R124" s="198"/>
      <c r="S124" s="42"/>
      <c r="T124" s="175"/>
      <c r="U124" s="175"/>
      <c r="V124" s="10" t="str">
        <f t="shared" si="22"/>
        <v/>
      </c>
      <c r="W124" s="167" t="str">
        <f t="shared" si="23"/>
        <v/>
      </c>
      <c r="X124" s="168"/>
      <c r="Y124" s="42"/>
      <c r="Z124" s="175"/>
      <c r="AA124" s="175"/>
      <c r="AB124" s="10" t="str">
        <f t="shared" si="24"/>
        <v/>
      </c>
      <c r="AC124" s="167" t="str">
        <f t="shared" si="25"/>
        <v/>
      </c>
      <c r="AD124" s="168"/>
      <c r="AE124" s="12" t="str">
        <f t="shared" si="26"/>
        <v/>
      </c>
      <c r="AF124" s="169" t="str">
        <f t="shared" si="27"/>
        <v/>
      </c>
      <c r="AG124" s="170"/>
      <c r="AH124" s="20" t="str">
        <f t="shared" si="28"/>
        <v/>
      </c>
      <c r="AI124" s="167" t="str">
        <f t="shared" si="29"/>
        <v/>
      </c>
      <c r="AJ124" s="168"/>
      <c r="AK124" s="258"/>
      <c r="AP124"/>
      <c r="AQ124"/>
      <c r="AR124" s="151" t="str">
        <f t="shared" si="30"/>
        <v/>
      </c>
      <c r="AS124" s="151" t="str">
        <f t="shared" si="17"/>
        <v/>
      </c>
      <c r="AT124"/>
      <c r="AU124" s="57"/>
      <c r="AV124" s="57"/>
      <c r="AW124" s="57"/>
      <c r="AX124"/>
      <c r="AY124"/>
      <c r="AZ124"/>
      <c r="BA124"/>
      <c r="BB124"/>
      <c r="BC124"/>
      <c r="BD124"/>
      <c r="BE124"/>
      <c r="BF124"/>
      <c r="BG124"/>
      <c r="BH124"/>
      <c r="BI124"/>
      <c r="BJ124"/>
      <c r="BK124"/>
      <c r="BL124"/>
      <c r="BM124"/>
      <c r="BN124"/>
      <c r="BO124"/>
      <c r="BP124"/>
      <c r="BQ124"/>
      <c r="BR124"/>
      <c r="BS124"/>
      <c r="BT124"/>
      <c r="BU124"/>
      <c r="BV124"/>
      <c r="BW124"/>
      <c r="BX124"/>
      <c r="BY124"/>
      <c r="BZ124" s="21"/>
      <c r="CA124" s="21"/>
      <c r="CB124" s="21"/>
      <c r="CC124" s="21"/>
      <c r="CD124" s="21"/>
    </row>
    <row r="125" spans="1:82" ht="12.75" customHeight="1" x14ac:dyDescent="0.2">
      <c r="A125" s="221"/>
      <c r="B125" s="193" t="str">
        <f t="shared" si="31"/>
        <v/>
      </c>
      <c r="C125" s="194"/>
      <c r="D125" s="195"/>
      <c r="E125" s="196"/>
      <c r="F125" s="197"/>
      <c r="G125" s="38"/>
      <c r="H125" s="175"/>
      <c r="I125" s="175"/>
      <c r="J125" s="10" t="str">
        <f t="shared" si="18"/>
        <v/>
      </c>
      <c r="K125" s="198" t="str">
        <f t="shared" si="19"/>
        <v/>
      </c>
      <c r="L125" s="168"/>
      <c r="M125" s="40"/>
      <c r="N125" s="175"/>
      <c r="O125" s="175"/>
      <c r="P125" s="10" t="str">
        <f t="shared" si="20"/>
        <v/>
      </c>
      <c r="Q125" s="167" t="str">
        <f t="shared" si="21"/>
        <v/>
      </c>
      <c r="R125" s="198"/>
      <c r="S125" s="42"/>
      <c r="T125" s="175"/>
      <c r="U125" s="175"/>
      <c r="V125" s="10" t="str">
        <f t="shared" si="22"/>
        <v/>
      </c>
      <c r="W125" s="167" t="str">
        <f t="shared" si="23"/>
        <v/>
      </c>
      <c r="X125" s="168"/>
      <c r="Y125" s="42"/>
      <c r="Z125" s="175"/>
      <c r="AA125" s="175"/>
      <c r="AB125" s="10" t="str">
        <f t="shared" si="24"/>
        <v/>
      </c>
      <c r="AC125" s="167" t="str">
        <f t="shared" si="25"/>
        <v/>
      </c>
      <c r="AD125" s="168"/>
      <c r="AE125" s="12" t="str">
        <f t="shared" si="26"/>
        <v/>
      </c>
      <c r="AF125" s="169" t="str">
        <f t="shared" si="27"/>
        <v/>
      </c>
      <c r="AG125" s="170"/>
      <c r="AH125" s="20" t="str">
        <f t="shared" si="28"/>
        <v/>
      </c>
      <c r="AI125" s="167" t="str">
        <f t="shared" si="29"/>
        <v/>
      </c>
      <c r="AJ125" s="168"/>
      <c r="AK125" s="258"/>
      <c r="AP125"/>
      <c r="AQ125"/>
      <c r="AR125" s="151" t="str">
        <f t="shared" si="30"/>
        <v/>
      </c>
      <c r="AS125" s="151" t="str">
        <f t="shared" si="17"/>
        <v/>
      </c>
      <c r="AT125"/>
      <c r="AU125" s="57"/>
      <c r="AV125" s="57"/>
      <c r="AW125" s="57"/>
      <c r="AX125"/>
      <c r="AY125"/>
      <c r="AZ125"/>
      <c r="BA125"/>
      <c r="BB125"/>
      <c r="BC125"/>
      <c r="BD125"/>
      <c r="BE125"/>
      <c r="BF125"/>
      <c r="BG125"/>
      <c r="BH125"/>
      <c r="BI125"/>
      <c r="BJ125"/>
      <c r="BK125"/>
      <c r="BL125"/>
      <c r="BM125"/>
      <c r="BN125"/>
      <c r="BO125"/>
      <c r="BP125"/>
      <c r="BQ125"/>
      <c r="BR125"/>
      <c r="BS125"/>
      <c r="BT125"/>
      <c r="BU125"/>
      <c r="BV125"/>
      <c r="BW125"/>
      <c r="BX125"/>
      <c r="BY125"/>
      <c r="BZ125" s="21"/>
      <c r="CA125" s="21"/>
      <c r="CB125" s="21"/>
      <c r="CC125" s="21"/>
      <c r="CD125" s="21"/>
    </row>
    <row r="126" spans="1:82" ht="12.75" customHeight="1" x14ac:dyDescent="0.2">
      <c r="A126" s="221"/>
      <c r="B126" s="193" t="str">
        <f t="shared" si="31"/>
        <v/>
      </c>
      <c r="C126" s="194"/>
      <c r="D126" s="195"/>
      <c r="E126" s="196"/>
      <c r="F126" s="197"/>
      <c r="G126" s="38"/>
      <c r="H126" s="175"/>
      <c r="I126" s="175"/>
      <c r="J126" s="10" t="str">
        <f t="shared" si="18"/>
        <v/>
      </c>
      <c r="K126" s="198" t="str">
        <f t="shared" si="19"/>
        <v/>
      </c>
      <c r="L126" s="168"/>
      <c r="M126" s="40"/>
      <c r="N126" s="175"/>
      <c r="O126" s="175"/>
      <c r="P126" s="10" t="str">
        <f t="shared" si="20"/>
        <v/>
      </c>
      <c r="Q126" s="167" t="str">
        <f t="shared" si="21"/>
        <v/>
      </c>
      <c r="R126" s="198"/>
      <c r="S126" s="42"/>
      <c r="T126" s="175"/>
      <c r="U126" s="175"/>
      <c r="V126" s="10" t="str">
        <f t="shared" si="22"/>
        <v/>
      </c>
      <c r="W126" s="167" t="str">
        <f t="shared" si="23"/>
        <v/>
      </c>
      <c r="X126" s="168"/>
      <c r="Y126" s="42"/>
      <c r="Z126" s="175"/>
      <c r="AA126" s="175"/>
      <c r="AB126" s="10" t="str">
        <f t="shared" si="24"/>
        <v/>
      </c>
      <c r="AC126" s="167" t="str">
        <f t="shared" si="25"/>
        <v/>
      </c>
      <c r="AD126" s="168"/>
      <c r="AE126" s="12" t="str">
        <f t="shared" si="26"/>
        <v/>
      </c>
      <c r="AF126" s="169" t="str">
        <f t="shared" si="27"/>
        <v/>
      </c>
      <c r="AG126" s="170"/>
      <c r="AH126" s="20" t="str">
        <f t="shared" si="28"/>
        <v/>
      </c>
      <c r="AI126" s="167" t="str">
        <f t="shared" si="29"/>
        <v/>
      </c>
      <c r="AJ126" s="168"/>
      <c r="AK126" s="258"/>
      <c r="AP126"/>
      <c r="AQ126"/>
      <c r="AR126" s="151" t="str">
        <f t="shared" si="30"/>
        <v/>
      </c>
      <c r="AS126" s="151" t="str">
        <f t="shared" si="17"/>
        <v/>
      </c>
      <c r="AT126"/>
      <c r="AU126" s="57"/>
      <c r="AV126" s="57"/>
      <c r="AW126" s="57"/>
      <c r="AX126"/>
      <c r="AY126"/>
      <c r="AZ126"/>
      <c r="BA126"/>
      <c r="BB126"/>
      <c r="BC126"/>
      <c r="BD126"/>
      <c r="BE126"/>
      <c r="BF126"/>
      <c r="BG126"/>
      <c r="BH126"/>
      <c r="BI126"/>
      <c r="BJ126"/>
      <c r="BK126"/>
      <c r="BL126"/>
      <c r="BM126"/>
      <c r="BN126"/>
      <c r="BO126"/>
      <c r="BP126"/>
      <c r="BQ126"/>
      <c r="BR126"/>
      <c r="BS126"/>
      <c r="BT126"/>
      <c r="BU126"/>
      <c r="BV126"/>
      <c r="BW126"/>
      <c r="BX126"/>
      <c r="BY126"/>
      <c r="BZ126" s="21"/>
      <c r="CA126" s="21"/>
      <c r="CB126" s="21"/>
      <c r="CC126" s="21"/>
      <c r="CD126" s="21"/>
    </row>
    <row r="127" spans="1:82" ht="12.75" customHeight="1" x14ac:dyDescent="0.2">
      <c r="A127" s="221"/>
      <c r="B127" s="193" t="str">
        <f t="shared" si="31"/>
        <v/>
      </c>
      <c r="C127" s="194"/>
      <c r="D127" s="195"/>
      <c r="E127" s="196"/>
      <c r="F127" s="197"/>
      <c r="G127" s="38"/>
      <c r="H127" s="175"/>
      <c r="I127" s="175"/>
      <c r="J127" s="10" t="str">
        <f t="shared" si="18"/>
        <v/>
      </c>
      <c r="K127" s="198" t="str">
        <f t="shared" si="19"/>
        <v/>
      </c>
      <c r="L127" s="168"/>
      <c r="M127" s="40"/>
      <c r="N127" s="175"/>
      <c r="O127" s="175"/>
      <c r="P127" s="10" t="str">
        <f t="shared" si="20"/>
        <v/>
      </c>
      <c r="Q127" s="167" t="str">
        <f t="shared" si="21"/>
        <v/>
      </c>
      <c r="R127" s="198"/>
      <c r="S127" s="42"/>
      <c r="T127" s="175"/>
      <c r="U127" s="175"/>
      <c r="V127" s="10" t="str">
        <f t="shared" si="22"/>
        <v/>
      </c>
      <c r="W127" s="167" t="str">
        <f t="shared" si="23"/>
        <v/>
      </c>
      <c r="X127" s="168"/>
      <c r="Y127" s="42"/>
      <c r="Z127" s="175"/>
      <c r="AA127" s="175"/>
      <c r="AB127" s="10" t="str">
        <f t="shared" si="24"/>
        <v/>
      </c>
      <c r="AC127" s="167" t="str">
        <f t="shared" si="25"/>
        <v/>
      </c>
      <c r="AD127" s="168"/>
      <c r="AE127" s="12" t="str">
        <f t="shared" si="26"/>
        <v/>
      </c>
      <c r="AF127" s="169" t="str">
        <f t="shared" si="27"/>
        <v/>
      </c>
      <c r="AG127" s="170"/>
      <c r="AH127" s="20" t="str">
        <f t="shared" si="28"/>
        <v/>
      </c>
      <c r="AI127" s="167" t="str">
        <f t="shared" si="29"/>
        <v/>
      </c>
      <c r="AJ127" s="168"/>
      <c r="AK127" s="258"/>
      <c r="AP127"/>
      <c r="AQ127"/>
      <c r="AR127" s="151" t="str">
        <f t="shared" si="30"/>
        <v/>
      </c>
      <c r="AS127" s="151" t="str">
        <f t="shared" si="17"/>
        <v/>
      </c>
      <c r="AT127"/>
      <c r="AU127" s="57"/>
      <c r="AV127" s="57"/>
      <c r="AW127" s="57"/>
      <c r="AX127"/>
      <c r="AY127"/>
      <c r="AZ127"/>
      <c r="BA127"/>
      <c r="BB127"/>
      <c r="BC127"/>
      <c r="BD127"/>
      <c r="BE127"/>
      <c r="BF127"/>
      <c r="BG127"/>
      <c r="BH127"/>
      <c r="BI127"/>
      <c r="BJ127"/>
      <c r="BK127"/>
      <c r="BL127"/>
      <c r="BM127"/>
      <c r="BN127"/>
      <c r="BO127"/>
      <c r="BP127"/>
      <c r="BQ127"/>
      <c r="BR127"/>
      <c r="BS127"/>
      <c r="BT127"/>
      <c r="BU127"/>
      <c r="BV127"/>
      <c r="BW127"/>
      <c r="BX127"/>
      <c r="BY127"/>
      <c r="BZ127" s="21"/>
      <c r="CA127" s="21"/>
      <c r="CB127" s="21"/>
      <c r="CC127" s="21"/>
      <c r="CD127" s="21"/>
    </row>
    <row r="128" spans="1:82" ht="12.75" customHeight="1" x14ac:dyDescent="0.2">
      <c r="A128" s="221"/>
      <c r="B128" s="193" t="str">
        <f t="shared" si="31"/>
        <v/>
      </c>
      <c r="C128" s="194"/>
      <c r="D128" s="195"/>
      <c r="E128" s="196"/>
      <c r="F128" s="197"/>
      <c r="G128" s="38"/>
      <c r="H128" s="175"/>
      <c r="I128" s="175"/>
      <c r="J128" s="10" t="str">
        <f t="shared" si="18"/>
        <v/>
      </c>
      <c r="K128" s="198" t="str">
        <f t="shared" si="19"/>
        <v/>
      </c>
      <c r="L128" s="168"/>
      <c r="M128" s="40"/>
      <c r="N128" s="175"/>
      <c r="O128" s="175"/>
      <c r="P128" s="10" t="str">
        <f t="shared" si="20"/>
        <v/>
      </c>
      <c r="Q128" s="167" t="str">
        <f t="shared" si="21"/>
        <v/>
      </c>
      <c r="R128" s="198"/>
      <c r="S128" s="42"/>
      <c r="T128" s="175"/>
      <c r="U128" s="175"/>
      <c r="V128" s="10" t="str">
        <f t="shared" si="22"/>
        <v/>
      </c>
      <c r="W128" s="167" t="str">
        <f t="shared" si="23"/>
        <v/>
      </c>
      <c r="X128" s="168"/>
      <c r="Y128" s="42"/>
      <c r="Z128" s="175"/>
      <c r="AA128" s="175"/>
      <c r="AB128" s="10" t="str">
        <f t="shared" si="24"/>
        <v/>
      </c>
      <c r="AC128" s="167" t="str">
        <f t="shared" si="25"/>
        <v/>
      </c>
      <c r="AD128" s="168"/>
      <c r="AE128" s="12" t="str">
        <f t="shared" si="26"/>
        <v/>
      </c>
      <c r="AF128" s="169" t="str">
        <f t="shared" si="27"/>
        <v/>
      </c>
      <c r="AG128" s="170"/>
      <c r="AH128" s="20" t="str">
        <f t="shared" si="28"/>
        <v/>
      </c>
      <c r="AI128" s="167" t="str">
        <f t="shared" si="29"/>
        <v/>
      </c>
      <c r="AJ128" s="168"/>
      <c r="AK128" s="258"/>
      <c r="AP128"/>
      <c r="AQ128"/>
      <c r="AR128" s="151" t="str">
        <f t="shared" si="30"/>
        <v/>
      </c>
      <c r="AS128" s="151" t="str">
        <f t="shared" si="17"/>
        <v/>
      </c>
      <c r="AT128"/>
      <c r="AU128" s="57"/>
      <c r="AV128" s="57"/>
      <c r="AW128" s="57"/>
      <c r="AX128"/>
      <c r="AY128"/>
      <c r="AZ128"/>
      <c r="BA128"/>
      <c r="BB128"/>
      <c r="BC128"/>
      <c r="BD128"/>
      <c r="BE128"/>
      <c r="BF128"/>
      <c r="BG128"/>
      <c r="BH128"/>
      <c r="BI128"/>
      <c r="BJ128"/>
      <c r="BK128"/>
      <c r="BL128"/>
      <c r="BM128"/>
      <c r="BN128"/>
      <c r="BO128"/>
      <c r="BP128"/>
      <c r="BQ128"/>
      <c r="BR128"/>
      <c r="BS128"/>
      <c r="BT128"/>
      <c r="BU128"/>
      <c r="BV128"/>
      <c r="BW128"/>
      <c r="BX128"/>
      <c r="BY128"/>
      <c r="BZ128" s="21"/>
      <c r="CA128" s="21"/>
      <c r="CB128" s="21"/>
      <c r="CC128" s="21"/>
      <c r="CD128" s="21"/>
    </row>
    <row r="129" spans="1:82" ht="12.75" customHeight="1" x14ac:dyDescent="0.2">
      <c r="A129" s="221"/>
      <c r="B129" s="193" t="str">
        <f t="shared" si="31"/>
        <v/>
      </c>
      <c r="C129" s="194"/>
      <c r="D129" s="195"/>
      <c r="E129" s="196"/>
      <c r="F129" s="197"/>
      <c r="G129" s="38"/>
      <c r="H129" s="175"/>
      <c r="I129" s="175"/>
      <c r="J129" s="10" t="str">
        <f t="shared" si="18"/>
        <v/>
      </c>
      <c r="K129" s="198" t="str">
        <f t="shared" si="19"/>
        <v/>
      </c>
      <c r="L129" s="168"/>
      <c r="M129" s="40"/>
      <c r="N129" s="175"/>
      <c r="O129" s="175"/>
      <c r="P129" s="10" t="str">
        <f t="shared" si="20"/>
        <v/>
      </c>
      <c r="Q129" s="167" t="str">
        <f t="shared" si="21"/>
        <v/>
      </c>
      <c r="R129" s="198"/>
      <c r="S129" s="42"/>
      <c r="T129" s="175"/>
      <c r="U129" s="175"/>
      <c r="V129" s="10" t="str">
        <f t="shared" si="22"/>
        <v/>
      </c>
      <c r="W129" s="167" t="str">
        <f t="shared" si="23"/>
        <v/>
      </c>
      <c r="X129" s="168"/>
      <c r="Y129" s="42"/>
      <c r="Z129" s="175"/>
      <c r="AA129" s="175"/>
      <c r="AB129" s="10" t="str">
        <f t="shared" si="24"/>
        <v/>
      </c>
      <c r="AC129" s="167" t="str">
        <f t="shared" si="25"/>
        <v/>
      </c>
      <c r="AD129" s="168"/>
      <c r="AE129" s="12" t="str">
        <f t="shared" si="26"/>
        <v/>
      </c>
      <c r="AF129" s="169" t="str">
        <f t="shared" si="27"/>
        <v/>
      </c>
      <c r="AG129" s="170"/>
      <c r="AH129" s="20" t="str">
        <f t="shared" si="28"/>
        <v/>
      </c>
      <c r="AI129" s="167" t="str">
        <f t="shared" si="29"/>
        <v/>
      </c>
      <c r="AJ129" s="168"/>
      <c r="AK129" s="258"/>
      <c r="AP129"/>
      <c r="AQ129"/>
      <c r="AR129" s="151" t="str">
        <f t="shared" si="30"/>
        <v/>
      </c>
      <c r="AS129" s="151" t="str">
        <f t="shared" si="17"/>
        <v/>
      </c>
      <c r="AT129"/>
      <c r="AU129" s="57"/>
      <c r="AV129" s="57"/>
      <c r="AW129" s="57"/>
      <c r="AX129"/>
      <c r="AY129"/>
      <c r="AZ129"/>
      <c r="BA129"/>
      <c r="BB129"/>
      <c r="BC129"/>
      <c r="BD129"/>
      <c r="BE129"/>
      <c r="BF129"/>
      <c r="BG129"/>
      <c r="BH129"/>
      <c r="BI129"/>
      <c r="BJ129"/>
      <c r="BK129"/>
      <c r="BL129"/>
      <c r="BM129"/>
      <c r="BN129"/>
      <c r="BO129"/>
      <c r="BP129"/>
      <c r="BQ129"/>
      <c r="BR129"/>
      <c r="BS129"/>
      <c r="BT129"/>
      <c r="BU129"/>
      <c r="BV129"/>
      <c r="BW129"/>
      <c r="BX129"/>
      <c r="BY129"/>
      <c r="BZ129" s="21"/>
      <c r="CA129" s="21"/>
      <c r="CB129" s="21"/>
      <c r="CC129" s="21"/>
      <c r="CD129" s="21"/>
    </row>
    <row r="130" spans="1:82" ht="12.75" customHeight="1" x14ac:dyDescent="0.2">
      <c r="A130" s="221"/>
      <c r="B130" s="193" t="str">
        <f t="shared" si="31"/>
        <v/>
      </c>
      <c r="C130" s="194"/>
      <c r="D130" s="195"/>
      <c r="E130" s="196"/>
      <c r="F130" s="197"/>
      <c r="G130" s="38"/>
      <c r="H130" s="175"/>
      <c r="I130" s="175"/>
      <c r="J130" s="10" t="str">
        <f t="shared" si="18"/>
        <v/>
      </c>
      <c r="K130" s="198" t="str">
        <f t="shared" si="19"/>
        <v/>
      </c>
      <c r="L130" s="168"/>
      <c r="M130" s="40"/>
      <c r="N130" s="175"/>
      <c r="O130" s="175"/>
      <c r="P130" s="10" t="str">
        <f t="shared" si="20"/>
        <v/>
      </c>
      <c r="Q130" s="167" t="str">
        <f t="shared" si="21"/>
        <v/>
      </c>
      <c r="R130" s="198"/>
      <c r="S130" s="42"/>
      <c r="T130" s="175"/>
      <c r="U130" s="175"/>
      <c r="V130" s="10" t="str">
        <f t="shared" si="22"/>
        <v/>
      </c>
      <c r="W130" s="167" t="str">
        <f t="shared" si="23"/>
        <v/>
      </c>
      <c r="X130" s="168"/>
      <c r="Y130" s="42"/>
      <c r="Z130" s="175"/>
      <c r="AA130" s="175"/>
      <c r="AB130" s="10" t="str">
        <f t="shared" si="24"/>
        <v/>
      </c>
      <c r="AC130" s="167" t="str">
        <f t="shared" si="25"/>
        <v/>
      </c>
      <c r="AD130" s="168"/>
      <c r="AE130" s="12" t="str">
        <f t="shared" si="26"/>
        <v/>
      </c>
      <c r="AF130" s="169" t="str">
        <f t="shared" si="27"/>
        <v/>
      </c>
      <c r="AG130" s="170"/>
      <c r="AH130" s="20" t="str">
        <f t="shared" si="28"/>
        <v/>
      </c>
      <c r="AI130" s="167" t="str">
        <f t="shared" si="29"/>
        <v/>
      </c>
      <c r="AJ130" s="168"/>
      <c r="AK130" s="258"/>
      <c r="AP130"/>
      <c r="AQ130"/>
      <c r="AR130" s="151" t="str">
        <f t="shared" si="30"/>
        <v/>
      </c>
      <c r="AS130" s="151" t="str">
        <f t="shared" si="17"/>
        <v/>
      </c>
      <c r="AT130"/>
      <c r="AU130" s="57"/>
      <c r="AV130" s="57"/>
      <c r="AW130" s="57"/>
      <c r="AX130"/>
      <c r="AY130"/>
      <c r="AZ130"/>
      <c r="BA130"/>
      <c r="BB130"/>
      <c r="BC130"/>
      <c r="BD130"/>
      <c r="BE130"/>
      <c r="BF130"/>
      <c r="BG130"/>
      <c r="BH130"/>
      <c r="BI130"/>
      <c r="BJ130"/>
      <c r="BK130"/>
      <c r="BL130"/>
      <c r="BM130"/>
      <c r="BN130"/>
      <c r="BO130"/>
      <c r="BP130"/>
      <c r="BQ130"/>
      <c r="BR130"/>
      <c r="BS130"/>
      <c r="BT130"/>
      <c r="BU130"/>
      <c r="BV130"/>
      <c r="BW130"/>
      <c r="BX130"/>
      <c r="BY130"/>
      <c r="BZ130" s="21"/>
      <c r="CA130" s="21"/>
      <c r="CB130" s="21"/>
      <c r="CC130" s="21"/>
      <c r="CD130" s="21"/>
    </row>
    <row r="131" spans="1:82" ht="12.75" customHeight="1" x14ac:dyDescent="0.2">
      <c r="A131" s="221"/>
      <c r="B131" s="193" t="str">
        <f t="shared" si="31"/>
        <v/>
      </c>
      <c r="C131" s="194"/>
      <c r="D131" s="195"/>
      <c r="E131" s="196"/>
      <c r="F131" s="197"/>
      <c r="G131" s="38"/>
      <c r="H131" s="175"/>
      <c r="I131" s="175"/>
      <c r="J131" s="10" t="str">
        <f t="shared" si="18"/>
        <v/>
      </c>
      <c r="K131" s="198" t="str">
        <f t="shared" si="19"/>
        <v/>
      </c>
      <c r="L131" s="168"/>
      <c r="M131" s="40"/>
      <c r="N131" s="175"/>
      <c r="O131" s="175"/>
      <c r="P131" s="10" t="str">
        <f t="shared" si="20"/>
        <v/>
      </c>
      <c r="Q131" s="167" t="str">
        <f t="shared" si="21"/>
        <v/>
      </c>
      <c r="R131" s="198"/>
      <c r="S131" s="42"/>
      <c r="T131" s="175"/>
      <c r="U131" s="175"/>
      <c r="V131" s="10" t="str">
        <f t="shared" si="22"/>
        <v/>
      </c>
      <c r="W131" s="167" t="str">
        <f t="shared" si="23"/>
        <v/>
      </c>
      <c r="X131" s="168"/>
      <c r="Y131" s="42"/>
      <c r="Z131" s="175"/>
      <c r="AA131" s="175"/>
      <c r="AB131" s="10" t="str">
        <f t="shared" si="24"/>
        <v/>
      </c>
      <c r="AC131" s="167" t="str">
        <f t="shared" si="25"/>
        <v/>
      </c>
      <c r="AD131" s="168"/>
      <c r="AE131" s="12" t="str">
        <f t="shared" si="26"/>
        <v/>
      </c>
      <c r="AF131" s="169" t="str">
        <f t="shared" si="27"/>
        <v/>
      </c>
      <c r="AG131" s="170"/>
      <c r="AH131" s="20" t="str">
        <f t="shared" si="28"/>
        <v/>
      </c>
      <c r="AI131" s="167" t="str">
        <f t="shared" si="29"/>
        <v/>
      </c>
      <c r="AJ131" s="168"/>
      <c r="AK131" s="258"/>
      <c r="AP131"/>
      <c r="AQ131"/>
      <c r="AR131" s="151" t="str">
        <f t="shared" si="30"/>
        <v/>
      </c>
      <c r="AS131" s="151" t="str">
        <f t="shared" si="17"/>
        <v/>
      </c>
      <c r="AT131"/>
      <c r="AU131" s="57"/>
      <c r="AV131" s="57"/>
      <c r="AW131" s="57"/>
      <c r="AX131"/>
      <c r="AY131"/>
      <c r="AZ131"/>
      <c r="BA131"/>
      <c r="BB131"/>
      <c r="BC131"/>
      <c r="BD131"/>
      <c r="BE131"/>
      <c r="BF131"/>
      <c r="BG131"/>
      <c r="BH131"/>
      <c r="BI131"/>
      <c r="BJ131"/>
      <c r="BK131"/>
      <c r="BL131"/>
      <c r="BM131"/>
      <c r="BN131"/>
      <c r="BO131"/>
      <c r="BP131"/>
      <c r="BQ131"/>
      <c r="BR131"/>
      <c r="BS131"/>
      <c r="BT131"/>
      <c r="BU131"/>
      <c r="BV131"/>
      <c r="BW131"/>
      <c r="BX131"/>
      <c r="BY131"/>
      <c r="BZ131" s="21"/>
      <c r="CA131" s="21"/>
      <c r="CB131" s="21"/>
      <c r="CC131" s="21"/>
      <c r="CD131" s="21"/>
    </row>
    <row r="132" spans="1:82" ht="12.75" customHeight="1" x14ac:dyDescent="0.2">
      <c r="A132" s="221"/>
      <c r="B132" s="193" t="str">
        <f t="shared" si="31"/>
        <v/>
      </c>
      <c r="C132" s="194"/>
      <c r="D132" s="195"/>
      <c r="E132" s="196"/>
      <c r="F132" s="197"/>
      <c r="G132" s="38"/>
      <c r="H132" s="175"/>
      <c r="I132" s="175"/>
      <c r="J132" s="10" t="str">
        <f t="shared" si="18"/>
        <v/>
      </c>
      <c r="K132" s="198" t="str">
        <f t="shared" si="19"/>
        <v/>
      </c>
      <c r="L132" s="168"/>
      <c r="M132" s="40"/>
      <c r="N132" s="175"/>
      <c r="O132" s="175"/>
      <c r="P132" s="10" t="str">
        <f t="shared" si="20"/>
        <v/>
      </c>
      <c r="Q132" s="167" t="str">
        <f t="shared" si="21"/>
        <v/>
      </c>
      <c r="R132" s="198"/>
      <c r="S132" s="42"/>
      <c r="T132" s="175"/>
      <c r="U132" s="175"/>
      <c r="V132" s="10" t="str">
        <f t="shared" si="22"/>
        <v/>
      </c>
      <c r="W132" s="167" t="str">
        <f t="shared" si="23"/>
        <v/>
      </c>
      <c r="X132" s="168"/>
      <c r="Y132" s="42"/>
      <c r="Z132" s="175"/>
      <c r="AA132" s="175"/>
      <c r="AB132" s="10" t="str">
        <f t="shared" si="24"/>
        <v/>
      </c>
      <c r="AC132" s="167" t="str">
        <f t="shared" si="25"/>
        <v/>
      </c>
      <c r="AD132" s="168"/>
      <c r="AE132" s="12" t="str">
        <f t="shared" si="26"/>
        <v/>
      </c>
      <c r="AF132" s="169" t="str">
        <f t="shared" si="27"/>
        <v/>
      </c>
      <c r="AG132" s="170"/>
      <c r="AH132" s="20" t="str">
        <f t="shared" si="28"/>
        <v/>
      </c>
      <c r="AI132" s="167" t="str">
        <f t="shared" si="29"/>
        <v/>
      </c>
      <c r="AJ132" s="168"/>
      <c r="AK132" s="258"/>
      <c r="AP132"/>
      <c r="AQ132"/>
      <c r="AR132" s="151" t="str">
        <f t="shared" si="30"/>
        <v/>
      </c>
      <c r="AS132" s="151" t="str">
        <f t="shared" si="17"/>
        <v/>
      </c>
      <c r="AT132"/>
      <c r="AU132" s="57"/>
      <c r="AV132" s="57"/>
      <c r="AW132" s="57"/>
      <c r="AX132"/>
      <c r="AY132"/>
      <c r="AZ132"/>
      <c r="BA132"/>
      <c r="BB132"/>
      <c r="BC132"/>
      <c r="BD132"/>
      <c r="BE132"/>
      <c r="BF132"/>
      <c r="BG132"/>
      <c r="BH132"/>
      <c r="BI132"/>
      <c r="BJ132"/>
      <c r="BK132"/>
      <c r="BL132"/>
      <c r="BM132"/>
      <c r="BN132"/>
      <c r="BO132"/>
      <c r="BP132"/>
      <c r="BQ132"/>
      <c r="BR132"/>
      <c r="BS132"/>
      <c r="BT132"/>
      <c r="BU132"/>
      <c r="BV132"/>
      <c r="BW132"/>
      <c r="BX132"/>
      <c r="BY132"/>
      <c r="BZ132" s="21"/>
      <c r="CA132" s="21"/>
      <c r="CB132" s="21"/>
      <c r="CC132" s="21"/>
      <c r="CD132" s="21"/>
    </row>
    <row r="133" spans="1:82" ht="12.75" customHeight="1" x14ac:dyDescent="0.2">
      <c r="A133" s="221"/>
      <c r="B133" s="193" t="str">
        <f t="shared" si="31"/>
        <v/>
      </c>
      <c r="C133" s="194"/>
      <c r="D133" s="195"/>
      <c r="E133" s="196"/>
      <c r="F133" s="197"/>
      <c r="G133" s="38"/>
      <c r="H133" s="175"/>
      <c r="I133" s="175"/>
      <c r="J133" s="10" t="str">
        <f t="shared" si="18"/>
        <v/>
      </c>
      <c r="K133" s="198" t="str">
        <f t="shared" si="19"/>
        <v/>
      </c>
      <c r="L133" s="168"/>
      <c r="M133" s="40"/>
      <c r="N133" s="175"/>
      <c r="O133" s="175"/>
      <c r="P133" s="10" t="str">
        <f t="shared" si="20"/>
        <v/>
      </c>
      <c r="Q133" s="167" t="str">
        <f t="shared" si="21"/>
        <v/>
      </c>
      <c r="R133" s="198"/>
      <c r="S133" s="42"/>
      <c r="T133" s="175"/>
      <c r="U133" s="175"/>
      <c r="V133" s="10" t="str">
        <f t="shared" si="22"/>
        <v/>
      </c>
      <c r="W133" s="167" t="str">
        <f t="shared" si="23"/>
        <v/>
      </c>
      <c r="X133" s="168"/>
      <c r="Y133" s="42"/>
      <c r="Z133" s="175"/>
      <c r="AA133" s="175"/>
      <c r="AB133" s="10" t="str">
        <f t="shared" si="24"/>
        <v/>
      </c>
      <c r="AC133" s="167" t="str">
        <f t="shared" si="25"/>
        <v/>
      </c>
      <c r="AD133" s="168"/>
      <c r="AE133" s="12" t="str">
        <f t="shared" si="26"/>
        <v/>
      </c>
      <c r="AF133" s="169" t="str">
        <f t="shared" si="27"/>
        <v/>
      </c>
      <c r="AG133" s="170"/>
      <c r="AH133" s="20" t="str">
        <f t="shared" si="28"/>
        <v/>
      </c>
      <c r="AI133" s="167" t="str">
        <f t="shared" si="29"/>
        <v/>
      </c>
      <c r="AJ133" s="168"/>
      <c r="AK133" s="258"/>
      <c r="AP133"/>
      <c r="AQ133"/>
      <c r="AR133" s="151" t="str">
        <f t="shared" si="30"/>
        <v/>
      </c>
      <c r="AS133" s="151" t="str">
        <f t="shared" si="17"/>
        <v/>
      </c>
      <c r="AT133"/>
      <c r="AU133" s="57"/>
      <c r="AV133" s="57"/>
      <c r="AW133" s="57"/>
      <c r="AX133"/>
      <c r="AY133"/>
      <c r="AZ133"/>
      <c r="BA133"/>
      <c r="BB133"/>
      <c r="BC133"/>
      <c r="BD133"/>
      <c r="BE133"/>
      <c r="BF133"/>
      <c r="BG133"/>
      <c r="BH133"/>
      <c r="BI133"/>
      <c r="BJ133"/>
      <c r="BK133"/>
      <c r="BL133"/>
      <c r="BM133"/>
      <c r="BN133"/>
      <c r="BO133"/>
      <c r="BP133"/>
      <c r="BQ133"/>
      <c r="BR133"/>
      <c r="BS133"/>
      <c r="BT133"/>
      <c r="BU133"/>
      <c r="BV133"/>
      <c r="BW133"/>
      <c r="BX133"/>
      <c r="BY133"/>
      <c r="BZ133" s="21"/>
      <c r="CA133" s="21"/>
      <c r="CB133" s="21"/>
      <c r="CC133" s="21"/>
      <c r="CD133" s="21"/>
    </row>
    <row r="134" spans="1:82" ht="12.75" customHeight="1" x14ac:dyDescent="0.2">
      <c r="A134" s="221"/>
      <c r="B134" s="193" t="str">
        <f t="shared" si="31"/>
        <v/>
      </c>
      <c r="C134" s="194"/>
      <c r="D134" s="195"/>
      <c r="E134" s="196"/>
      <c r="F134" s="197"/>
      <c r="G134" s="38"/>
      <c r="H134" s="175"/>
      <c r="I134" s="175"/>
      <c r="J134" s="10" t="str">
        <f t="shared" si="18"/>
        <v/>
      </c>
      <c r="K134" s="198" t="str">
        <f t="shared" si="19"/>
        <v/>
      </c>
      <c r="L134" s="168"/>
      <c r="M134" s="40"/>
      <c r="N134" s="175"/>
      <c r="O134" s="175"/>
      <c r="P134" s="10" t="str">
        <f t="shared" si="20"/>
        <v/>
      </c>
      <c r="Q134" s="167" t="str">
        <f t="shared" si="21"/>
        <v/>
      </c>
      <c r="R134" s="198"/>
      <c r="S134" s="42"/>
      <c r="T134" s="175"/>
      <c r="U134" s="175"/>
      <c r="V134" s="10" t="str">
        <f t="shared" si="22"/>
        <v/>
      </c>
      <c r="W134" s="167" t="str">
        <f t="shared" si="23"/>
        <v/>
      </c>
      <c r="X134" s="168"/>
      <c r="Y134" s="42"/>
      <c r="Z134" s="175"/>
      <c r="AA134" s="175"/>
      <c r="AB134" s="10" t="str">
        <f t="shared" si="24"/>
        <v/>
      </c>
      <c r="AC134" s="167" t="str">
        <f t="shared" si="25"/>
        <v/>
      </c>
      <c r="AD134" s="168"/>
      <c r="AE134" s="12" t="str">
        <f t="shared" si="26"/>
        <v/>
      </c>
      <c r="AF134" s="169" t="str">
        <f t="shared" si="27"/>
        <v/>
      </c>
      <c r="AG134" s="170"/>
      <c r="AH134" s="20" t="str">
        <f t="shared" si="28"/>
        <v/>
      </c>
      <c r="AI134" s="167" t="str">
        <f t="shared" si="29"/>
        <v/>
      </c>
      <c r="AJ134" s="168"/>
      <c r="AK134" s="258"/>
      <c r="AP134"/>
      <c r="AQ134"/>
      <c r="AR134" s="151" t="str">
        <f t="shared" si="30"/>
        <v/>
      </c>
      <c r="AS134" s="151" t="str">
        <f t="shared" si="17"/>
        <v/>
      </c>
      <c r="AT134"/>
      <c r="AU134" s="57"/>
      <c r="AV134" s="57"/>
      <c r="AW134" s="57"/>
      <c r="AX134"/>
      <c r="AY134"/>
      <c r="AZ134"/>
      <c r="BA134"/>
      <c r="BB134"/>
      <c r="BC134"/>
      <c r="BD134"/>
      <c r="BE134"/>
      <c r="BF134"/>
      <c r="BG134"/>
      <c r="BH134"/>
      <c r="BI134"/>
      <c r="BJ134"/>
      <c r="BK134"/>
      <c r="BL134"/>
      <c r="BM134"/>
      <c r="BN134"/>
      <c r="BO134"/>
      <c r="BP134"/>
      <c r="BQ134"/>
      <c r="BR134"/>
      <c r="BS134"/>
      <c r="BT134"/>
      <c r="BU134"/>
      <c r="BV134"/>
      <c r="BW134"/>
      <c r="BX134"/>
      <c r="BY134"/>
      <c r="BZ134" s="21"/>
      <c r="CA134" s="21"/>
      <c r="CB134" s="21"/>
      <c r="CC134" s="21"/>
      <c r="CD134" s="21"/>
    </row>
    <row r="135" spans="1:82" ht="12.75" customHeight="1" x14ac:dyDescent="0.2">
      <c r="A135" s="221"/>
      <c r="B135" s="193" t="str">
        <f t="shared" si="31"/>
        <v/>
      </c>
      <c r="C135" s="194"/>
      <c r="D135" s="195"/>
      <c r="E135" s="196"/>
      <c r="F135" s="197"/>
      <c r="G135" s="38"/>
      <c r="H135" s="175"/>
      <c r="I135" s="175"/>
      <c r="J135" s="10" t="str">
        <f t="shared" si="18"/>
        <v/>
      </c>
      <c r="K135" s="198" t="str">
        <f t="shared" si="19"/>
        <v/>
      </c>
      <c r="L135" s="168"/>
      <c r="M135" s="40"/>
      <c r="N135" s="175"/>
      <c r="O135" s="175"/>
      <c r="P135" s="10" t="str">
        <f t="shared" si="20"/>
        <v/>
      </c>
      <c r="Q135" s="167" t="str">
        <f t="shared" si="21"/>
        <v/>
      </c>
      <c r="R135" s="198"/>
      <c r="S135" s="42"/>
      <c r="T135" s="175"/>
      <c r="U135" s="175"/>
      <c r="V135" s="10" t="str">
        <f t="shared" si="22"/>
        <v/>
      </c>
      <c r="W135" s="167" t="str">
        <f t="shared" si="23"/>
        <v/>
      </c>
      <c r="X135" s="168"/>
      <c r="Y135" s="42"/>
      <c r="Z135" s="175"/>
      <c r="AA135" s="175"/>
      <c r="AB135" s="10" t="str">
        <f t="shared" si="24"/>
        <v/>
      </c>
      <c r="AC135" s="167" t="str">
        <f t="shared" si="25"/>
        <v/>
      </c>
      <c r="AD135" s="168"/>
      <c r="AE135" s="12" t="str">
        <f t="shared" si="26"/>
        <v/>
      </c>
      <c r="AF135" s="169" t="str">
        <f t="shared" si="27"/>
        <v/>
      </c>
      <c r="AG135" s="170"/>
      <c r="AH135" s="20" t="str">
        <f t="shared" si="28"/>
        <v/>
      </c>
      <c r="AI135" s="167" t="str">
        <f t="shared" si="29"/>
        <v/>
      </c>
      <c r="AJ135" s="168"/>
      <c r="AK135" s="258"/>
      <c r="AP135"/>
      <c r="AQ135"/>
      <c r="AR135" s="151" t="str">
        <f t="shared" si="30"/>
        <v/>
      </c>
      <c r="AS135" s="151" t="str">
        <f t="shared" si="17"/>
        <v/>
      </c>
      <c r="AT135"/>
      <c r="AU135" s="57"/>
      <c r="AV135" s="57"/>
      <c r="AW135" s="57"/>
      <c r="AX135"/>
      <c r="AY135"/>
      <c r="AZ135"/>
      <c r="BA135"/>
      <c r="BB135"/>
      <c r="BC135"/>
      <c r="BD135"/>
      <c r="BE135"/>
      <c r="BF135"/>
      <c r="BG135"/>
      <c r="BH135"/>
      <c r="BI135"/>
      <c r="BJ135"/>
      <c r="BK135"/>
      <c r="BL135"/>
      <c r="BM135"/>
      <c r="BN135"/>
      <c r="BO135"/>
      <c r="BP135"/>
      <c r="BQ135"/>
      <c r="BR135"/>
      <c r="BS135"/>
      <c r="BT135"/>
      <c r="BU135"/>
      <c r="BV135"/>
      <c r="BW135"/>
      <c r="BX135"/>
      <c r="BY135"/>
      <c r="BZ135" s="21"/>
      <c r="CA135" s="21"/>
      <c r="CB135" s="21"/>
      <c r="CC135" s="21"/>
      <c r="CD135" s="21"/>
    </row>
    <row r="136" spans="1:82" ht="12.75" customHeight="1" x14ac:dyDescent="0.2">
      <c r="A136" s="221"/>
      <c r="B136" s="193" t="str">
        <f t="shared" si="31"/>
        <v/>
      </c>
      <c r="C136" s="194"/>
      <c r="D136" s="195"/>
      <c r="E136" s="196"/>
      <c r="F136" s="197"/>
      <c r="G136" s="38"/>
      <c r="H136" s="175"/>
      <c r="I136" s="175"/>
      <c r="J136" s="10" t="str">
        <f t="shared" si="18"/>
        <v/>
      </c>
      <c r="K136" s="198" t="str">
        <f t="shared" si="19"/>
        <v/>
      </c>
      <c r="L136" s="168"/>
      <c r="M136" s="40"/>
      <c r="N136" s="175"/>
      <c r="O136" s="175"/>
      <c r="P136" s="10" t="str">
        <f t="shared" si="20"/>
        <v/>
      </c>
      <c r="Q136" s="167" t="str">
        <f t="shared" si="21"/>
        <v/>
      </c>
      <c r="R136" s="198"/>
      <c r="S136" s="42"/>
      <c r="T136" s="175"/>
      <c r="U136" s="175"/>
      <c r="V136" s="10" t="str">
        <f t="shared" si="22"/>
        <v/>
      </c>
      <c r="W136" s="167" t="str">
        <f t="shared" si="23"/>
        <v/>
      </c>
      <c r="X136" s="168"/>
      <c r="Y136" s="42"/>
      <c r="Z136" s="175"/>
      <c r="AA136" s="175"/>
      <c r="AB136" s="10" t="str">
        <f t="shared" si="24"/>
        <v/>
      </c>
      <c r="AC136" s="167" t="str">
        <f t="shared" si="25"/>
        <v/>
      </c>
      <c r="AD136" s="168"/>
      <c r="AE136" s="12" t="str">
        <f t="shared" si="26"/>
        <v/>
      </c>
      <c r="AF136" s="169" t="str">
        <f t="shared" si="27"/>
        <v/>
      </c>
      <c r="AG136" s="170"/>
      <c r="AH136" s="20" t="str">
        <f t="shared" si="28"/>
        <v/>
      </c>
      <c r="AI136" s="167" t="str">
        <f t="shared" si="29"/>
        <v/>
      </c>
      <c r="AJ136" s="168"/>
      <c r="AK136" s="258"/>
      <c r="AP136"/>
      <c r="AQ136"/>
      <c r="AR136" s="151" t="str">
        <f t="shared" si="30"/>
        <v/>
      </c>
      <c r="AS136" s="151" t="str">
        <f t="shared" si="17"/>
        <v/>
      </c>
      <c r="AT136"/>
      <c r="AU136" s="57"/>
      <c r="AV136" s="57"/>
      <c r="AW136" s="57"/>
      <c r="AX136"/>
      <c r="AY136"/>
      <c r="AZ136"/>
      <c r="BA136"/>
      <c r="BB136"/>
      <c r="BC136"/>
      <c r="BD136"/>
      <c r="BE136"/>
      <c r="BF136"/>
      <c r="BG136"/>
      <c r="BH136"/>
      <c r="BI136"/>
      <c r="BJ136"/>
      <c r="BK136"/>
      <c r="BL136"/>
      <c r="BM136"/>
      <c r="BN136"/>
      <c r="BO136"/>
      <c r="BP136"/>
      <c r="BQ136"/>
      <c r="BR136"/>
      <c r="BS136"/>
      <c r="BT136"/>
      <c r="BU136"/>
      <c r="BV136"/>
      <c r="BW136"/>
      <c r="BX136"/>
      <c r="BY136"/>
      <c r="BZ136" s="21"/>
      <c r="CA136" s="21"/>
      <c r="CB136" s="21"/>
      <c r="CC136" s="21"/>
      <c r="CD136" s="21"/>
    </row>
    <row r="137" spans="1:82" ht="12.75" customHeight="1" x14ac:dyDescent="0.2">
      <c r="A137" s="221"/>
      <c r="B137" s="193" t="str">
        <f t="shared" si="31"/>
        <v/>
      </c>
      <c r="C137" s="194"/>
      <c r="D137" s="195"/>
      <c r="E137" s="196"/>
      <c r="F137" s="197"/>
      <c r="G137" s="38"/>
      <c r="H137" s="175"/>
      <c r="I137" s="175"/>
      <c r="J137" s="10" t="str">
        <f t="shared" si="18"/>
        <v/>
      </c>
      <c r="K137" s="198" t="str">
        <f t="shared" si="19"/>
        <v/>
      </c>
      <c r="L137" s="168"/>
      <c r="M137" s="40"/>
      <c r="N137" s="175"/>
      <c r="O137" s="175"/>
      <c r="P137" s="10" t="str">
        <f t="shared" si="20"/>
        <v/>
      </c>
      <c r="Q137" s="167" t="str">
        <f t="shared" si="21"/>
        <v/>
      </c>
      <c r="R137" s="198"/>
      <c r="S137" s="42"/>
      <c r="T137" s="175"/>
      <c r="U137" s="175"/>
      <c r="V137" s="10" t="str">
        <f t="shared" si="22"/>
        <v/>
      </c>
      <c r="W137" s="167" t="str">
        <f t="shared" si="23"/>
        <v/>
      </c>
      <c r="X137" s="168"/>
      <c r="Y137" s="42"/>
      <c r="Z137" s="175"/>
      <c r="AA137" s="175"/>
      <c r="AB137" s="10" t="str">
        <f t="shared" si="24"/>
        <v/>
      </c>
      <c r="AC137" s="167" t="str">
        <f t="shared" si="25"/>
        <v/>
      </c>
      <c r="AD137" s="168"/>
      <c r="AE137" s="12" t="str">
        <f t="shared" si="26"/>
        <v/>
      </c>
      <c r="AF137" s="169" t="str">
        <f t="shared" si="27"/>
        <v/>
      </c>
      <c r="AG137" s="170"/>
      <c r="AH137" s="20" t="str">
        <f t="shared" si="28"/>
        <v/>
      </c>
      <c r="AI137" s="167" t="str">
        <f t="shared" si="29"/>
        <v/>
      </c>
      <c r="AJ137" s="168"/>
      <c r="AK137" s="258"/>
      <c r="AP137"/>
      <c r="AQ137"/>
      <c r="AR137" s="151" t="str">
        <f t="shared" si="30"/>
        <v/>
      </c>
      <c r="AS137" s="151" t="str">
        <f t="shared" si="17"/>
        <v/>
      </c>
      <c r="AT137"/>
      <c r="AU137" s="57"/>
      <c r="AV137" s="57"/>
      <c r="AW137" s="57"/>
      <c r="AX137"/>
      <c r="AY137"/>
      <c r="AZ137"/>
      <c r="BA137"/>
      <c r="BB137"/>
      <c r="BC137"/>
      <c r="BD137"/>
      <c r="BE137"/>
      <c r="BF137"/>
      <c r="BG137"/>
      <c r="BH137"/>
      <c r="BI137"/>
      <c r="BJ137"/>
      <c r="BK137"/>
      <c r="BL137"/>
      <c r="BM137"/>
      <c r="BN137"/>
      <c r="BO137"/>
      <c r="BP137"/>
      <c r="BQ137"/>
      <c r="BR137"/>
      <c r="BS137"/>
      <c r="BT137"/>
      <c r="BU137"/>
      <c r="BV137"/>
      <c r="BW137"/>
      <c r="BX137"/>
      <c r="BY137"/>
      <c r="BZ137" s="21"/>
      <c r="CA137" s="21"/>
      <c r="CB137" s="21"/>
      <c r="CC137" s="21"/>
      <c r="CD137" s="21"/>
    </row>
    <row r="138" spans="1:82" ht="12.75" customHeight="1" x14ac:dyDescent="0.2">
      <c r="A138" s="221"/>
      <c r="B138" s="193" t="str">
        <f t="shared" si="31"/>
        <v/>
      </c>
      <c r="C138" s="194"/>
      <c r="D138" s="195"/>
      <c r="E138" s="196"/>
      <c r="F138" s="197"/>
      <c r="G138" s="38"/>
      <c r="H138" s="175"/>
      <c r="I138" s="175"/>
      <c r="J138" s="10" t="str">
        <f t="shared" si="18"/>
        <v/>
      </c>
      <c r="K138" s="198" t="str">
        <f t="shared" si="19"/>
        <v/>
      </c>
      <c r="L138" s="168"/>
      <c r="M138" s="40"/>
      <c r="N138" s="175"/>
      <c r="O138" s="175"/>
      <c r="P138" s="10" t="str">
        <f t="shared" si="20"/>
        <v/>
      </c>
      <c r="Q138" s="167" t="str">
        <f t="shared" si="21"/>
        <v/>
      </c>
      <c r="R138" s="198"/>
      <c r="S138" s="42"/>
      <c r="T138" s="175"/>
      <c r="U138" s="175"/>
      <c r="V138" s="10" t="str">
        <f t="shared" si="22"/>
        <v/>
      </c>
      <c r="W138" s="167" t="str">
        <f t="shared" si="23"/>
        <v/>
      </c>
      <c r="X138" s="168"/>
      <c r="Y138" s="42"/>
      <c r="Z138" s="175"/>
      <c r="AA138" s="175"/>
      <c r="AB138" s="10" t="str">
        <f t="shared" si="24"/>
        <v/>
      </c>
      <c r="AC138" s="167" t="str">
        <f t="shared" si="25"/>
        <v/>
      </c>
      <c r="AD138" s="168"/>
      <c r="AE138" s="12" t="str">
        <f t="shared" si="26"/>
        <v/>
      </c>
      <c r="AF138" s="169" t="str">
        <f t="shared" si="27"/>
        <v/>
      </c>
      <c r="AG138" s="170"/>
      <c r="AH138" s="20" t="str">
        <f t="shared" si="28"/>
        <v/>
      </c>
      <c r="AI138" s="167" t="str">
        <f t="shared" si="29"/>
        <v/>
      </c>
      <c r="AJ138" s="168"/>
      <c r="AK138" s="258"/>
      <c r="AP138"/>
      <c r="AQ138"/>
      <c r="AR138" s="151" t="str">
        <f t="shared" si="30"/>
        <v/>
      </c>
      <c r="AS138" s="151" t="str">
        <f t="shared" si="17"/>
        <v/>
      </c>
      <c r="AT138"/>
      <c r="AU138" s="57"/>
      <c r="AV138" s="57"/>
      <c r="AW138" s="57"/>
      <c r="AX138"/>
      <c r="AY138"/>
      <c r="AZ138"/>
      <c r="BA138"/>
      <c r="BB138"/>
      <c r="BC138"/>
      <c r="BD138"/>
      <c r="BE138"/>
      <c r="BF138"/>
      <c r="BG138"/>
      <c r="BH138"/>
      <c r="BI138"/>
      <c r="BJ138"/>
      <c r="BK138"/>
      <c r="BL138"/>
      <c r="BM138"/>
      <c r="BN138"/>
      <c r="BO138"/>
      <c r="BP138"/>
      <c r="BQ138"/>
      <c r="BR138"/>
      <c r="BS138"/>
      <c r="BT138"/>
      <c r="BU138"/>
      <c r="BV138"/>
      <c r="BW138"/>
      <c r="BX138"/>
      <c r="BY138"/>
      <c r="BZ138" s="21"/>
      <c r="CA138" s="21"/>
      <c r="CB138" s="21"/>
      <c r="CC138" s="21"/>
      <c r="CD138" s="21"/>
    </row>
    <row r="139" spans="1:82" ht="12.75" customHeight="1" x14ac:dyDescent="0.2">
      <c r="A139" s="221"/>
      <c r="B139" s="193" t="str">
        <f t="shared" si="31"/>
        <v/>
      </c>
      <c r="C139" s="194"/>
      <c r="D139" s="195"/>
      <c r="E139" s="196"/>
      <c r="F139" s="197"/>
      <c r="G139" s="38"/>
      <c r="H139" s="175"/>
      <c r="I139" s="175"/>
      <c r="J139" s="10" t="str">
        <f t="shared" si="18"/>
        <v/>
      </c>
      <c r="K139" s="198" t="str">
        <f t="shared" si="19"/>
        <v/>
      </c>
      <c r="L139" s="168"/>
      <c r="M139" s="40"/>
      <c r="N139" s="175"/>
      <c r="O139" s="175"/>
      <c r="P139" s="10" t="str">
        <f t="shared" si="20"/>
        <v/>
      </c>
      <c r="Q139" s="167" t="str">
        <f t="shared" si="21"/>
        <v/>
      </c>
      <c r="R139" s="198"/>
      <c r="S139" s="42"/>
      <c r="T139" s="175"/>
      <c r="U139" s="175"/>
      <c r="V139" s="10" t="str">
        <f t="shared" si="22"/>
        <v/>
      </c>
      <c r="W139" s="167" t="str">
        <f t="shared" si="23"/>
        <v/>
      </c>
      <c r="X139" s="168"/>
      <c r="Y139" s="42"/>
      <c r="Z139" s="175"/>
      <c r="AA139" s="175"/>
      <c r="AB139" s="10" t="str">
        <f t="shared" si="24"/>
        <v/>
      </c>
      <c r="AC139" s="167" t="str">
        <f t="shared" si="25"/>
        <v/>
      </c>
      <c r="AD139" s="168"/>
      <c r="AE139" s="12" t="str">
        <f t="shared" si="26"/>
        <v/>
      </c>
      <c r="AF139" s="169" t="str">
        <f t="shared" si="27"/>
        <v/>
      </c>
      <c r="AG139" s="170"/>
      <c r="AH139" s="20" t="str">
        <f t="shared" si="28"/>
        <v/>
      </c>
      <c r="AI139" s="167" t="str">
        <f t="shared" si="29"/>
        <v/>
      </c>
      <c r="AJ139" s="168"/>
      <c r="AK139" s="258"/>
      <c r="AP139"/>
      <c r="AQ139"/>
      <c r="AR139" s="151" t="str">
        <f t="shared" si="30"/>
        <v/>
      </c>
      <c r="AS139" s="151" t="str">
        <f t="shared" si="17"/>
        <v/>
      </c>
      <c r="AT139"/>
      <c r="AU139" s="57"/>
      <c r="AV139" s="57"/>
      <c r="AW139" s="57"/>
      <c r="AX139"/>
      <c r="AY139"/>
      <c r="AZ139"/>
      <c r="BA139"/>
      <c r="BB139"/>
      <c r="BC139"/>
      <c r="BD139"/>
      <c r="BE139"/>
      <c r="BF139"/>
      <c r="BG139"/>
      <c r="BH139"/>
      <c r="BI139"/>
      <c r="BJ139"/>
      <c r="BK139"/>
      <c r="BL139"/>
      <c r="BM139"/>
      <c r="BN139"/>
      <c r="BO139"/>
      <c r="BP139"/>
      <c r="BQ139"/>
      <c r="BR139"/>
      <c r="BS139"/>
      <c r="BT139"/>
      <c r="BU139"/>
      <c r="BV139"/>
      <c r="BW139"/>
      <c r="BX139"/>
      <c r="BY139"/>
      <c r="BZ139" s="21"/>
      <c r="CA139" s="21"/>
      <c r="CB139" s="21"/>
      <c r="CC139" s="21"/>
      <c r="CD139" s="21"/>
    </row>
    <row r="140" spans="1:82" ht="12.75" customHeight="1" x14ac:dyDescent="0.2">
      <c r="A140" s="221"/>
      <c r="B140" s="193" t="str">
        <f t="shared" si="31"/>
        <v/>
      </c>
      <c r="C140" s="194"/>
      <c r="D140" s="195"/>
      <c r="E140" s="196"/>
      <c r="F140" s="197"/>
      <c r="G140" s="38"/>
      <c r="H140" s="175"/>
      <c r="I140" s="175"/>
      <c r="J140" s="10" t="str">
        <f t="shared" si="18"/>
        <v/>
      </c>
      <c r="K140" s="198" t="str">
        <f t="shared" si="19"/>
        <v/>
      </c>
      <c r="L140" s="168"/>
      <c r="M140" s="40"/>
      <c r="N140" s="175"/>
      <c r="O140" s="175"/>
      <c r="P140" s="10" t="str">
        <f t="shared" si="20"/>
        <v/>
      </c>
      <c r="Q140" s="167" t="str">
        <f t="shared" si="21"/>
        <v/>
      </c>
      <c r="R140" s="198"/>
      <c r="S140" s="42"/>
      <c r="T140" s="175"/>
      <c r="U140" s="175"/>
      <c r="V140" s="10" t="str">
        <f t="shared" si="22"/>
        <v/>
      </c>
      <c r="W140" s="167" t="str">
        <f t="shared" si="23"/>
        <v/>
      </c>
      <c r="X140" s="168"/>
      <c r="Y140" s="42"/>
      <c r="Z140" s="175"/>
      <c r="AA140" s="175"/>
      <c r="AB140" s="10" t="str">
        <f t="shared" si="24"/>
        <v/>
      </c>
      <c r="AC140" s="167" t="str">
        <f t="shared" si="25"/>
        <v/>
      </c>
      <c r="AD140" s="168"/>
      <c r="AE140" s="12" t="str">
        <f t="shared" si="26"/>
        <v/>
      </c>
      <c r="AF140" s="169" t="str">
        <f t="shared" si="27"/>
        <v/>
      </c>
      <c r="AG140" s="170"/>
      <c r="AH140" s="20" t="str">
        <f t="shared" si="28"/>
        <v/>
      </c>
      <c r="AI140" s="167" t="str">
        <f t="shared" si="29"/>
        <v/>
      </c>
      <c r="AJ140" s="168"/>
      <c r="AK140" s="258"/>
      <c r="AP140"/>
      <c r="AQ140"/>
      <c r="AR140" s="151" t="str">
        <f t="shared" si="30"/>
        <v/>
      </c>
      <c r="AS140" s="151" t="str">
        <f t="shared" si="17"/>
        <v/>
      </c>
      <c r="AT140"/>
      <c r="AU140" s="57"/>
      <c r="AV140" s="57"/>
      <c r="AW140" s="57"/>
      <c r="AX140"/>
      <c r="AY140"/>
      <c r="AZ140"/>
      <c r="BA140"/>
      <c r="BB140"/>
      <c r="BC140"/>
      <c r="BD140"/>
      <c r="BE140"/>
      <c r="BF140"/>
      <c r="BG140"/>
      <c r="BH140"/>
      <c r="BI140"/>
      <c r="BJ140"/>
      <c r="BK140"/>
      <c r="BL140"/>
      <c r="BM140"/>
      <c r="BN140"/>
      <c r="BO140"/>
      <c r="BP140"/>
      <c r="BQ140"/>
      <c r="BR140"/>
      <c r="BS140"/>
      <c r="BT140"/>
      <c r="BU140"/>
      <c r="BV140"/>
      <c r="BW140"/>
      <c r="BX140"/>
      <c r="BY140"/>
      <c r="BZ140" s="21"/>
      <c r="CA140" s="21"/>
      <c r="CB140" s="21"/>
      <c r="CC140" s="21"/>
      <c r="CD140" s="21"/>
    </row>
    <row r="141" spans="1:82" ht="12.75" customHeight="1" x14ac:dyDescent="0.2">
      <c r="A141" s="221"/>
      <c r="B141" s="193" t="str">
        <f t="shared" si="31"/>
        <v/>
      </c>
      <c r="C141" s="194"/>
      <c r="D141" s="195"/>
      <c r="E141" s="196"/>
      <c r="F141" s="197"/>
      <c r="G141" s="38"/>
      <c r="H141" s="175"/>
      <c r="I141" s="175"/>
      <c r="J141" s="10" t="str">
        <f t="shared" si="18"/>
        <v/>
      </c>
      <c r="K141" s="198" t="str">
        <f t="shared" si="19"/>
        <v/>
      </c>
      <c r="L141" s="168"/>
      <c r="M141" s="40"/>
      <c r="N141" s="175"/>
      <c r="O141" s="175"/>
      <c r="P141" s="10" t="str">
        <f t="shared" si="20"/>
        <v/>
      </c>
      <c r="Q141" s="167" t="str">
        <f t="shared" si="21"/>
        <v/>
      </c>
      <c r="R141" s="198"/>
      <c r="S141" s="42"/>
      <c r="T141" s="175"/>
      <c r="U141" s="175"/>
      <c r="V141" s="10" t="str">
        <f t="shared" si="22"/>
        <v/>
      </c>
      <c r="W141" s="167" t="str">
        <f t="shared" si="23"/>
        <v/>
      </c>
      <c r="X141" s="168"/>
      <c r="Y141" s="42"/>
      <c r="Z141" s="175"/>
      <c r="AA141" s="175"/>
      <c r="AB141" s="10" t="str">
        <f t="shared" si="24"/>
        <v/>
      </c>
      <c r="AC141" s="167" t="str">
        <f t="shared" si="25"/>
        <v/>
      </c>
      <c r="AD141" s="168"/>
      <c r="AE141" s="12" t="str">
        <f t="shared" si="26"/>
        <v/>
      </c>
      <c r="AF141" s="169" t="str">
        <f t="shared" si="27"/>
        <v/>
      </c>
      <c r="AG141" s="170"/>
      <c r="AH141" s="20" t="str">
        <f t="shared" si="28"/>
        <v/>
      </c>
      <c r="AI141" s="167" t="str">
        <f t="shared" si="29"/>
        <v/>
      </c>
      <c r="AJ141" s="168"/>
      <c r="AK141" s="258"/>
      <c r="AP141"/>
      <c r="AQ141"/>
      <c r="AR141" s="151" t="str">
        <f t="shared" si="30"/>
        <v/>
      </c>
      <c r="AS141" s="151" t="str">
        <f t="shared" ref="AS141:AS204" si="32">IF(AND(H141&lt;&gt;"",K141&lt;&gt;""),(0.8-H141)*E141*8.34,"")</f>
        <v/>
      </c>
      <c r="AT141"/>
      <c r="AU141" s="57"/>
      <c r="AV141" s="57"/>
      <c r="AW141" s="57"/>
      <c r="AX141"/>
      <c r="AY141"/>
      <c r="AZ141"/>
      <c r="BA141"/>
      <c r="BB141"/>
      <c r="BC141"/>
      <c r="BD141"/>
      <c r="BE141"/>
      <c r="BF141"/>
      <c r="BG141"/>
      <c r="BH141"/>
      <c r="BI141"/>
      <c r="BJ141"/>
      <c r="BK141"/>
      <c r="BL141"/>
      <c r="BM141"/>
      <c r="BN141"/>
      <c r="BO141"/>
      <c r="BP141"/>
      <c r="BQ141"/>
      <c r="BR141"/>
      <c r="BS141"/>
      <c r="BT141"/>
      <c r="BU141"/>
      <c r="BV141"/>
      <c r="BW141"/>
      <c r="BX141"/>
      <c r="BY141"/>
      <c r="BZ141" s="21"/>
      <c r="CA141" s="21"/>
      <c r="CB141" s="21"/>
      <c r="CC141" s="21"/>
      <c r="CD141" s="21"/>
    </row>
    <row r="142" spans="1:82" ht="12.75" customHeight="1" x14ac:dyDescent="0.2">
      <c r="A142" s="221"/>
      <c r="B142" s="193" t="str">
        <f t="shared" si="31"/>
        <v/>
      </c>
      <c r="C142" s="194"/>
      <c r="D142" s="195"/>
      <c r="E142" s="196"/>
      <c r="F142" s="197"/>
      <c r="G142" s="38"/>
      <c r="H142" s="175"/>
      <c r="I142" s="175"/>
      <c r="J142" s="10" t="str">
        <f t="shared" ref="J142:J205" si="33">IF(AND(E142&gt;0,H142&gt;0),IF(G142="&lt;","&lt;",""),"")</f>
        <v/>
      </c>
      <c r="K142" s="198" t="str">
        <f t="shared" ref="K142:K205" si="34">IF(AND(E142&gt;0,H142&gt;0),E142*H142*8.34,"")</f>
        <v/>
      </c>
      <c r="L142" s="168"/>
      <c r="M142" s="40"/>
      <c r="N142" s="175"/>
      <c r="O142" s="175"/>
      <c r="P142" s="10" t="str">
        <f t="shared" ref="P142:P205" si="35">IF(AND(E142&gt;0,N142&gt;0),IF(M142="&lt;","&lt;",""),"")</f>
        <v/>
      </c>
      <c r="Q142" s="167" t="str">
        <f t="shared" ref="Q142:Q205" si="36">IF(AND(E142&gt;0,N142&gt;0),E142*N142*8.34,"")</f>
        <v/>
      </c>
      <c r="R142" s="198"/>
      <c r="S142" s="42"/>
      <c r="T142" s="175"/>
      <c r="U142" s="175"/>
      <c r="V142" s="10" t="str">
        <f t="shared" ref="V142:V205" si="37">IF(AND($E142&gt;0,T142&gt;0),IF($S142="&lt;","&lt;",""),"")</f>
        <v/>
      </c>
      <c r="W142" s="167" t="str">
        <f t="shared" ref="W142:W205" si="38">IF(AND($E142&gt;0,T142&gt;0),E142*T142*8.34,"")</f>
        <v/>
      </c>
      <c r="X142" s="168"/>
      <c r="Y142" s="42"/>
      <c r="Z142" s="175"/>
      <c r="AA142" s="175"/>
      <c r="AB142" s="10" t="str">
        <f t="shared" ref="AB142:AB205" si="39">IF(AND($E142&gt;0,Z142&gt;0),IF($Y142="&lt;","&lt;",""),"")</f>
        <v/>
      </c>
      <c r="AC142" s="167" t="str">
        <f t="shared" ref="AC142:AC205" si="40">IF(AND($E142&gt;0,Z142&gt;0),E142*Z142*8.34,"")</f>
        <v/>
      </c>
      <c r="AD142" s="168"/>
      <c r="AE142" s="12" t="str">
        <f t="shared" ref="AE142:AE205" si="41">IF(OR(S142="&lt;",Y142="&lt;"),"&lt;","")</f>
        <v/>
      </c>
      <c r="AF142" s="169" t="str">
        <f t="shared" ref="AF142:AF205" si="42">IF(AND(T142&gt;0,Z142&gt;0),IF(AND(N142&gt;0,N142&lt;&gt;"",N142&gt;T142),N142,T142)+Z142,"")</f>
        <v/>
      </c>
      <c r="AG142" s="170"/>
      <c r="AH142" s="20" t="str">
        <f t="shared" ref="AH142:AH205" si="43">IF(AE142="&lt;","&lt;","")</f>
        <v/>
      </c>
      <c r="AI142" s="167" t="str">
        <f t="shared" ref="AI142:AI205" si="44">IF(AND(AF142&gt;0,E142&gt;0,T142&gt;0,Z142&gt;0),IF(AND(Q142&gt;0,Q142&lt;&gt;"",Q142&gt;W142),Q142,W142)+AC142,"")</f>
        <v/>
      </c>
      <c r="AJ142" s="168"/>
      <c r="AK142" s="258"/>
      <c r="AP142"/>
      <c r="AQ142"/>
      <c r="AR142" s="151" t="str">
        <f t="shared" ref="AR142:AR205" si="45">IF(AND(AF142&lt;&gt;"",AI142&lt;&gt;""),(6-AF142)*E142*8.34,"")</f>
        <v/>
      </c>
      <c r="AS142" s="151" t="str">
        <f t="shared" si="32"/>
        <v/>
      </c>
      <c r="AT142"/>
      <c r="AU142" s="57"/>
      <c r="AV142" s="57"/>
      <c r="AW142" s="57"/>
      <c r="AX142"/>
      <c r="AY142"/>
      <c r="AZ142"/>
      <c r="BA142"/>
      <c r="BB142"/>
      <c r="BC142"/>
      <c r="BD142"/>
      <c r="BE142"/>
      <c r="BF142"/>
      <c r="BG142"/>
      <c r="BH142"/>
      <c r="BI142"/>
      <c r="BJ142"/>
      <c r="BK142"/>
      <c r="BL142"/>
      <c r="BM142"/>
      <c r="BN142"/>
      <c r="BO142"/>
      <c r="BP142"/>
      <c r="BQ142"/>
      <c r="BR142"/>
      <c r="BS142"/>
      <c r="BT142"/>
      <c r="BU142"/>
      <c r="BV142"/>
      <c r="BW142"/>
      <c r="BX142"/>
      <c r="BY142"/>
      <c r="BZ142" s="21"/>
      <c r="CA142" s="21"/>
      <c r="CB142" s="21"/>
      <c r="CC142" s="21"/>
      <c r="CD142" s="21"/>
    </row>
    <row r="143" spans="1:82" ht="12.75" customHeight="1" x14ac:dyDescent="0.2">
      <c r="A143" s="221"/>
      <c r="B143" s="193" t="str">
        <f t="shared" ref="B143:B206" si="46">IF(B142&lt;&gt;"",B142+1,"")</f>
        <v/>
      </c>
      <c r="C143" s="194"/>
      <c r="D143" s="195"/>
      <c r="E143" s="196"/>
      <c r="F143" s="197"/>
      <c r="G143" s="38"/>
      <c r="H143" s="175"/>
      <c r="I143" s="175"/>
      <c r="J143" s="10" t="str">
        <f t="shared" si="33"/>
        <v/>
      </c>
      <c r="K143" s="198" t="str">
        <f t="shared" si="34"/>
        <v/>
      </c>
      <c r="L143" s="168"/>
      <c r="M143" s="40"/>
      <c r="N143" s="175"/>
      <c r="O143" s="175"/>
      <c r="P143" s="10" t="str">
        <f t="shared" si="35"/>
        <v/>
      </c>
      <c r="Q143" s="167" t="str">
        <f t="shared" si="36"/>
        <v/>
      </c>
      <c r="R143" s="198"/>
      <c r="S143" s="42"/>
      <c r="T143" s="175"/>
      <c r="U143" s="175"/>
      <c r="V143" s="10" t="str">
        <f t="shared" si="37"/>
        <v/>
      </c>
      <c r="W143" s="167" t="str">
        <f t="shared" si="38"/>
        <v/>
      </c>
      <c r="X143" s="168"/>
      <c r="Y143" s="42"/>
      <c r="Z143" s="175"/>
      <c r="AA143" s="175"/>
      <c r="AB143" s="10" t="str">
        <f t="shared" si="39"/>
        <v/>
      </c>
      <c r="AC143" s="167" t="str">
        <f t="shared" si="40"/>
        <v/>
      </c>
      <c r="AD143" s="168"/>
      <c r="AE143" s="12" t="str">
        <f t="shared" si="41"/>
        <v/>
      </c>
      <c r="AF143" s="169" t="str">
        <f t="shared" si="42"/>
        <v/>
      </c>
      <c r="AG143" s="170"/>
      <c r="AH143" s="20" t="str">
        <f t="shared" si="43"/>
        <v/>
      </c>
      <c r="AI143" s="167" t="str">
        <f t="shared" si="44"/>
        <v/>
      </c>
      <c r="AJ143" s="168"/>
      <c r="AK143" s="258"/>
      <c r="AP143"/>
      <c r="AQ143"/>
      <c r="AR143" s="151" t="str">
        <f t="shared" si="45"/>
        <v/>
      </c>
      <c r="AS143" s="151" t="str">
        <f t="shared" si="32"/>
        <v/>
      </c>
      <c r="AT143"/>
      <c r="AU143" s="57"/>
      <c r="AV143" s="57"/>
      <c r="AW143" s="57"/>
      <c r="AX143"/>
      <c r="AY143"/>
      <c r="AZ143"/>
      <c r="BA143"/>
      <c r="BB143"/>
      <c r="BC143"/>
      <c r="BD143"/>
      <c r="BE143"/>
      <c r="BF143"/>
      <c r="BG143"/>
      <c r="BH143"/>
      <c r="BI143"/>
      <c r="BJ143"/>
      <c r="BK143"/>
      <c r="BL143"/>
      <c r="BM143"/>
      <c r="BN143"/>
      <c r="BO143"/>
      <c r="BP143"/>
      <c r="BQ143"/>
      <c r="BR143"/>
      <c r="BS143"/>
      <c r="BT143"/>
      <c r="BU143"/>
      <c r="BV143"/>
      <c r="BW143"/>
      <c r="BX143"/>
      <c r="BY143"/>
      <c r="BZ143" s="21"/>
      <c r="CA143" s="21"/>
      <c r="CB143" s="21"/>
      <c r="CC143" s="21"/>
      <c r="CD143" s="21"/>
    </row>
    <row r="144" spans="1:82" ht="12.75" customHeight="1" x14ac:dyDescent="0.2">
      <c r="A144" s="221"/>
      <c r="B144" s="193" t="str">
        <f t="shared" si="46"/>
        <v/>
      </c>
      <c r="C144" s="194"/>
      <c r="D144" s="195"/>
      <c r="E144" s="196"/>
      <c r="F144" s="197"/>
      <c r="G144" s="38"/>
      <c r="H144" s="175"/>
      <c r="I144" s="175"/>
      <c r="J144" s="10" t="str">
        <f t="shared" si="33"/>
        <v/>
      </c>
      <c r="K144" s="198" t="str">
        <f t="shared" si="34"/>
        <v/>
      </c>
      <c r="L144" s="168"/>
      <c r="M144" s="40"/>
      <c r="N144" s="175"/>
      <c r="O144" s="175"/>
      <c r="P144" s="10" t="str">
        <f t="shared" si="35"/>
        <v/>
      </c>
      <c r="Q144" s="167" t="str">
        <f t="shared" si="36"/>
        <v/>
      </c>
      <c r="R144" s="198"/>
      <c r="S144" s="42"/>
      <c r="T144" s="175"/>
      <c r="U144" s="175"/>
      <c r="V144" s="10" t="str">
        <f t="shared" si="37"/>
        <v/>
      </c>
      <c r="W144" s="167" t="str">
        <f t="shared" si="38"/>
        <v/>
      </c>
      <c r="X144" s="168"/>
      <c r="Y144" s="42"/>
      <c r="Z144" s="175"/>
      <c r="AA144" s="175"/>
      <c r="AB144" s="10" t="str">
        <f t="shared" si="39"/>
        <v/>
      </c>
      <c r="AC144" s="167" t="str">
        <f t="shared" si="40"/>
        <v/>
      </c>
      <c r="AD144" s="168"/>
      <c r="AE144" s="12" t="str">
        <f t="shared" si="41"/>
        <v/>
      </c>
      <c r="AF144" s="169" t="str">
        <f t="shared" si="42"/>
        <v/>
      </c>
      <c r="AG144" s="170"/>
      <c r="AH144" s="20" t="str">
        <f t="shared" si="43"/>
        <v/>
      </c>
      <c r="AI144" s="167" t="str">
        <f t="shared" si="44"/>
        <v/>
      </c>
      <c r="AJ144" s="168"/>
      <c r="AK144" s="258"/>
      <c r="AP144"/>
      <c r="AQ144"/>
      <c r="AR144" s="151" t="str">
        <f t="shared" si="45"/>
        <v/>
      </c>
      <c r="AS144" s="151" t="str">
        <f t="shared" si="32"/>
        <v/>
      </c>
      <c r="AT144"/>
      <c r="AU144" s="57"/>
      <c r="AV144" s="57"/>
      <c r="AW144" s="57"/>
      <c r="AX144"/>
      <c r="AY144"/>
      <c r="AZ144"/>
      <c r="BA144"/>
      <c r="BB144"/>
      <c r="BC144"/>
      <c r="BD144"/>
      <c r="BE144"/>
      <c r="BF144"/>
      <c r="BG144"/>
      <c r="BH144"/>
      <c r="BI144"/>
      <c r="BJ144"/>
      <c r="BK144"/>
      <c r="BL144"/>
      <c r="BM144"/>
      <c r="BN144"/>
      <c r="BO144"/>
      <c r="BP144"/>
      <c r="BQ144"/>
      <c r="BR144"/>
      <c r="BS144"/>
      <c r="BT144"/>
      <c r="BU144"/>
      <c r="BV144"/>
      <c r="BW144"/>
      <c r="BX144"/>
      <c r="BY144"/>
      <c r="BZ144" s="21"/>
      <c r="CA144" s="21"/>
      <c r="CB144" s="21"/>
      <c r="CC144" s="21"/>
      <c r="CD144" s="21"/>
    </row>
    <row r="145" spans="1:82" ht="12.75" customHeight="1" x14ac:dyDescent="0.2">
      <c r="A145" s="221"/>
      <c r="B145" s="193" t="str">
        <f t="shared" si="46"/>
        <v/>
      </c>
      <c r="C145" s="194"/>
      <c r="D145" s="195"/>
      <c r="E145" s="196"/>
      <c r="F145" s="197"/>
      <c r="G145" s="38"/>
      <c r="H145" s="175"/>
      <c r="I145" s="175"/>
      <c r="J145" s="10" t="str">
        <f t="shared" si="33"/>
        <v/>
      </c>
      <c r="K145" s="198" t="str">
        <f t="shared" si="34"/>
        <v/>
      </c>
      <c r="L145" s="168"/>
      <c r="M145" s="40"/>
      <c r="N145" s="175"/>
      <c r="O145" s="175"/>
      <c r="P145" s="10" t="str">
        <f t="shared" si="35"/>
        <v/>
      </c>
      <c r="Q145" s="167" t="str">
        <f t="shared" si="36"/>
        <v/>
      </c>
      <c r="R145" s="198"/>
      <c r="S145" s="42"/>
      <c r="T145" s="175"/>
      <c r="U145" s="175"/>
      <c r="V145" s="10" t="str">
        <f t="shared" si="37"/>
        <v/>
      </c>
      <c r="W145" s="167" t="str">
        <f t="shared" si="38"/>
        <v/>
      </c>
      <c r="X145" s="168"/>
      <c r="Y145" s="42"/>
      <c r="Z145" s="175"/>
      <c r="AA145" s="175"/>
      <c r="AB145" s="10" t="str">
        <f t="shared" si="39"/>
        <v/>
      </c>
      <c r="AC145" s="167" t="str">
        <f t="shared" si="40"/>
        <v/>
      </c>
      <c r="AD145" s="168"/>
      <c r="AE145" s="12" t="str">
        <f t="shared" si="41"/>
        <v/>
      </c>
      <c r="AF145" s="169" t="str">
        <f t="shared" si="42"/>
        <v/>
      </c>
      <c r="AG145" s="170"/>
      <c r="AH145" s="20" t="str">
        <f t="shared" si="43"/>
        <v/>
      </c>
      <c r="AI145" s="167" t="str">
        <f t="shared" si="44"/>
        <v/>
      </c>
      <c r="AJ145" s="168"/>
      <c r="AK145" s="258"/>
      <c r="AP145"/>
      <c r="AQ145"/>
      <c r="AR145" s="151" t="str">
        <f t="shared" si="45"/>
        <v/>
      </c>
      <c r="AS145" s="151" t="str">
        <f t="shared" si="32"/>
        <v/>
      </c>
      <c r="AT145"/>
      <c r="AU145" s="57"/>
      <c r="AV145" s="57"/>
      <c r="AW145" s="57"/>
      <c r="AX145"/>
      <c r="AY145"/>
      <c r="AZ145"/>
      <c r="BA145"/>
      <c r="BB145"/>
      <c r="BC145"/>
      <c r="BD145"/>
      <c r="BE145"/>
      <c r="BF145"/>
      <c r="BG145"/>
      <c r="BH145"/>
      <c r="BI145"/>
      <c r="BJ145"/>
      <c r="BK145"/>
      <c r="BL145"/>
      <c r="BM145"/>
      <c r="BN145"/>
      <c r="BO145"/>
      <c r="BP145"/>
      <c r="BQ145"/>
      <c r="BR145"/>
      <c r="BS145"/>
      <c r="BT145"/>
      <c r="BU145"/>
      <c r="BV145"/>
      <c r="BW145"/>
      <c r="BX145"/>
      <c r="BY145"/>
      <c r="BZ145" s="21"/>
      <c r="CA145" s="21"/>
      <c r="CB145" s="21"/>
      <c r="CC145" s="21"/>
      <c r="CD145" s="21"/>
    </row>
    <row r="146" spans="1:82" ht="12.75" customHeight="1" x14ac:dyDescent="0.2">
      <c r="A146" s="221"/>
      <c r="B146" s="193" t="str">
        <f t="shared" si="46"/>
        <v/>
      </c>
      <c r="C146" s="194"/>
      <c r="D146" s="195"/>
      <c r="E146" s="196"/>
      <c r="F146" s="197"/>
      <c r="G146" s="38"/>
      <c r="H146" s="175"/>
      <c r="I146" s="175"/>
      <c r="J146" s="10" t="str">
        <f t="shared" si="33"/>
        <v/>
      </c>
      <c r="K146" s="198" t="str">
        <f t="shared" si="34"/>
        <v/>
      </c>
      <c r="L146" s="168"/>
      <c r="M146" s="40"/>
      <c r="N146" s="175"/>
      <c r="O146" s="175"/>
      <c r="P146" s="10" t="str">
        <f t="shared" si="35"/>
        <v/>
      </c>
      <c r="Q146" s="167" t="str">
        <f t="shared" si="36"/>
        <v/>
      </c>
      <c r="R146" s="198"/>
      <c r="S146" s="42"/>
      <c r="T146" s="175"/>
      <c r="U146" s="175"/>
      <c r="V146" s="10" t="str">
        <f t="shared" si="37"/>
        <v/>
      </c>
      <c r="W146" s="167" t="str">
        <f t="shared" si="38"/>
        <v/>
      </c>
      <c r="X146" s="168"/>
      <c r="Y146" s="42"/>
      <c r="Z146" s="175"/>
      <c r="AA146" s="175"/>
      <c r="AB146" s="10" t="str">
        <f t="shared" si="39"/>
        <v/>
      </c>
      <c r="AC146" s="167" t="str">
        <f t="shared" si="40"/>
        <v/>
      </c>
      <c r="AD146" s="168"/>
      <c r="AE146" s="12" t="str">
        <f t="shared" si="41"/>
        <v/>
      </c>
      <c r="AF146" s="169" t="str">
        <f t="shared" si="42"/>
        <v/>
      </c>
      <c r="AG146" s="170"/>
      <c r="AH146" s="20" t="str">
        <f t="shared" si="43"/>
        <v/>
      </c>
      <c r="AI146" s="167" t="str">
        <f t="shared" si="44"/>
        <v/>
      </c>
      <c r="AJ146" s="168"/>
      <c r="AK146" s="258"/>
      <c r="AP146"/>
      <c r="AQ146"/>
      <c r="AR146" s="151" t="str">
        <f t="shared" si="45"/>
        <v/>
      </c>
      <c r="AS146" s="151" t="str">
        <f t="shared" si="32"/>
        <v/>
      </c>
      <c r="AT146"/>
      <c r="AU146" s="57"/>
      <c r="AV146" s="57"/>
      <c r="AW146" s="57"/>
      <c r="AX146"/>
      <c r="AY146"/>
      <c r="AZ146"/>
      <c r="BA146"/>
      <c r="BB146"/>
      <c r="BC146"/>
      <c r="BD146"/>
      <c r="BE146"/>
      <c r="BF146"/>
      <c r="BG146"/>
      <c r="BH146"/>
      <c r="BI146"/>
      <c r="BJ146"/>
      <c r="BK146"/>
      <c r="BL146"/>
      <c r="BM146"/>
      <c r="BN146"/>
      <c r="BO146"/>
      <c r="BP146"/>
      <c r="BQ146"/>
      <c r="BR146"/>
      <c r="BS146"/>
      <c r="BT146"/>
      <c r="BU146"/>
      <c r="BV146"/>
      <c r="BW146"/>
      <c r="BX146"/>
      <c r="BY146"/>
      <c r="BZ146" s="21"/>
      <c r="CA146" s="21"/>
      <c r="CB146" s="21"/>
      <c r="CC146" s="21"/>
      <c r="CD146" s="21"/>
    </row>
    <row r="147" spans="1:82" ht="12.75" customHeight="1" x14ac:dyDescent="0.2">
      <c r="A147" s="221"/>
      <c r="B147" s="193" t="str">
        <f t="shared" si="46"/>
        <v/>
      </c>
      <c r="C147" s="194"/>
      <c r="D147" s="195"/>
      <c r="E147" s="196"/>
      <c r="F147" s="197"/>
      <c r="G147" s="38"/>
      <c r="H147" s="175"/>
      <c r="I147" s="175"/>
      <c r="J147" s="10" t="str">
        <f t="shared" si="33"/>
        <v/>
      </c>
      <c r="K147" s="198" t="str">
        <f t="shared" si="34"/>
        <v/>
      </c>
      <c r="L147" s="168"/>
      <c r="M147" s="40"/>
      <c r="N147" s="175"/>
      <c r="O147" s="175"/>
      <c r="P147" s="10" t="str">
        <f t="shared" si="35"/>
        <v/>
      </c>
      <c r="Q147" s="167" t="str">
        <f t="shared" si="36"/>
        <v/>
      </c>
      <c r="R147" s="198"/>
      <c r="S147" s="42"/>
      <c r="T147" s="175"/>
      <c r="U147" s="175"/>
      <c r="V147" s="10" t="str">
        <f t="shared" si="37"/>
        <v/>
      </c>
      <c r="W147" s="167" t="str">
        <f t="shared" si="38"/>
        <v/>
      </c>
      <c r="X147" s="168"/>
      <c r="Y147" s="42"/>
      <c r="Z147" s="175"/>
      <c r="AA147" s="175"/>
      <c r="AB147" s="10" t="str">
        <f t="shared" si="39"/>
        <v/>
      </c>
      <c r="AC147" s="167" t="str">
        <f t="shared" si="40"/>
        <v/>
      </c>
      <c r="AD147" s="168"/>
      <c r="AE147" s="12" t="str">
        <f t="shared" si="41"/>
        <v/>
      </c>
      <c r="AF147" s="169" t="str">
        <f t="shared" si="42"/>
        <v/>
      </c>
      <c r="AG147" s="170"/>
      <c r="AH147" s="20" t="str">
        <f t="shared" si="43"/>
        <v/>
      </c>
      <c r="AI147" s="167" t="str">
        <f t="shared" si="44"/>
        <v/>
      </c>
      <c r="AJ147" s="168"/>
      <c r="AK147" s="258"/>
      <c r="AP147"/>
      <c r="AQ147"/>
      <c r="AR147" s="151" t="str">
        <f t="shared" si="45"/>
        <v/>
      </c>
      <c r="AS147" s="151" t="str">
        <f t="shared" si="32"/>
        <v/>
      </c>
      <c r="AT147"/>
      <c r="AU147" s="57"/>
      <c r="AV147" s="57"/>
      <c r="AW147" s="57"/>
      <c r="AX147"/>
      <c r="AY147"/>
      <c r="AZ147"/>
      <c r="BA147"/>
      <c r="BB147"/>
      <c r="BC147"/>
      <c r="BD147"/>
      <c r="BE147"/>
      <c r="BF147"/>
      <c r="BG147"/>
      <c r="BH147"/>
      <c r="BI147"/>
      <c r="BJ147"/>
      <c r="BK147"/>
      <c r="BL147"/>
      <c r="BM147"/>
      <c r="BN147"/>
      <c r="BO147"/>
      <c r="BP147"/>
      <c r="BQ147"/>
      <c r="BR147"/>
      <c r="BS147"/>
      <c r="BT147"/>
      <c r="BU147"/>
      <c r="BV147"/>
      <c r="BW147"/>
      <c r="BX147"/>
      <c r="BY147"/>
      <c r="BZ147" s="21"/>
      <c r="CA147" s="21"/>
      <c r="CB147" s="21"/>
      <c r="CC147" s="21"/>
      <c r="CD147" s="21"/>
    </row>
    <row r="148" spans="1:82" ht="12.75" customHeight="1" x14ac:dyDescent="0.2">
      <c r="A148" s="221"/>
      <c r="B148" s="193" t="str">
        <f t="shared" si="46"/>
        <v/>
      </c>
      <c r="C148" s="194"/>
      <c r="D148" s="195"/>
      <c r="E148" s="196"/>
      <c r="F148" s="197"/>
      <c r="G148" s="38"/>
      <c r="H148" s="175"/>
      <c r="I148" s="175"/>
      <c r="J148" s="10" t="str">
        <f t="shared" si="33"/>
        <v/>
      </c>
      <c r="K148" s="198" t="str">
        <f t="shared" si="34"/>
        <v/>
      </c>
      <c r="L148" s="168"/>
      <c r="M148" s="40"/>
      <c r="N148" s="175"/>
      <c r="O148" s="175"/>
      <c r="P148" s="10" t="str">
        <f t="shared" si="35"/>
        <v/>
      </c>
      <c r="Q148" s="167" t="str">
        <f t="shared" si="36"/>
        <v/>
      </c>
      <c r="R148" s="198"/>
      <c r="S148" s="42"/>
      <c r="T148" s="175"/>
      <c r="U148" s="175"/>
      <c r="V148" s="10" t="str">
        <f t="shared" si="37"/>
        <v/>
      </c>
      <c r="W148" s="167" t="str">
        <f t="shared" si="38"/>
        <v/>
      </c>
      <c r="X148" s="168"/>
      <c r="Y148" s="42"/>
      <c r="Z148" s="175"/>
      <c r="AA148" s="175"/>
      <c r="AB148" s="10" t="str">
        <f t="shared" si="39"/>
        <v/>
      </c>
      <c r="AC148" s="167" t="str">
        <f t="shared" si="40"/>
        <v/>
      </c>
      <c r="AD148" s="168"/>
      <c r="AE148" s="12" t="str">
        <f t="shared" si="41"/>
        <v/>
      </c>
      <c r="AF148" s="169" t="str">
        <f t="shared" si="42"/>
        <v/>
      </c>
      <c r="AG148" s="170"/>
      <c r="AH148" s="20" t="str">
        <f t="shared" si="43"/>
        <v/>
      </c>
      <c r="AI148" s="167" t="str">
        <f t="shared" si="44"/>
        <v/>
      </c>
      <c r="AJ148" s="168"/>
      <c r="AK148" s="258"/>
      <c r="AP148"/>
      <c r="AQ148"/>
      <c r="AR148" s="151" t="str">
        <f t="shared" si="45"/>
        <v/>
      </c>
      <c r="AS148" s="151" t="str">
        <f t="shared" si="32"/>
        <v/>
      </c>
      <c r="AT148"/>
      <c r="AU148" s="57"/>
      <c r="AV148" s="57"/>
      <c r="AW148" s="57"/>
      <c r="AX148"/>
      <c r="AY148"/>
      <c r="AZ148"/>
      <c r="BA148"/>
      <c r="BB148"/>
      <c r="BC148"/>
      <c r="BD148"/>
      <c r="BE148"/>
      <c r="BF148"/>
      <c r="BG148"/>
      <c r="BH148"/>
      <c r="BI148"/>
      <c r="BJ148"/>
      <c r="BK148"/>
      <c r="BL148"/>
      <c r="BM148"/>
      <c r="BN148"/>
      <c r="BO148"/>
      <c r="BP148"/>
      <c r="BQ148"/>
      <c r="BR148"/>
      <c r="BS148"/>
      <c r="BT148"/>
      <c r="BU148"/>
      <c r="BV148"/>
      <c r="BW148"/>
      <c r="BX148"/>
      <c r="BY148"/>
      <c r="BZ148" s="21"/>
      <c r="CA148" s="21"/>
      <c r="CB148" s="21"/>
      <c r="CC148" s="21"/>
      <c r="CD148" s="21"/>
    </row>
    <row r="149" spans="1:82" ht="12.75" customHeight="1" x14ac:dyDescent="0.2">
      <c r="A149" s="221"/>
      <c r="B149" s="193" t="str">
        <f t="shared" si="46"/>
        <v/>
      </c>
      <c r="C149" s="194"/>
      <c r="D149" s="195"/>
      <c r="E149" s="196"/>
      <c r="F149" s="197"/>
      <c r="G149" s="38"/>
      <c r="H149" s="175"/>
      <c r="I149" s="175"/>
      <c r="J149" s="10" t="str">
        <f t="shared" si="33"/>
        <v/>
      </c>
      <c r="K149" s="198" t="str">
        <f t="shared" si="34"/>
        <v/>
      </c>
      <c r="L149" s="168"/>
      <c r="M149" s="40"/>
      <c r="N149" s="175"/>
      <c r="O149" s="175"/>
      <c r="P149" s="10" t="str">
        <f t="shared" si="35"/>
        <v/>
      </c>
      <c r="Q149" s="167" t="str">
        <f t="shared" si="36"/>
        <v/>
      </c>
      <c r="R149" s="198"/>
      <c r="S149" s="42"/>
      <c r="T149" s="175"/>
      <c r="U149" s="175"/>
      <c r="V149" s="10" t="str">
        <f t="shared" si="37"/>
        <v/>
      </c>
      <c r="W149" s="167" t="str">
        <f t="shared" si="38"/>
        <v/>
      </c>
      <c r="X149" s="168"/>
      <c r="Y149" s="42"/>
      <c r="Z149" s="175"/>
      <c r="AA149" s="175"/>
      <c r="AB149" s="10" t="str">
        <f t="shared" si="39"/>
        <v/>
      </c>
      <c r="AC149" s="167" t="str">
        <f t="shared" si="40"/>
        <v/>
      </c>
      <c r="AD149" s="168"/>
      <c r="AE149" s="12" t="str">
        <f t="shared" si="41"/>
        <v/>
      </c>
      <c r="AF149" s="169" t="str">
        <f t="shared" si="42"/>
        <v/>
      </c>
      <c r="AG149" s="170"/>
      <c r="AH149" s="20" t="str">
        <f t="shared" si="43"/>
        <v/>
      </c>
      <c r="AI149" s="167" t="str">
        <f t="shared" si="44"/>
        <v/>
      </c>
      <c r="AJ149" s="168"/>
      <c r="AK149" s="258"/>
      <c r="AP149"/>
      <c r="AQ149"/>
      <c r="AR149" s="151" t="str">
        <f t="shared" si="45"/>
        <v/>
      </c>
      <c r="AS149" s="151" t="str">
        <f t="shared" si="32"/>
        <v/>
      </c>
      <c r="AT149"/>
      <c r="AU149" s="57"/>
      <c r="AV149" s="57"/>
      <c r="AW149" s="57"/>
      <c r="AX149"/>
      <c r="AY149"/>
      <c r="AZ149"/>
      <c r="BA149"/>
      <c r="BB149"/>
      <c r="BC149"/>
      <c r="BD149"/>
      <c r="BE149"/>
      <c r="BF149"/>
      <c r="BG149"/>
      <c r="BH149"/>
      <c r="BI149"/>
      <c r="BJ149"/>
      <c r="BK149"/>
      <c r="BL149"/>
      <c r="BM149"/>
      <c r="BN149"/>
      <c r="BO149"/>
      <c r="BP149"/>
      <c r="BQ149"/>
      <c r="BR149"/>
      <c r="BS149"/>
      <c r="BT149"/>
      <c r="BU149"/>
      <c r="BV149"/>
      <c r="BW149"/>
      <c r="BX149"/>
      <c r="BY149"/>
      <c r="BZ149" s="21"/>
      <c r="CA149" s="21"/>
      <c r="CB149" s="21"/>
      <c r="CC149" s="21"/>
      <c r="CD149" s="21"/>
    </row>
    <row r="150" spans="1:82" ht="12.75" customHeight="1" x14ac:dyDescent="0.2">
      <c r="A150" s="221"/>
      <c r="B150" s="193" t="str">
        <f t="shared" si="46"/>
        <v/>
      </c>
      <c r="C150" s="194"/>
      <c r="D150" s="195"/>
      <c r="E150" s="196"/>
      <c r="F150" s="197"/>
      <c r="G150" s="38"/>
      <c r="H150" s="175"/>
      <c r="I150" s="175"/>
      <c r="J150" s="10" t="str">
        <f t="shared" si="33"/>
        <v/>
      </c>
      <c r="K150" s="198" t="str">
        <f t="shared" si="34"/>
        <v/>
      </c>
      <c r="L150" s="168"/>
      <c r="M150" s="40"/>
      <c r="N150" s="175"/>
      <c r="O150" s="175"/>
      <c r="P150" s="10" t="str">
        <f t="shared" si="35"/>
        <v/>
      </c>
      <c r="Q150" s="167" t="str">
        <f t="shared" si="36"/>
        <v/>
      </c>
      <c r="R150" s="198"/>
      <c r="S150" s="42"/>
      <c r="T150" s="175"/>
      <c r="U150" s="175"/>
      <c r="V150" s="10" t="str">
        <f t="shared" si="37"/>
        <v/>
      </c>
      <c r="W150" s="167" t="str">
        <f t="shared" si="38"/>
        <v/>
      </c>
      <c r="X150" s="168"/>
      <c r="Y150" s="42"/>
      <c r="Z150" s="175"/>
      <c r="AA150" s="175"/>
      <c r="AB150" s="10" t="str">
        <f t="shared" si="39"/>
        <v/>
      </c>
      <c r="AC150" s="167" t="str">
        <f t="shared" si="40"/>
        <v/>
      </c>
      <c r="AD150" s="168"/>
      <c r="AE150" s="12" t="str">
        <f t="shared" si="41"/>
        <v/>
      </c>
      <c r="AF150" s="169" t="str">
        <f t="shared" si="42"/>
        <v/>
      </c>
      <c r="AG150" s="170"/>
      <c r="AH150" s="20" t="str">
        <f t="shared" si="43"/>
        <v/>
      </c>
      <c r="AI150" s="167" t="str">
        <f t="shared" si="44"/>
        <v/>
      </c>
      <c r="AJ150" s="168"/>
      <c r="AK150" s="258"/>
      <c r="AP150"/>
      <c r="AQ150"/>
      <c r="AR150" s="151" t="str">
        <f t="shared" si="45"/>
        <v/>
      </c>
      <c r="AS150" s="151" t="str">
        <f t="shared" si="32"/>
        <v/>
      </c>
      <c r="AT150"/>
      <c r="AU150" s="57"/>
      <c r="AV150" s="57"/>
      <c r="AW150" s="57"/>
      <c r="AX150"/>
      <c r="AY150"/>
      <c r="AZ150"/>
      <c r="BA150"/>
      <c r="BB150"/>
      <c r="BC150"/>
      <c r="BD150"/>
      <c r="BE150"/>
      <c r="BF150"/>
      <c r="BG150"/>
      <c r="BH150"/>
      <c r="BI150"/>
      <c r="BJ150"/>
      <c r="BK150"/>
      <c r="BL150"/>
      <c r="BM150"/>
      <c r="BN150"/>
      <c r="BO150"/>
      <c r="BP150"/>
      <c r="BQ150"/>
      <c r="BR150"/>
      <c r="BS150"/>
      <c r="BT150"/>
      <c r="BU150"/>
      <c r="BV150"/>
      <c r="BW150"/>
      <c r="BX150"/>
      <c r="BY150"/>
      <c r="BZ150" s="21"/>
      <c r="CA150" s="21"/>
      <c r="CB150" s="21"/>
      <c r="CC150" s="21"/>
      <c r="CD150" s="21"/>
    </row>
    <row r="151" spans="1:82" ht="12.75" customHeight="1" x14ac:dyDescent="0.2">
      <c r="A151" s="221"/>
      <c r="B151" s="193" t="str">
        <f t="shared" si="46"/>
        <v/>
      </c>
      <c r="C151" s="194"/>
      <c r="D151" s="195"/>
      <c r="E151" s="196"/>
      <c r="F151" s="197"/>
      <c r="G151" s="38"/>
      <c r="H151" s="175"/>
      <c r="I151" s="175"/>
      <c r="J151" s="10" t="str">
        <f t="shared" si="33"/>
        <v/>
      </c>
      <c r="K151" s="198" t="str">
        <f t="shared" si="34"/>
        <v/>
      </c>
      <c r="L151" s="168"/>
      <c r="M151" s="40"/>
      <c r="N151" s="175"/>
      <c r="O151" s="175"/>
      <c r="P151" s="10" t="str">
        <f t="shared" si="35"/>
        <v/>
      </c>
      <c r="Q151" s="167" t="str">
        <f t="shared" si="36"/>
        <v/>
      </c>
      <c r="R151" s="198"/>
      <c r="S151" s="42"/>
      <c r="T151" s="175"/>
      <c r="U151" s="175"/>
      <c r="V151" s="10" t="str">
        <f t="shared" si="37"/>
        <v/>
      </c>
      <c r="W151" s="167" t="str">
        <f t="shared" si="38"/>
        <v/>
      </c>
      <c r="X151" s="168"/>
      <c r="Y151" s="42"/>
      <c r="Z151" s="175"/>
      <c r="AA151" s="175"/>
      <c r="AB151" s="10" t="str">
        <f t="shared" si="39"/>
        <v/>
      </c>
      <c r="AC151" s="167" t="str">
        <f t="shared" si="40"/>
        <v/>
      </c>
      <c r="AD151" s="168"/>
      <c r="AE151" s="12" t="str">
        <f t="shared" si="41"/>
        <v/>
      </c>
      <c r="AF151" s="169" t="str">
        <f t="shared" si="42"/>
        <v/>
      </c>
      <c r="AG151" s="170"/>
      <c r="AH151" s="20" t="str">
        <f t="shared" si="43"/>
        <v/>
      </c>
      <c r="AI151" s="167" t="str">
        <f t="shared" si="44"/>
        <v/>
      </c>
      <c r="AJ151" s="168"/>
      <c r="AK151" s="258"/>
      <c r="AP151"/>
      <c r="AQ151"/>
      <c r="AR151" s="151" t="str">
        <f t="shared" si="45"/>
        <v/>
      </c>
      <c r="AS151" s="151" t="str">
        <f t="shared" si="32"/>
        <v/>
      </c>
      <c r="AT151"/>
      <c r="AU151" s="57"/>
      <c r="AV151" s="57"/>
      <c r="AW151" s="57"/>
      <c r="AX151"/>
      <c r="AY151"/>
      <c r="AZ151"/>
      <c r="BA151"/>
      <c r="BB151"/>
      <c r="BC151"/>
      <c r="BD151"/>
      <c r="BE151"/>
      <c r="BF151"/>
      <c r="BG151"/>
      <c r="BH151"/>
      <c r="BI151"/>
      <c r="BJ151"/>
      <c r="BK151"/>
      <c r="BL151"/>
      <c r="BM151"/>
      <c r="BN151"/>
      <c r="BO151"/>
      <c r="BP151"/>
      <c r="BQ151"/>
      <c r="BR151"/>
      <c r="BS151"/>
      <c r="BT151"/>
      <c r="BU151"/>
      <c r="BV151"/>
      <c r="BW151"/>
      <c r="BX151"/>
      <c r="BY151"/>
      <c r="BZ151" s="21"/>
      <c r="CA151" s="21"/>
      <c r="CB151" s="21"/>
      <c r="CC151" s="21"/>
      <c r="CD151" s="21"/>
    </row>
    <row r="152" spans="1:82" ht="12.75" customHeight="1" x14ac:dyDescent="0.2">
      <c r="A152" s="221"/>
      <c r="B152" s="193" t="str">
        <f t="shared" si="46"/>
        <v/>
      </c>
      <c r="C152" s="194"/>
      <c r="D152" s="195"/>
      <c r="E152" s="196"/>
      <c r="F152" s="197"/>
      <c r="G152" s="38"/>
      <c r="H152" s="175"/>
      <c r="I152" s="175"/>
      <c r="J152" s="10" t="str">
        <f t="shared" si="33"/>
        <v/>
      </c>
      <c r="K152" s="198" t="str">
        <f t="shared" si="34"/>
        <v/>
      </c>
      <c r="L152" s="168"/>
      <c r="M152" s="40"/>
      <c r="N152" s="175"/>
      <c r="O152" s="175"/>
      <c r="P152" s="10" t="str">
        <f t="shared" si="35"/>
        <v/>
      </c>
      <c r="Q152" s="167" t="str">
        <f t="shared" si="36"/>
        <v/>
      </c>
      <c r="R152" s="198"/>
      <c r="S152" s="42"/>
      <c r="T152" s="175"/>
      <c r="U152" s="175"/>
      <c r="V152" s="10" t="str">
        <f t="shared" si="37"/>
        <v/>
      </c>
      <c r="W152" s="167" t="str">
        <f t="shared" si="38"/>
        <v/>
      </c>
      <c r="X152" s="168"/>
      <c r="Y152" s="42"/>
      <c r="Z152" s="175"/>
      <c r="AA152" s="175"/>
      <c r="AB152" s="10" t="str">
        <f t="shared" si="39"/>
        <v/>
      </c>
      <c r="AC152" s="167" t="str">
        <f t="shared" si="40"/>
        <v/>
      </c>
      <c r="AD152" s="168"/>
      <c r="AE152" s="12" t="str">
        <f t="shared" si="41"/>
        <v/>
      </c>
      <c r="AF152" s="169" t="str">
        <f t="shared" si="42"/>
        <v/>
      </c>
      <c r="AG152" s="170"/>
      <c r="AH152" s="20" t="str">
        <f t="shared" si="43"/>
        <v/>
      </c>
      <c r="AI152" s="167" t="str">
        <f t="shared" si="44"/>
        <v/>
      </c>
      <c r="AJ152" s="168"/>
      <c r="AK152" s="258"/>
      <c r="AP152"/>
      <c r="AQ152"/>
      <c r="AR152" s="151" t="str">
        <f t="shared" si="45"/>
        <v/>
      </c>
      <c r="AS152" s="151" t="str">
        <f t="shared" si="32"/>
        <v/>
      </c>
      <c r="AT152"/>
      <c r="AU152" s="57"/>
      <c r="AV152" s="57"/>
      <c r="AW152" s="57"/>
      <c r="AX152"/>
      <c r="AY152"/>
      <c r="AZ152"/>
      <c r="BA152"/>
      <c r="BB152"/>
      <c r="BC152"/>
      <c r="BD152"/>
      <c r="BE152"/>
      <c r="BF152"/>
      <c r="BG152"/>
      <c r="BH152"/>
      <c r="BI152"/>
      <c r="BJ152"/>
      <c r="BK152"/>
      <c r="BL152"/>
      <c r="BM152"/>
      <c r="BN152"/>
      <c r="BO152"/>
      <c r="BP152"/>
      <c r="BQ152"/>
      <c r="BR152"/>
      <c r="BS152"/>
      <c r="BT152"/>
      <c r="BU152"/>
      <c r="BV152"/>
      <c r="BW152"/>
      <c r="BX152"/>
      <c r="BY152"/>
      <c r="BZ152" s="21"/>
      <c r="CA152" s="21"/>
      <c r="CB152" s="21"/>
      <c r="CC152" s="21"/>
      <c r="CD152" s="21"/>
    </row>
    <row r="153" spans="1:82" ht="12.75" customHeight="1" x14ac:dyDescent="0.2">
      <c r="A153" s="221"/>
      <c r="B153" s="193" t="str">
        <f t="shared" si="46"/>
        <v/>
      </c>
      <c r="C153" s="194"/>
      <c r="D153" s="195"/>
      <c r="E153" s="196"/>
      <c r="F153" s="197"/>
      <c r="G153" s="38"/>
      <c r="H153" s="175"/>
      <c r="I153" s="175"/>
      <c r="J153" s="10" t="str">
        <f t="shared" si="33"/>
        <v/>
      </c>
      <c r="K153" s="198" t="str">
        <f t="shared" si="34"/>
        <v/>
      </c>
      <c r="L153" s="168"/>
      <c r="M153" s="40"/>
      <c r="N153" s="175"/>
      <c r="O153" s="175"/>
      <c r="P153" s="10" t="str">
        <f t="shared" si="35"/>
        <v/>
      </c>
      <c r="Q153" s="167" t="str">
        <f t="shared" si="36"/>
        <v/>
      </c>
      <c r="R153" s="198"/>
      <c r="S153" s="42"/>
      <c r="T153" s="175"/>
      <c r="U153" s="175"/>
      <c r="V153" s="10" t="str">
        <f t="shared" si="37"/>
        <v/>
      </c>
      <c r="W153" s="167" t="str">
        <f t="shared" si="38"/>
        <v/>
      </c>
      <c r="X153" s="168"/>
      <c r="Y153" s="42"/>
      <c r="Z153" s="175"/>
      <c r="AA153" s="175"/>
      <c r="AB153" s="10" t="str">
        <f t="shared" si="39"/>
        <v/>
      </c>
      <c r="AC153" s="167" t="str">
        <f t="shared" si="40"/>
        <v/>
      </c>
      <c r="AD153" s="168"/>
      <c r="AE153" s="12" t="str">
        <f t="shared" si="41"/>
        <v/>
      </c>
      <c r="AF153" s="169" t="str">
        <f t="shared" si="42"/>
        <v/>
      </c>
      <c r="AG153" s="170"/>
      <c r="AH153" s="20" t="str">
        <f t="shared" si="43"/>
        <v/>
      </c>
      <c r="AI153" s="167" t="str">
        <f t="shared" si="44"/>
        <v/>
      </c>
      <c r="AJ153" s="168"/>
      <c r="AK153" s="258"/>
      <c r="AP153"/>
      <c r="AQ153"/>
      <c r="AR153" s="151" t="str">
        <f t="shared" si="45"/>
        <v/>
      </c>
      <c r="AS153" s="151" t="str">
        <f t="shared" si="32"/>
        <v/>
      </c>
      <c r="AT153"/>
      <c r="AU153" s="57"/>
      <c r="AV153" s="57"/>
      <c r="AW153" s="57"/>
      <c r="AX153"/>
      <c r="AY153"/>
      <c r="AZ153"/>
      <c r="BA153"/>
      <c r="BB153"/>
      <c r="BC153"/>
      <c r="BD153"/>
      <c r="BE153"/>
      <c r="BF153"/>
      <c r="BG153"/>
      <c r="BH153"/>
      <c r="BI153"/>
      <c r="BJ153"/>
      <c r="BK153"/>
      <c r="BL153"/>
      <c r="BM153"/>
      <c r="BN153"/>
      <c r="BO153"/>
      <c r="BP153"/>
      <c r="BQ153"/>
      <c r="BR153"/>
      <c r="BS153"/>
      <c r="BT153"/>
      <c r="BU153"/>
      <c r="BV153"/>
      <c r="BW153"/>
      <c r="BX153"/>
      <c r="BY153"/>
      <c r="BZ153" s="21"/>
      <c r="CA153" s="21"/>
      <c r="CB153" s="21"/>
      <c r="CC153" s="21"/>
      <c r="CD153" s="21"/>
    </row>
    <row r="154" spans="1:82" ht="12.75" customHeight="1" x14ac:dyDescent="0.2">
      <c r="A154" s="221"/>
      <c r="B154" s="193" t="str">
        <f t="shared" si="46"/>
        <v/>
      </c>
      <c r="C154" s="194"/>
      <c r="D154" s="195"/>
      <c r="E154" s="196"/>
      <c r="F154" s="197"/>
      <c r="G154" s="38"/>
      <c r="H154" s="175"/>
      <c r="I154" s="175"/>
      <c r="J154" s="10" t="str">
        <f t="shared" si="33"/>
        <v/>
      </c>
      <c r="K154" s="198" t="str">
        <f t="shared" si="34"/>
        <v/>
      </c>
      <c r="L154" s="168"/>
      <c r="M154" s="40"/>
      <c r="N154" s="175"/>
      <c r="O154" s="175"/>
      <c r="P154" s="10" t="str">
        <f t="shared" si="35"/>
        <v/>
      </c>
      <c r="Q154" s="167" t="str">
        <f t="shared" si="36"/>
        <v/>
      </c>
      <c r="R154" s="198"/>
      <c r="S154" s="42"/>
      <c r="T154" s="175"/>
      <c r="U154" s="175"/>
      <c r="V154" s="10" t="str">
        <f t="shared" si="37"/>
        <v/>
      </c>
      <c r="W154" s="167" t="str">
        <f t="shared" si="38"/>
        <v/>
      </c>
      <c r="X154" s="168"/>
      <c r="Y154" s="42"/>
      <c r="Z154" s="175"/>
      <c r="AA154" s="175"/>
      <c r="AB154" s="10" t="str">
        <f t="shared" si="39"/>
        <v/>
      </c>
      <c r="AC154" s="167" t="str">
        <f t="shared" si="40"/>
        <v/>
      </c>
      <c r="AD154" s="168"/>
      <c r="AE154" s="12" t="str">
        <f t="shared" si="41"/>
        <v/>
      </c>
      <c r="AF154" s="169" t="str">
        <f t="shared" si="42"/>
        <v/>
      </c>
      <c r="AG154" s="170"/>
      <c r="AH154" s="20" t="str">
        <f t="shared" si="43"/>
        <v/>
      </c>
      <c r="AI154" s="167" t="str">
        <f t="shared" si="44"/>
        <v/>
      </c>
      <c r="AJ154" s="168"/>
      <c r="AK154" s="258"/>
      <c r="AP154"/>
      <c r="AQ154"/>
      <c r="AR154" s="151" t="str">
        <f t="shared" si="45"/>
        <v/>
      </c>
      <c r="AS154" s="151" t="str">
        <f t="shared" si="32"/>
        <v/>
      </c>
      <c r="AT154"/>
      <c r="AU154" s="57"/>
      <c r="AV154" s="57"/>
      <c r="AW154" s="57"/>
      <c r="AX154"/>
      <c r="AY154"/>
      <c r="AZ154"/>
      <c r="BA154"/>
      <c r="BB154"/>
      <c r="BC154"/>
      <c r="BD154"/>
      <c r="BE154"/>
      <c r="BF154"/>
      <c r="BG154"/>
      <c r="BH154"/>
      <c r="BI154"/>
      <c r="BJ154"/>
      <c r="BK154"/>
      <c r="BL154"/>
      <c r="BM154"/>
      <c r="BN154"/>
      <c r="BO154"/>
      <c r="BP154"/>
      <c r="BQ154"/>
      <c r="BR154"/>
      <c r="BS154"/>
      <c r="BT154"/>
      <c r="BU154"/>
      <c r="BV154"/>
      <c r="BW154"/>
      <c r="BX154"/>
      <c r="BY154"/>
      <c r="BZ154" s="21"/>
      <c r="CA154" s="21"/>
      <c r="CB154" s="21"/>
      <c r="CC154" s="21"/>
      <c r="CD154" s="21"/>
    </row>
    <row r="155" spans="1:82" ht="12.75" customHeight="1" x14ac:dyDescent="0.2">
      <c r="A155" s="221"/>
      <c r="B155" s="193" t="str">
        <f t="shared" si="46"/>
        <v/>
      </c>
      <c r="C155" s="194"/>
      <c r="D155" s="195"/>
      <c r="E155" s="196"/>
      <c r="F155" s="197"/>
      <c r="G155" s="38"/>
      <c r="H155" s="175"/>
      <c r="I155" s="175"/>
      <c r="J155" s="10" t="str">
        <f t="shared" si="33"/>
        <v/>
      </c>
      <c r="K155" s="198" t="str">
        <f t="shared" si="34"/>
        <v/>
      </c>
      <c r="L155" s="168"/>
      <c r="M155" s="40"/>
      <c r="N155" s="175"/>
      <c r="O155" s="175"/>
      <c r="P155" s="10" t="str">
        <f t="shared" si="35"/>
        <v/>
      </c>
      <c r="Q155" s="167" t="str">
        <f t="shared" si="36"/>
        <v/>
      </c>
      <c r="R155" s="198"/>
      <c r="S155" s="42"/>
      <c r="T155" s="175"/>
      <c r="U155" s="175"/>
      <c r="V155" s="10" t="str">
        <f t="shared" si="37"/>
        <v/>
      </c>
      <c r="W155" s="167" t="str">
        <f t="shared" si="38"/>
        <v/>
      </c>
      <c r="X155" s="168"/>
      <c r="Y155" s="42"/>
      <c r="Z155" s="175"/>
      <c r="AA155" s="175"/>
      <c r="AB155" s="10" t="str">
        <f t="shared" si="39"/>
        <v/>
      </c>
      <c r="AC155" s="167" t="str">
        <f t="shared" si="40"/>
        <v/>
      </c>
      <c r="AD155" s="168"/>
      <c r="AE155" s="12" t="str">
        <f t="shared" si="41"/>
        <v/>
      </c>
      <c r="AF155" s="169" t="str">
        <f t="shared" si="42"/>
        <v/>
      </c>
      <c r="AG155" s="170"/>
      <c r="AH155" s="20" t="str">
        <f t="shared" si="43"/>
        <v/>
      </c>
      <c r="AI155" s="167" t="str">
        <f t="shared" si="44"/>
        <v/>
      </c>
      <c r="AJ155" s="168"/>
      <c r="AK155" s="258"/>
      <c r="AP155"/>
      <c r="AQ155"/>
      <c r="AR155" s="151" t="str">
        <f t="shared" si="45"/>
        <v/>
      </c>
      <c r="AS155" s="151" t="str">
        <f t="shared" si="32"/>
        <v/>
      </c>
      <c r="AT155"/>
      <c r="AU155" s="57"/>
      <c r="AV155" s="57"/>
      <c r="AW155" s="57"/>
      <c r="AX155"/>
      <c r="AY155"/>
      <c r="AZ155"/>
      <c r="BA155"/>
      <c r="BB155"/>
      <c r="BC155"/>
      <c r="BD155"/>
      <c r="BE155"/>
      <c r="BF155"/>
      <c r="BG155"/>
      <c r="BH155"/>
      <c r="BI155"/>
      <c r="BJ155"/>
      <c r="BK155"/>
      <c r="BL155"/>
      <c r="BM155"/>
      <c r="BN155"/>
      <c r="BO155"/>
      <c r="BP155"/>
      <c r="BQ155"/>
      <c r="BR155"/>
      <c r="BS155"/>
      <c r="BT155"/>
      <c r="BU155"/>
      <c r="BV155"/>
      <c r="BW155"/>
      <c r="BX155"/>
      <c r="BY155"/>
      <c r="BZ155" s="21"/>
      <c r="CA155" s="21"/>
      <c r="CB155" s="21"/>
      <c r="CC155" s="21"/>
      <c r="CD155" s="21"/>
    </row>
    <row r="156" spans="1:82" ht="12.75" customHeight="1" x14ac:dyDescent="0.2">
      <c r="A156" s="221"/>
      <c r="B156" s="193" t="str">
        <f t="shared" si="46"/>
        <v/>
      </c>
      <c r="C156" s="194"/>
      <c r="D156" s="195"/>
      <c r="E156" s="196"/>
      <c r="F156" s="197"/>
      <c r="G156" s="38"/>
      <c r="H156" s="175"/>
      <c r="I156" s="175"/>
      <c r="J156" s="10" t="str">
        <f t="shared" si="33"/>
        <v/>
      </c>
      <c r="K156" s="198" t="str">
        <f t="shared" si="34"/>
        <v/>
      </c>
      <c r="L156" s="168"/>
      <c r="M156" s="40"/>
      <c r="N156" s="175"/>
      <c r="O156" s="175"/>
      <c r="P156" s="10" t="str">
        <f t="shared" si="35"/>
        <v/>
      </c>
      <c r="Q156" s="167" t="str">
        <f t="shared" si="36"/>
        <v/>
      </c>
      <c r="R156" s="198"/>
      <c r="S156" s="42"/>
      <c r="T156" s="175"/>
      <c r="U156" s="175"/>
      <c r="V156" s="10" t="str">
        <f t="shared" si="37"/>
        <v/>
      </c>
      <c r="W156" s="167" t="str">
        <f t="shared" si="38"/>
        <v/>
      </c>
      <c r="X156" s="168"/>
      <c r="Y156" s="42"/>
      <c r="Z156" s="175"/>
      <c r="AA156" s="175"/>
      <c r="AB156" s="10" t="str">
        <f t="shared" si="39"/>
        <v/>
      </c>
      <c r="AC156" s="167" t="str">
        <f t="shared" si="40"/>
        <v/>
      </c>
      <c r="AD156" s="168"/>
      <c r="AE156" s="12" t="str">
        <f t="shared" si="41"/>
        <v/>
      </c>
      <c r="AF156" s="169" t="str">
        <f t="shared" si="42"/>
        <v/>
      </c>
      <c r="AG156" s="170"/>
      <c r="AH156" s="20" t="str">
        <f t="shared" si="43"/>
        <v/>
      </c>
      <c r="AI156" s="167" t="str">
        <f t="shared" si="44"/>
        <v/>
      </c>
      <c r="AJ156" s="168"/>
      <c r="AK156" s="258"/>
      <c r="AP156"/>
      <c r="AQ156"/>
      <c r="AR156" s="151" t="str">
        <f t="shared" si="45"/>
        <v/>
      </c>
      <c r="AS156" s="151" t="str">
        <f t="shared" si="32"/>
        <v/>
      </c>
      <c r="AT156"/>
      <c r="AU156" s="57"/>
      <c r="AV156" s="57"/>
      <c r="AW156" s="57"/>
      <c r="AX156"/>
      <c r="AY156"/>
      <c r="AZ156"/>
      <c r="BA156"/>
      <c r="BB156"/>
      <c r="BC156"/>
      <c r="BD156"/>
      <c r="BE156"/>
      <c r="BF156"/>
      <c r="BG156"/>
      <c r="BH156"/>
      <c r="BI156"/>
      <c r="BJ156"/>
      <c r="BK156"/>
      <c r="BL156"/>
      <c r="BM156"/>
      <c r="BN156"/>
      <c r="BO156"/>
      <c r="BP156"/>
      <c r="BQ156"/>
      <c r="BR156"/>
      <c r="BS156"/>
      <c r="BT156"/>
      <c r="BU156"/>
      <c r="BV156"/>
      <c r="BW156"/>
      <c r="BX156"/>
      <c r="BY156"/>
      <c r="BZ156" s="21"/>
      <c r="CA156" s="21"/>
      <c r="CB156" s="21"/>
      <c r="CC156" s="21"/>
      <c r="CD156" s="21"/>
    </row>
    <row r="157" spans="1:82" ht="12.75" customHeight="1" x14ac:dyDescent="0.2">
      <c r="A157" s="221"/>
      <c r="B157" s="193" t="str">
        <f t="shared" si="46"/>
        <v/>
      </c>
      <c r="C157" s="194"/>
      <c r="D157" s="195"/>
      <c r="E157" s="196"/>
      <c r="F157" s="197"/>
      <c r="G157" s="38"/>
      <c r="H157" s="175"/>
      <c r="I157" s="175"/>
      <c r="J157" s="10" t="str">
        <f t="shared" si="33"/>
        <v/>
      </c>
      <c r="K157" s="198" t="str">
        <f t="shared" si="34"/>
        <v/>
      </c>
      <c r="L157" s="168"/>
      <c r="M157" s="40"/>
      <c r="N157" s="175"/>
      <c r="O157" s="175"/>
      <c r="P157" s="10" t="str">
        <f t="shared" si="35"/>
        <v/>
      </c>
      <c r="Q157" s="167" t="str">
        <f t="shared" si="36"/>
        <v/>
      </c>
      <c r="R157" s="198"/>
      <c r="S157" s="42"/>
      <c r="T157" s="175"/>
      <c r="U157" s="175"/>
      <c r="V157" s="10" t="str">
        <f t="shared" si="37"/>
        <v/>
      </c>
      <c r="W157" s="167" t="str">
        <f t="shared" si="38"/>
        <v/>
      </c>
      <c r="X157" s="168"/>
      <c r="Y157" s="42"/>
      <c r="Z157" s="175"/>
      <c r="AA157" s="175"/>
      <c r="AB157" s="10" t="str">
        <f t="shared" si="39"/>
        <v/>
      </c>
      <c r="AC157" s="167" t="str">
        <f t="shared" si="40"/>
        <v/>
      </c>
      <c r="AD157" s="168"/>
      <c r="AE157" s="12" t="str">
        <f t="shared" si="41"/>
        <v/>
      </c>
      <c r="AF157" s="169" t="str">
        <f t="shared" si="42"/>
        <v/>
      </c>
      <c r="AG157" s="170"/>
      <c r="AH157" s="20" t="str">
        <f t="shared" si="43"/>
        <v/>
      </c>
      <c r="AI157" s="167" t="str">
        <f t="shared" si="44"/>
        <v/>
      </c>
      <c r="AJ157" s="168"/>
      <c r="AK157" s="258"/>
      <c r="AP157"/>
      <c r="AQ157"/>
      <c r="AR157" s="151" t="str">
        <f t="shared" si="45"/>
        <v/>
      </c>
      <c r="AS157" s="151" t="str">
        <f t="shared" si="32"/>
        <v/>
      </c>
      <c r="AT157"/>
      <c r="AU157" s="57"/>
      <c r="AV157" s="57"/>
      <c r="AW157" s="57"/>
      <c r="AX157"/>
      <c r="AY157"/>
      <c r="AZ157"/>
      <c r="BA157"/>
      <c r="BB157"/>
      <c r="BC157"/>
      <c r="BD157"/>
      <c r="BE157"/>
      <c r="BF157"/>
      <c r="BG157"/>
      <c r="BH157"/>
      <c r="BI157"/>
      <c r="BJ157"/>
      <c r="BK157"/>
      <c r="BL157"/>
      <c r="BM157"/>
      <c r="BN157"/>
      <c r="BO157"/>
      <c r="BP157"/>
      <c r="BQ157"/>
      <c r="BR157"/>
      <c r="BS157"/>
      <c r="BT157"/>
      <c r="BU157"/>
      <c r="BV157"/>
      <c r="BW157"/>
      <c r="BX157"/>
      <c r="BY157"/>
      <c r="BZ157" s="21"/>
      <c r="CA157" s="21"/>
      <c r="CB157" s="21"/>
      <c r="CC157" s="21"/>
      <c r="CD157" s="21"/>
    </row>
    <row r="158" spans="1:82" ht="12.75" customHeight="1" x14ac:dyDescent="0.2">
      <c r="A158" s="221"/>
      <c r="B158" s="193" t="str">
        <f t="shared" si="46"/>
        <v/>
      </c>
      <c r="C158" s="194"/>
      <c r="D158" s="195"/>
      <c r="E158" s="196"/>
      <c r="F158" s="197"/>
      <c r="G158" s="38"/>
      <c r="H158" s="175"/>
      <c r="I158" s="175"/>
      <c r="J158" s="10" t="str">
        <f t="shared" si="33"/>
        <v/>
      </c>
      <c r="K158" s="198" t="str">
        <f t="shared" si="34"/>
        <v/>
      </c>
      <c r="L158" s="168"/>
      <c r="M158" s="40"/>
      <c r="N158" s="175"/>
      <c r="O158" s="175"/>
      <c r="P158" s="10" t="str">
        <f t="shared" si="35"/>
        <v/>
      </c>
      <c r="Q158" s="167" t="str">
        <f t="shared" si="36"/>
        <v/>
      </c>
      <c r="R158" s="198"/>
      <c r="S158" s="42"/>
      <c r="T158" s="175"/>
      <c r="U158" s="175"/>
      <c r="V158" s="10" t="str">
        <f t="shared" si="37"/>
        <v/>
      </c>
      <c r="W158" s="167" t="str">
        <f t="shared" si="38"/>
        <v/>
      </c>
      <c r="X158" s="168"/>
      <c r="Y158" s="42"/>
      <c r="Z158" s="175"/>
      <c r="AA158" s="175"/>
      <c r="AB158" s="10" t="str">
        <f t="shared" si="39"/>
        <v/>
      </c>
      <c r="AC158" s="167" t="str">
        <f t="shared" si="40"/>
        <v/>
      </c>
      <c r="AD158" s="168"/>
      <c r="AE158" s="12" t="str">
        <f t="shared" si="41"/>
        <v/>
      </c>
      <c r="AF158" s="169" t="str">
        <f t="shared" si="42"/>
        <v/>
      </c>
      <c r="AG158" s="170"/>
      <c r="AH158" s="20" t="str">
        <f t="shared" si="43"/>
        <v/>
      </c>
      <c r="AI158" s="167" t="str">
        <f t="shared" si="44"/>
        <v/>
      </c>
      <c r="AJ158" s="168"/>
      <c r="AK158" s="258"/>
      <c r="AP158"/>
      <c r="AQ158"/>
      <c r="AR158" s="151" t="str">
        <f t="shared" si="45"/>
        <v/>
      </c>
      <c r="AS158" s="151" t="str">
        <f t="shared" si="32"/>
        <v/>
      </c>
      <c r="AT158"/>
      <c r="AU158" s="57"/>
      <c r="AV158" s="57"/>
      <c r="AW158" s="57"/>
      <c r="AX158"/>
      <c r="AY158"/>
      <c r="AZ158"/>
      <c r="BA158"/>
      <c r="BB158"/>
      <c r="BC158"/>
      <c r="BD158"/>
      <c r="BE158"/>
      <c r="BF158"/>
      <c r="BG158"/>
      <c r="BH158"/>
      <c r="BI158"/>
      <c r="BJ158"/>
      <c r="BK158"/>
      <c r="BL158"/>
      <c r="BM158"/>
      <c r="BN158"/>
      <c r="BO158"/>
      <c r="BP158"/>
      <c r="BQ158"/>
      <c r="BR158"/>
      <c r="BS158"/>
      <c r="BT158"/>
      <c r="BU158"/>
      <c r="BV158"/>
      <c r="BW158"/>
      <c r="BX158"/>
      <c r="BY158"/>
      <c r="BZ158" s="21"/>
      <c r="CA158" s="21"/>
      <c r="CB158" s="21"/>
      <c r="CC158" s="21"/>
      <c r="CD158" s="21"/>
    </row>
    <row r="159" spans="1:82" ht="12.75" customHeight="1" x14ac:dyDescent="0.2">
      <c r="A159" s="221"/>
      <c r="B159" s="193" t="str">
        <f t="shared" si="46"/>
        <v/>
      </c>
      <c r="C159" s="194"/>
      <c r="D159" s="195"/>
      <c r="E159" s="196"/>
      <c r="F159" s="197"/>
      <c r="G159" s="38"/>
      <c r="H159" s="175"/>
      <c r="I159" s="175"/>
      <c r="J159" s="10" t="str">
        <f t="shared" si="33"/>
        <v/>
      </c>
      <c r="K159" s="198" t="str">
        <f t="shared" si="34"/>
        <v/>
      </c>
      <c r="L159" s="168"/>
      <c r="M159" s="40"/>
      <c r="N159" s="175"/>
      <c r="O159" s="175"/>
      <c r="P159" s="10" t="str">
        <f t="shared" si="35"/>
        <v/>
      </c>
      <c r="Q159" s="167" t="str">
        <f t="shared" si="36"/>
        <v/>
      </c>
      <c r="R159" s="198"/>
      <c r="S159" s="42"/>
      <c r="T159" s="175"/>
      <c r="U159" s="175"/>
      <c r="V159" s="10" t="str">
        <f t="shared" si="37"/>
        <v/>
      </c>
      <c r="W159" s="167" t="str">
        <f t="shared" si="38"/>
        <v/>
      </c>
      <c r="X159" s="168"/>
      <c r="Y159" s="42"/>
      <c r="Z159" s="175"/>
      <c r="AA159" s="175"/>
      <c r="AB159" s="10" t="str">
        <f t="shared" si="39"/>
        <v/>
      </c>
      <c r="AC159" s="167" t="str">
        <f t="shared" si="40"/>
        <v/>
      </c>
      <c r="AD159" s="168"/>
      <c r="AE159" s="12" t="str">
        <f t="shared" si="41"/>
        <v/>
      </c>
      <c r="AF159" s="169" t="str">
        <f t="shared" si="42"/>
        <v/>
      </c>
      <c r="AG159" s="170"/>
      <c r="AH159" s="20" t="str">
        <f t="shared" si="43"/>
        <v/>
      </c>
      <c r="AI159" s="167" t="str">
        <f t="shared" si="44"/>
        <v/>
      </c>
      <c r="AJ159" s="168"/>
      <c r="AK159" s="258"/>
      <c r="AP159"/>
      <c r="AQ159"/>
      <c r="AR159" s="151" t="str">
        <f t="shared" si="45"/>
        <v/>
      </c>
      <c r="AS159" s="151" t="str">
        <f t="shared" si="32"/>
        <v/>
      </c>
      <c r="AT159"/>
      <c r="AU159" s="57"/>
      <c r="AV159" s="57"/>
      <c r="AW159" s="57"/>
      <c r="AX159"/>
      <c r="AY159"/>
      <c r="AZ159"/>
      <c r="BA159"/>
      <c r="BB159"/>
      <c r="BC159"/>
      <c r="BD159"/>
      <c r="BE159"/>
      <c r="BF159"/>
      <c r="BG159"/>
      <c r="BH159"/>
      <c r="BI159"/>
      <c r="BJ159"/>
      <c r="BK159"/>
      <c r="BL159"/>
      <c r="BM159"/>
      <c r="BN159"/>
      <c r="BO159"/>
      <c r="BP159"/>
      <c r="BQ159"/>
      <c r="BR159"/>
      <c r="BS159"/>
      <c r="BT159"/>
      <c r="BU159"/>
      <c r="BV159"/>
      <c r="BW159"/>
      <c r="BX159"/>
      <c r="BY159"/>
      <c r="BZ159" s="21"/>
      <c r="CA159" s="21"/>
      <c r="CB159" s="21"/>
      <c r="CC159" s="21"/>
      <c r="CD159" s="21"/>
    </row>
    <row r="160" spans="1:82" ht="12.75" customHeight="1" x14ac:dyDescent="0.2">
      <c r="A160" s="221"/>
      <c r="B160" s="193" t="str">
        <f t="shared" si="46"/>
        <v/>
      </c>
      <c r="C160" s="194"/>
      <c r="D160" s="195"/>
      <c r="E160" s="196"/>
      <c r="F160" s="197"/>
      <c r="G160" s="38"/>
      <c r="H160" s="175"/>
      <c r="I160" s="175"/>
      <c r="J160" s="10" t="str">
        <f t="shared" si="33"/>
        <v/>
      </c>
      <c r="K160" s="198" t="str">
        <f t="shared" si="34"/>
        <v/>
      </c>
      <c r="L160" s="168"/>
      <c r="M160" s="40"/>
      <c r="N160" s="175"/>
      <c r="O160" s="175"/>
      <c r="P160" s="10" t="str">
        <f t="shared" si="35"/>
        <v/>
      </c>
      <c r="Q160" s="167" t="str">
        <f t="shared" si="36"/>
        <v/>
      </c>
      <c r="R160" s="198"/>
      <c r="S160" s="42"/>
      <c r="T160" s="175"/>
      <c r="U160" s="175"/>
      <c r="V160" s="10" t="str">
        <f t="shared" si="37"/>
        <v/>
      </c>
      <c r="W160" s="167" t="str">
        <f t="shared" si="38"/>
        <v/>
      </c>
      <c r="X160" s="168"/>
      <c r="Y160" s="42"/>
      <c r="Z160" s="175"/>
      <c r="AA160" s="175"/>
      <c r="AB160" s="10" t="str">
        <f t="shared" si="39"/>
        <v/>
      </c>
      <c r="AC160" s="167" t="str">
        <f t="shared" si="40"/>
        <v/>
      </c>
      <c r="AD160" s="168"/>
      <c r="AE160" s="12" t="str">
        <f t="shared" si="41"/>
        <v/>
      </c>
      <c r="AF160" s="169" t="str">
        <f t="shared" si="42"/>
        <v/>
      </c>
      <c r="AG160" s="170"/>
      <c r="AH160" s="20" t="str">
        <f t="shared" si="43"/>
        <v/>
      </c>
      <c r="AI160" s="167" t="str">
        <f t="shared" si="44"/>
        <v/>
      </c>
      <c r="AJ160" s="168"/>
      <c r="AK160" s="258"/>
      <c r="AP160"/>
      <c r="AQ160"/>
      <c r="AR160" s="151" t="str">
        <f t="shared" si="45"/>
        <v/>
      </c>
      <c r="AS160" s="151" t="str">
        <f t="shared" si="32"/>
        <v/>
      </c>
      <c r="AT160"/>
      <c r="AU160" s="57"/>
      <c r="AV160" s="57"/>
      <c r="AW160" s="57"/>
      <c r="AX160"/>
      <c r="AY160"/>
      <c r="AZ160"/>
      <c r="BA160"/>
      <c r="BB160"/>
      <c r="BC160"/>
      <c r="BD160"/>
      <c r="BE160"/>
      <c r="BF160"/>
      <c r="BG160"/>
      <c r="BH160"/>
      <c r="BI160"/>
      <c r="BJ160"/>
      <c r="BK160"/>
      <c r="BL160"/>
      <c r="BM160"/>
      <c r="BN160"/>
      <c r="BO160"/>
      <c r="BP160"/>
      <c r="BQ160"/>
      <c r="BR160"/>
      <c r="BS160"/>
      <c r="BT160"/>
      <c r="BU160"/>
      <c r="BV160"/>
      <c r="BW160"/>
      <c r="BX160"/>
      <c r="BY160"/>
      <c r="BZ160" s="21"/>
      <c r="CA160" s="21"/>
      <c r="CB160" s="21"/>
      <c r="CC160" s="21"/>
      <c r="CD160" s="21"/>
    </row>
    <row r="161" spans="1:82" ht="12.75" customHeight="1" x14ac:dyDescent="0.2">
      <c r="A161" s="221"/>
      <c r="B161" s="193" t="str">
        <f t="shared" si="46"/>
        <v/>
      </c>
      <c r="C161" s="194"/>
      <c r="D161" s="195"/>
      <c r="E161" s="196"/>
      <c r="F161" s="197"/>
      <c r="G161" s="38"/>
      <c r="H161" s="175"/>
      <c r="I161" s="175"/>
      <c r="J161" s="10" t="str">
        <f t="shared" si="33"/>
        <v/>
      </c>
      <c r="K161" s="198" t="str">
        <f t="shared" si="34"/>
        <v/>
      </c>
      <c r="L161" s="168"/>
      <c r="M161" s="40"/>
      <c r="N161" s="175"/>
      <c r="O161" s="175"/>
      <c r="P161" s="10" t="str">
        <f t="shared" si="35"/>
        <v/>
      </c>
      <c r="Q161" s="167" t="str">
        <f t="shared" si="36"/>
        <v/>
      </c>
      <c r="R161" s="198"/>
      <c r="S161" s="42"/>
      <c r="T161" s="175"/>
      <c r="U161" s="175"/>
      <c r="V161" s="10" t="str">
        <f t="shared" si="37"/>
        <v/>
      </c>
      <c r="W161" s="167" t="str">
        <f t="shared" si="38"/>
        <v/>
      </c>
      <c r="X161" s="168"/>
      <c r="Y161" s="42"/>
      <c r="Z161" s="175"/>
      <c r="AA161" s="175"/>
      <c r="AB161" s="10" t="str">
        <f t="shared" si="39"/>
        <v/>
      </c>
      <c r="AC161" s="167" t="str">
        <f t="shared" si="40"/>
        <v/>
      </c>
      <c r="AD161" s="168"/>
      <c r="AE161" s="12" t="str">
        <f t="shared" si="41"/>
        <v/>
      </c>
      <c r="AF161" s="169" t="str">
        <f t="shared" si="42"/>
        <v/>
      </c>
      <c r="AG161" s="170"/>
      <c r="AH161" s="20" t="str">
        <f t="shared" si="43"/>
        <v/>
      </c>
      <c r="AI161" s="167" t="str">
        <f t="shared" si="44"/>
        <v/>
      </c>
      <c r="AJ161" s="168"/>
      <c r="AK161" s="258"/>
      <c r="AP161"/>
      <c r="AQ161"/>
      <c r="AR161" s="151" t="str">
        <f t="shared" si="45"/>
        <v/>
      </c>
      <c r="AS161" s="151" t="str">
        <f t="shared" si="32"/>
        <v/>
      </c>
      <c r="AT161"/>
      <c r="AU161" s="57"/>
      <c r="AV161" s="57"/>
      <c r="AW161" s="57"/>
      <c r="AX161"/>
      <c r="AY161"/>
      <c r="AZ161"/>
      <c r="BA161"/>
      <c r="BB161"/>
      <c r="BC161"/>
      <c r="BD161"/>
      <c r="BE161"/>
      <c r="BF161"/>
      <c r="BG161"/>
      <c r="BH161"/>
      <c r="BI161"/>
      <c r="BJ161"/>
      <c r="BK161"/>
      <c r="BL161"/>
      <c r="BM161"/>
      <c r="BN161"/>
      <c r="BO161"/>
      <c r="BP161"/>
      <c r="BQ161"/>
      <c r="BR161"/>
      <c r="BS161"/>
      <c r="BT161"/>
      <c r="BU161"/>
      <c r="BV161"/>
      <c r="BW161"/>
      <c r="BX161"/>
      <c r="BY161"/>
      <c r="BZ161" s="21"/>
      <c r="CA161" s="21"/>
      <c r="CB161" s="21"/>
      <c r="CC161" s="21"/>
      <c r="CD161" s="21"/>
    </row>
    <row r="162" spans="1:82" ht="12.75" customHeight="1" x14ac:dyDescent="0.2">
      <c r="A162" s="221"/>
      <c r="B162" s="193" t="str">
        <f t="shared" si="46"/>
        <v/>
      </c>
      <c r="C162" s="194"/>
      <c r="D162" s="195"/>
      <c r="E162" s="196"/>
      <c r="F162" s="197"/>
      <c r="G162" s="38"/>
      <c r="H162" s="175"/>
      <c r="I162" s="175"/>
      <c r="J162" s="10" t="str">
        <f t="shared" si="33"/>
        <v/>
      </c>
      <c r="K162" s="198" t="str">
        <f t="shared" si="34"/>
        <v/>
      </c>
      <c r="L162" s="168"/>
      <c r="M162" s="40"/>
      <c r="N162" s="175"/>
      <c r="O162" s="175"/>
      <c r="P162" s="10" t="str">
        <f t="shared" si="35"/>
        <v/>
      </c>
      <c r="Q162" s="167" t="str">
        <f t="shared" si="36"/>
        <v/>
      </c>
      <c r="R162" s="198"/>
      <c r="S162" s="42"/>
      <c r="T162" s="175"/>
      <c r="U162" s="175"/>
      <c r="V162" s="10" t="str">
        <f t="shared" si="37"/>
        <v/>
      </c>
      <c r="W162" s="167" t="str">
        <f t="shared" si="38"/>
        <v/>
      </c>
      <c r="X162" s="168"/>
      <c r="Y162" s="42"/>
      <c r="Z162" s="175"/>
      <c r="AA162" s="175"/>
      <c r="AB162" s="10" t="str">
        <f t="shared" si="39"/>
        <v/>
      </c>
      <c r="AC162" s="167" t="str">
        <f t="shared" si="40"/>
        <v/>
      </c>
      <c r="AD162" s="168"/>
      <c r="AE162" s="12" t="str">
        <f t="shared" si="41"/>
        <v/>
      </c>
      <c r="AF162" s="169" t="str">
        <f t="shared" si="42"/>
        <v/>
      </c>
      <c r="AG162" s="170"/>
      <c r="AH162" s="20" t="str">
        <f t="shared" si="43"/>
        <v/>
      </c>
      <c r="AI162" s="167" t="str">
        <f t="shared" si="44"/>
        <v/>
      </c>
      <c r="AJ162" s="168"/>
      <c r="AK162" s="258"/>
      <c r="AP162"/>
      <c r="AQ162"/>
      <c r="AR162" s="151" t="str">
        <f t="shared" si="45"/>
        <v/>
      </c>
      <c r="AS162" s="151" t="str">
        <f t="shared" si="32"/>
        <v/>
      </c>
      <c r="AT162"/>
      <c r="AU162" s="57"/>
      <c r="AV162" s="57"/>
      <c r="AW162" s="57"/>
      <c r="AX162"/>
      <c r="AY162"/>
      <c r="AZ162"/>
      <c r="BA162"/>
      <c r="BB162"/>
      <c r="BC162"/>
      <c r="BD162"/>
      <c r="BE162"/>
      <c r="BF162"/>
      <c r="BG162"/>
      <c r="BH162"/>
      <c r="BI162"/>
      <c r="BJ162"/>
      <c r="BK162"/>
      <c r="BL162"/>
      <c r="BM162"/>
      <c r="BN162"/>
      <c r="BO162"/>
      <c r="BP162"/>
      <c r="BQ162"/>
      <c r="BR162"/>
      <c r="BS162"/>
      <c r="BT162"/>
      <c r="BU162"/>
      <c r="BV162"/>
      <c r="BW162"/>
      <c r="BX162"/>
      <c r="BY162"/>
      <c r="BZ162" s="21"/>
      <c r="CA162" s="21"/>
      <c r="CB162" s="21"/>
      <c r="CC162" s="21"/>
      <c r="CD162" s="21"/>
    </row>
    <row r="163" spans="1:82" ht="12.75" customHeight="1" x14ac:dyDescent="0.2">
      <c r="A163" s="221"/>
      <c r="B163" s="193" t="str">
        <f t="shared" si="46"/>
        <v/>
      </c>
      <c r="C163" s="194"/>
      <c r="D163" s="195"/>
      <c r="E163" s="196"/>
      <c r="F163" s="197"/>
      <c r="G163" s="38"/>
      <c r="H163" s="175"/>
      <c r="I163" s="175"/>
      <c r="J163" s="10" t="str">
        <f t="shared" si="33"/>
        <v/>
      </c>
      <c r="K163" s="198" t="str">
        <f t="shared" si="34"/>
        <v/>
      </c>
      <c r="L163" s="168"/>
      <c r="M163" s="40"/>
      <c r="N163" s="175"/>
      <c r="O163" s="175"/>
      <c r="P163" s="10" t="str">
        <f t="shared" si="35"/>
        <v/>
      </c>
      <c r="Q163" s="167" t="str">
        <f t="shared" si="36"/>
        <v/>
      </c>
      <c r="R163" s="198"/>
      <c r="S163" s="42"/>
      <c r="T163" s="175"/>
      <c r="U163" s="175"/>
      <c r="V163" s="10" t="str">
        <f t="shared" si="37"/>
        <v/>
      </c>
      <c r="W163" s="167" t="str">
        <f t="shared" si="38"/>
        <v/>
      </c>
      <c r="X163" s="168"/>
      <c r="Y163" s="42"/>
      <c r="Z163" s="175"/>
      <c r="AA163" s="175"/>
      <c r="AB163" s="10" t="str">
        <f t="shared" si="39"/>
        <v/>
      </c>
      <c r="AC163" s="167" t="str">
        <f t="shared" si="40"/>
        <v/>
      </c>
      <c r="AD163" s="168"/>
      <c r="AE163" s="12" t="str">
        <f t="shared" si="41"/>
        <v/>
      </c>
      <c r="AF163" s="169" t="str">
        <f t="shared" si="42"/>
        <v/>
      </c>
      <c r="AG163" s="170"/>
      <c r="AH163" s="20" t="str">
        <f t="shared" si="43"/>
        <v/>
      </c>
      <c r="AI163" s="167" t="str">
        <f t="shared" si="44"/>
        <v/>
      </c>
      <c r="AJ163" s="168"/>
      <c r="AK163" s="258"/>
      <c r="AP163"/>
      <c r="AQ163"/>
      <c r="AR163" s="151" t="str">
        <f t="shared" si="45"/>
        <v/>
      </c>
      <c r="AS163" s="151" t="str">
        <f t="shared" si="32"/>
        <v/>
      </c>
      <c r="AT163"/>
      <c r="AU163" s="57"/>
      <c r="AV163" s="57"/>
      <c r="AW163" s="57"/>
      <c r="AX163"/>
      <c r="AY163"/>
      <c r="AZ163"/>
      <c r="BA163"/>
      <c r="BB163"/>
      <c r="BC163"/>
      <c r="BD163"/>
      <c r="BE163"/>
      <c r="BF163"/>
      <c r="BG163"/>
      <c r="BH163"/>
      <c r="BI163"/>
      <c r="BJ163"/>
      <c r="BK163"/>
      <c r="BL163"/>
      <c r="BM163"/>
      <c r="BN163"/>
      <c r="BO163"/>
      <c r="BP163"/>
      <c r="BQ163"/>
      <c r="BR163"/>
      <c r="BS163"/>
      <c r="BT163"/>
      <c r="BU163"/>
      <c r="BV163"/>
      <c r="BW163"/>
      <c r="BX163"/>
      <c r="BY163"/>
      <c r="BZ163" s="21"/>
      <c r="CA163" s="21"/>
      <c r="CB163" s="21"/>
      <c r="CC163" s="21"/>
      <c r="CD163" s="21"/>
    </row>
    <row r="164" spans="1:82" ht="12.75" customHeight="1" x14ac:dyDescent="0.2">
      <c r="A164" s="221"/>
      <c r="B164" s="193" t="str">
        <f t="shared" si="46"/>
        <v/>
      </c>
      <c r="C164" s="194"/>
      <c r="D164" s="195"/>
      <c r="E164" s="196"/>
      <c r="F164" s="197"/>
      <c r="G164" s="38"/>
      <c r="H164" s="175"/>
      <c r="I164" s="175"/>
      <c r="J164" s="10" t="str">
        <f t="shared" si="33"/>
        <v/>
      </c>
      <c r="K164" s="198" t="str">
        <f t="shared" si="34"/>
        <v/>
      </c>
      <c r="L164" s="168"/>
      <c r="M164" s="40"/>
      <c r="N164" s="175"/>
      <c r="O164" s="175"/>
      <c r="P164" s="10" t="str">
        <f t="shared" si="35"/>
        <v/>
      </c>
      <c r="Q164" s="167" t="str">
        <f t="shared" si="36"/>
        <v/>
      </c>
      <c r="R164" s="198"/>
      <c r="S164" s="42"/>
      <c r="T164" s="175"/>
      <c r="U164" s="175"/>
      <c r="V164" s="10" t="str">
        <f t="shared" si="37"/>
        <v/>
      </c>
      <c r="W164" s="167" t="str">
        <f t="shared" si="38"/>
        <v/>
      </c>
      <c r="X164" s="168"/>
      <c r="Y164" s="42"/>
      <c r="Z164" s="175"/>
      <c r="AA164" s="175"/>
      <c r="AB164" s="10" t="str">
        <f t="shared" si="39"/>
        <v/>
      </c>
      <c r="AC164" s="167" t="str">
        <f t="shared" si="40"/>
        <v/>
      </c>
      <c r="AD164" s="168"/>
      <c r="AE164" s="12" t="str">
        <f t="shared" si="41"/>
        <v/>
      </c>
      <c r="AF164" s="169" t="str">
        <f t="shared" si="42"/>
        <v/>
      </c>
      <c r="AG164" s="170"/>
      <c r="AH164" s="20" t="str">
        <f t="shared" si="43"/>
        <v/>
      </c>
      <c r="AI164" s="167" t="str">
        <f t="shared" si="44"/>
        <v/>
      </c>
      <c r="AJ164" s="168"/>
      <c r="AK164" s="258"/>
      <c r="AP164"/>
      <c r="AQ164"/>
      <c r="AR164" s="151" t="str">
        <f t="shared" si="45"/>
        <v/>
      </c>
      <c r="AS164" s="151" t="str">
        <f t="shared" si="32"/>
        <v/>
      </c>
      <c r="AT164"/>
      <c r="AU164" s="57"/>
      <c r="AV164" s="57"/>
      <c r="AW164" s="57"/>
      <c r="AX164"/>
      <c r="AY164"/>
      <c r="AZ164"/>
      <c r="BA164"/>
      <c r="BB164"/>
      <c r="BC164"/>
      <c r="BD164"/>
      <c r="BE164"/>
      <c r="BF164"/>
      <c r="BG164"/>
      <c r="BH164"/>
      <c r="BI164"/>
      <c r="BJ164"/>
      <c r="BK164"/>
      <c r="BL164"/>
      <c r="BM164"/>
      <c r="BN164"/>
      <c r="BO164"/>
      <c r="BP164"/>
      <c r="BQ164"/>
      <c r="BR164"/>
      <c r="BS164"/>
      <c r="BT164"/>
      <c r="BU164"/>
      <c r="BV164"/>
      <c r="BW164"/>
      <c r="BX164"/>
      <c r="BY164"/>
      <c r="BZ164" s="21"/>
      <c r="CA164" s="21"/>
      <c r="CB164" s="21"/>
      <c r="CC164" s="21"/>
      <c r="CD164" s="21"/>
    </row>
    <row r="165" spans="1:82" ht="12.75" customHeight="1" x14ac:dyDescent="0.2">
      <c r="A165" s="221"/>
      <c r="B165" s="193" t="str">
        <f t="shared" si="46"/>
        <v/>
      </c>
      <c r="C165" s="194"/>
      <c r="D165" s="195"/>
      <c r="E165" s="196"/>
      <c r="F165" s="197"/>
      <c r="G165" s="38"/>
      <c r="H165" s="175"/>
      <c r="I165" s="175"/>
      <c r="J165" s="10" t="str">
        <f t="shared" si="33"/>
        <v/>
      </c>
      <c r="K165" s="198" t="str">
        <f t="shared" si="34"/>
        <v/>
      </c>
      <c r="L165" s="168"/>
      <c r="M165" s="40"/>
      <c r="N165" s="175"/>
      <c r="O165" s="175"/>
      <c r="P165" s="10" t="str">
        <f t="shared" si="35"/>
        <v/>
      </c>
      <c r="Q165" s="167" t="str">
        <f t="shared" si="36"/>
        <v/>
      </c>
      <c r="R165" s="198"/>
      <c r="S165" s="42"/>
      <c r="T165" s="175"/>
      <c r="U165" s="175"/>
      <c r="V165" s="10" t="str">
        <f t="shared" si="37"/>
        <v/>
      </c>
      <c r="W165" s="167" t="str">
        <f t="shared" si="38"/>
        <v/>
      </c>
      <c r="X165" s="168"/>
      <c r="Y165" s="42"/>
      <c r="Z165" s="175"/>
      <c r="AA165" s="175"/>
      <c r="AB165" s="10" t="str">
        <f t="shared" si="39"/>
        <v/>
      </c>
      <c r="AC165" s="167" t="str">
        <f t="shared" si="40"/>
        <v/>
      </c>
      <c r="AD165" s="168"/>
      <c r="AE165" s="12" t="str">
        <f t="shared" si="41"/>
        <v/>
      </c>
      <c r="AF165" s="169" t="str">
        <f t="shared" si="42"/>
        <v/>
      </c>
      <c r="AG165" s="170"/>
      <c r="AH165" s="20" t="str">
        <f t="shared" si="43"/>
        <v/>
      </c>
      <c r="AI165" s="167" t="str">
        <f t="shared" si="44"/>
        <v/>
      </c>
      <c r="AJ165" s="168"/>
      <c r="AK165" s="258"/>
      <c r="AP165"/>
      <c r="AQ165"/>
      <c r="AR165" s="151" t="str">
        <f t="shared" si="45"/>
        <v/>
      </c>
      <c r="AS165" s="151" t="str">
        <f t="shared" si="32"/>
        <v/>
      </c>
      <c r="AT165"/>
      <c r="AU165" s="57"/>
      <c r="AV165" s="57"/>
      <c r="AW165" s="57"/>
      <c r="AX165"/>
      <c r="AY165"/>
      <c r="AZ165"/>
      <c r="BA165"/>
      <c r="BB165"/>
      <c r="BC165"/>
      <c r="BD165"/>
      <c r="BE165"/>
      <c r="BF165"/>
      <c r="BG165"/>
      <c r="BH165"/>
      <c r="BI165"/>
      <c r="BJ165"/>
      <c r="BK165"/>
      <c r="BL165"/>
      <c r="BM165"/>
      <c r="BN165"/>
      <c r="BO165"/>
      <c r="BP165"/>
      <c r="BQ165"/>
      <c r="BR165"/>
      <c r="BS165"/>
      <c r="BT165"/>
      <c r="BU165"/>
      <c r="BV165"/>
      <c r="BW165"/>
      <c r="BX165"/>
      <c r="BY165"/>
      <c r="BZ165" s="21"/>
      <c r="CA165" s="21"/>
      <c r="CB165" s="21"/>
      <c r="CC165" s="21"/>
      <c r="CD165" s="21"/>
    </row>
    <row r="166" spans="1:82" ht="12.75" customHeight="1" x14ac:dyDescent="0.2">
      <c r="A166" s="221"/>
      <c r="B166" s="193" t="str">
        <f t="shared" si="46"/>
        <v/>
      </c>
      <c r="C166" s="194"/>
      <c r="D166" s="195"/>
      <c r="E166" s="196"/>
      <c r="F166" s="197"/>
      <c r="G166" s="38"/>
      <c r="H166" s="175"/>
      <c r="I166" s="175"/>
      <c r="J166" s="10" t="str">
        <f t="shared" si="33"/>
        <v/>
      </c>
      <c r="K166" s="198" t="str">
        <f t="shared" si="34"/>
        <v/>
      </c>
      <c r="L166" s="168"/>
      <c r="M166" s="40"/>
      <c r="N166" s="175"/>
      <c r="O166" s="175"/>
      <c r="P166" s="10" t="str">
        <f t="shared" si="35"/>
        <v/>
      </c>
      <c r="Q166" s="167" t="str">
        <f t="shared" si="36"/>
        <v/>
      </c>
      <c r="R166" s="198"/>
      <c r="S166" s="42"/>
      <c r="T166" s="175"/>
      <c r="U166" s="175"/>
      <c r="V166" s="10" t="str">
        <f t="shared" si="37"/>
        <v/>
      </c>
      <c r="W166" s="167" t="str">
        <f t="shared" si="38"/>
        <v/>
      </c>
      <c r="X166" s="168"/>
      <c r="Y166" s="42"/>
      <c r="Z166" s="175"/>
      <c r="AA166" s="175"/>
      <c r="AB166" s="10" t="str">
        <f t="shared" si="39"/>
        <v/>
      </c>
      <c r="AC166" s="167" t="str">
        <f t="shared" si="40"/>
        <v/>
      </c>
      <c r="AD166" s="168"/>
      <c r="AE166" s="12" t="str">
        <f t="shared" si="41"/>
        <v/>
      </c>
      <c r="AF166" s="169" t="str">
        <f t="shared" si="42"/>
        <v/>
      </c>
      <c r="AG166" s="170"/>
      <c r="AH166" s="20" t="str">
        <f t="shared" si="43"/>
        <v/>
      </c>
      <c r="AI166" s="167" t="str">
        <f t="shared" si="44"/>
        <v/>
      </c>
      <c r="AJ166" s="168"/>
      <c r="AK166" s="258"/>
      <c r="AP166"/>
      <c r="AQ166"/>
      <c r="AR166" s="151" t="str">
        <f t="shared" si="45"/>
        <v/>
      </c>
      <c r="AS166" s="151" t="str">
        <f t="shared" si="32"/>
        <v/>
      </c>
      <c r="AT166"/>
      <c r="AU166" s="57"/>
      <c r="AV166" s="57"/>
      <c r="AW166" s="57"/>
      <c r="AX166"/>
      <c r="AY166"/>
      <c r="AZ166"/>
      <c r="BA166"/>
      <c r="BB166"/>
      <c r="BC166"/>
      <c r="BD166"/>
      <c r="BE166"/>
      <c r="BF166"/>
      <c r="BG166"/>
      <c r="BH166"/>
      <c r="BI166"/>
      <c r="BJ166"/>
      <c r="BK166"/>
      <c r="BL166"/>
      <c r="BM166"/>
      <c r="BN166"/>
      <c r="BO166"/>
      <c r="BP166"/>
      <c r="BQ166"/>
      <c r="BR166"/>
      <c r="BS166"/>
      <c r="BT166"/>
      <c r="BU166"/>
      <c r="BV166"/>
      <c r="BW166"/>
      <c r="BX166"/>
      <c r="BY166"/>
      <c r="BZ166" s="21"/>
      <c r="CA166" s="21"/>
      <c r="CB166" s="21"/>
      <c r="CC166" s="21"/>
      <c r="CD166" s="21"/>
    </row>
    <row r="167" spans="1:82" ht="12.75" customHeight="1" x14ac:dyDescent="0.2">
      <c r="A167" s="221"/>
      <c r="B167" s="193" t="str">
        <f t="shared" si="46"/>
        <v/>
      </c>
      <c r="C167" s="194"/>
      <c r="D167" s="195"/>
      <c r="E167" s="196"/>
      <c r="F167" s="197"/>
      <c r="G167" s="38"/>
      <c r="H167" s="175"/>
      <c r="I167" s="175"/>
      <c r="J167" s="10" t="str">
        <f t="shared" si="33"/>
        <v/>
      </c>
      <c r="K167" s="198" t="str">
        <f t="shared" si="34"/>
        <v/>
      </c>
      <c r="L167" s="168"/>
      <c r="M167" s="40"/>
      <c r="N167" s="175"/>
      <c r="O167" s="175"/>
      <c r="P167" s="10" t="str">
        <f t="shared" si="35"/>
        <v/>
      </c>
      <c r="Q167" s="167" t="str">
        <f t="shared" si="36"/>
        <v/>
      </c>
      <c r="R167" s="198"/>
      <c r="S167" s="42"/>
      <c r="T167" s="175"/>
      <c r="U167" s="175"/>
      <c r="V167" s="10" t="str">
        <f t="shared" si="37"/>
        <v/>
      </c>
      <c r="W167" s="167" t="str">
        <f t="shared" si="38"/>
        <v/>
      </c>
      <c r="X167" s="168"/>
      <c r="Y167" s="42"/>
      <c r="Z167" s="175"/>
      <c r="AA167" s="175"/>
      <c r="AB167" s="10" t="str">
        <f t="shared" si="39"/>
        <v/>
      </c>
      <c r="AC167" s="167" t="str">
        <f t="shared" si="40"/>
        <v/>
      </c>
      <c r="AD167" s="168"/>
      <c r="AE167" s="12" t="str">
        <f t="shared" si="41"/>
        <v/>
      </c>
      <c r="AF167" s="169" t="str">
        <f t="shared" si="42"/>
        <v/>
      </c>
      <c r="AG167" s="170"/>
      <c r="AH167" s="20" t="str">
        <f t="shared" si="43"/>
        <v/>
      </c>
      <c r="AI167" s="167" t="str">
        <f t="shared" si="44"/>
        <v/>
      </c>
      <c r="AJ167" s="168"/>
      <c r="AK167" s="258"/>
      <c r="AP167"/>
      <c r="AQ167"/>
      <c r="AR167" s="151" t="str">
        <f t="shared" si="45"/>
        <v/>
      </c>
      <c r="AS167" s="151" t="str">
        <f t="shared" si="32"/>
        <v/>
      </c>
      <c r="AT167"/>
      <c r="AU167" s="57"/>
      <c r="AV167" s="57"/>
      <c r="AW167" s="57"/>
      <c r="AX167"/>
      <c r="AY167"/>
      <c r="AZ167"/>
      <c r="BA167"/>
      <c r="BB167"/>
      <c r="BC167"/>
      <c r="BD167"/>
      <c r="BE167"/>
      <c r="BF167"/>
      <c r="BG167"/>
      <c r="BH167"/>
      <c r="BI167"/>
      <c r="BJ167"/>
      <c r="BK167"/>
      <c r="BL167"/>
      <c r="BM167"/>
      <c r="BN167"/>
      <c r="BO167"/>
      <c r="BP167"/>
      <c r="BQ167"/>
      <c r="BR167"/>
      <c r="BS167"/>
      <c r="BT167"/>
      <c r="BU167"/>
      <c r="BV167"/>
      <c r="BW167"/>
      <c r="BX167"/>
      <c r="BY167"/>
      <c r="BZ167" s="21"/>
      <c r="CA167" s="21"/>
      <c r="CB167" s="21"/>
      <c r="CC167" s="21"/>
      <c r="CD167" s="21"/>
    </row>
    <row r="168" spans="1:82" ht="12.75" customHeight="1" x14ac:dyDescent="0.2">
      <c r="A168" s="221"/>
      <c r="B168" s="193" t="str">
        <f t="shared" si="46"/>
        <v/>
      </c>
      <c r="C168" s="194"/>
      <c r="D168" s="195"/>
      <c r="E168" s="196"/>
      <c r="F168" s="197"/>
      <c r="G168" s="38"/>
      <c r="H168" s="175"/>
      <c r="I168" s="175"/>
      <c r="J168" s="10" t="str">
        <f t="shared" si="33"/>
        <v/>
      </c>
      <c r="K168" s="198" t="str">
        <f t="shared" si="34"/>
        <v/>
      </c>
      <c r="L168" s="168"/>
      <c r="M168" s="40"/>
      <c r="N168" s="175"/>
      <c r="O168" s="175"/>
      <c r="P168" s="10" t="str">
        <f t="shared" si="35"/>
        <v/>
      </c>
      <c r="Q168" s="167" t="str">
        <f t="shared" si="36"/>
        <v/>
      </c>
      <c r="R168" s="198"/>
      <c r="S168" s="42"/>
      <c r="T168" s="175"/>
      <c r="U168" s="175"/>
      <c r="V168" s="10" t="str">
        <f t="shared" si="37"/>
        <v/>
      </c>
      <c r="W168" s="167" t="str">
        <f t="shared" si="38"/>
        <v/>
      </c>
      <c r="X168" s="168"/>
      <c r="Y168" s="42"/>
      <c r="Z168" s="175"/>
      <c r="AA168" s="175"/>
      <c r="AB168" s="10" t="str">
        <f t="shared" si="39"/>
        <v/>
      </c>
      <c r="AC168" s="167" t="str">
        <f t="shared" si="40"/>
        <v/>
      </c>
      <c r="AD168" s="168"/>
      <c r="AE168" s="12" t="str">
        <f t="shared" si="41"/>
        <v/>
      </c>
      <c r="AF168" s="169" t="str">
        <f t="shared" si="42"/>
        <v/>
      </c>
      <c r="AG168" s="170"/>
      <c r="AH168" s="20" t="str">
        <f t="shared" si="43"/>
        <v/>
      </c>
      <c r="AI168" s="167" t="str">
        <f t="shared" si="44"/>
        <v/>
      </c>
      <c r="AJ168" s="168"/>
      <c r="AK168" s="258"/>
      <c r="AP168"/>
      <c r="AQ168"/>
      <c r="AR168" s="151" t="str">
        <f t="shared" si="45"/>
        <v/>
      </c>
      <c r="AS168" s="151" t="str">
        <f t="shared" si="32"/>
        <v/>
      </c>
      <c r="AT168"/>
      <c r="AU168" s="57"/>
      <c r="AV168" s="57"/>
      <c r="AW168" s="57"/>
      <c r="AX168"/>
      <c r="AY168"/>
      <c r="AZ168"/>
      <c r="BA168"/>
      <c r="BB168"/>
      <c r="BC168"/>
      <c r="BD168"/>
      <c r="BE168"/>
      <c r="BF168"/>
      <c r="BG168"/>
      <c r="BH168"/>
      <c r="BI168"/>
      <c r="BJ168"/>
      <c r="BK168"/>
      <c r="BL168"/>
      <c r="BM168"/>
      <c r="BN168"/>
      <c r="BO168"/>
      <c r="BP168"/>
      <c r="BQ168"/>
      <c r="BR168"/>
      <c r="BS168"/>
      <c r="BT168"/>
      <c r="BU168"/>
      <c r="BV168"/>
      <c r="BW168"/>
      <c r="BX168"/>
      <c r="BY168"/>
      <c r="BZ168" s="21"/>
      <c r="CA168" s="21"/>
      <c r="CB168" s="21"/>
      <c r="CC168" s="21"/>
      <c r="CD168" s="21"/>
    </row>
    <row r="169" spans="1:82" ht="12.75" customHeight="1" x14ac:dyDescent="0.2">
      <c r="A169" s="221"/>
      <c r="B169" s="193" t="str">
        <f t="shared" si="46"/>
        <v/>
      </c>
      <c r="C169" s="194"/>
      <c r="D169" s="195"/>
      <c r="E169" s="196"/>
      <c r="F169" s="197"/>
      <c r="G169" s="38"/>
      <c r="H169" s="175"/>
      <c r="I169" s="175"/>
      <c r="J169" s="10" t="str">
        <f t="shared" si="33"/>
        <v/>
      </c>
      <c r="K169" s="198" t="str">
        <f t="shared" si="34"/>
        <v/>
      </c>
      <c r="L169" s="168"/>
      <c r="M169" s="40"/>
      <c r="N169" s="175"/>
      <c r="O169" s="175"/>
      <c r="P169" s="10" t="str">
        <f t="shared" si="35"/>
        <v/>
      </c>
      <c r="Q169" s="167" t="str">
        <f t="shared" si="36"/>
        <v/>
      </c>
      <c r="R169" s="198"/>
      <c r="S169" s="42"/>
      <c r="T169" s="175"/>
      <c r="U169" s="175"/>
      <c r="V169" s="10" t="str">
        <f t="shared" si="37"/>
        <v/>
      </c>
      <c r="W169" s="167" t="str">
        <f t="shared" si="38"/>
        <v/>
      </c>
      <c r="X169" s="168"/>
      <c r="Y169" s="42"/>
      <c r="Z169" s="175"/>
      <c r="AA169" s="175"/>
      <c r="AB169" s="10" t="str">
        <f t="shared" si="39"/>
        <v/>
      </c>
      <c r="AC169" s="167" t="str">
        <f t="shared" si="40"/>
        <v/>
      </c>
      <c r="AD169" s="168"/>
      <c r="AE169" s="12" t="str">
        <f t="shared" si="41"/>
        <v/>
      </c>
      <c r="AF169" s="169" t="str">
        <f t="shared" si="42"/>
        <v/>
      </c>
      <c r="AG169" s="170"/>
      <c r="AH169" s="20" t="str">
        <f t="shared" si="43"/>
        <v/>
      </c>
      <c r="AI169" s="167" t="str">
        <f t="shared" si="44"/>
        <v/>
      </c>
      <c r="AJ169" s="168"/>
      <c r="AK169" s="258"/>
      <c r="AP169"/>
      <c r="AQ169"/>
      <c r="AR169" s="151" t="str">
        <f t="shared" si="45"/>
        <v/>
      </c>
      <c r="AS169" s="151" t="str">
        <f t="shared" si="32"/>
        <v/>
      </c>
      <c r="AT169"/>
      <c r="AU169" s="57"/>
      <c r="AV169" s="57"/>
      <c r="AW169" s="57"/>
      <c r="AX169"/>
      <c r="AY169"/>
      <c r="AZ169"/>
      <c r="BA169"/>
      <c r="BB169"/>
      <c r="BC169"/>
      <c r="BD169"/>
      <c r="BE169"/>
      <c r="BF169"/>
      <c r="BG169"/>
      <c r="BH169"/>
      <c r="BI169"/>
      <c r="BJ169"/>
      <c r="BK169"/>
      <c r="BL169"/>
      <c r="BM169"/>
      <c r="BN169"/>
      <c r="BO169"/>
      <c r="BP169"/>
      <c r="BQ169"/>
      <c r="BR169"/>
      <c r="BS169"/>
      <c r="BT169"/>
      <c r="BU169"/>
      <c r="BV169"/>
      <c r="BW169"/>
      <c r="BX169"/>
      <c r="BY169"/>
      <c r="BZ169" s="21"/>
      <c r="CA169" s="21"/>
      <c r="CB169" s="21"/>
      <c r="CC169" s="21"/>
      <c r="CD169" s="21"/>
    </row>
    <row r="170" spans="1:82" ht="12.75" customHeight="1" x14ac:dyDescent="0.2">
      <c r="A170" s="221"/>
      <c r="B170" s="193" t="str">
        <f t="shared" si="46"/>
        <v/>
      </c>
      <c r="C170" s="194"/>
      <c r="D170" s="195"/>
      <c r="E170" s="196"/>
      <c r="F170" s="197"/>
      <c r="G170" s="38"/>
      <c r="H170" s="175"/>
      <c r="I170" s="175"/>
      <c r="J170" s="10" t="str">
        <f t="shared" si="33"/>
        <v/>
      </c>
      <c r="K170" s="198" t="str">
        <f t="shared" si="34"/>
        <v/>
      </c>
      <c r="L170" s="168"/>
      <c r="M170" s="40"/>
      <c r="N170" s="175"/>
      <c r="O170" s="175"/>
      <c r="P170" s="10" t="str">
        <f t="shared" si="35"/>
        <v/>
      </c>
      <c r="Q170" s="167" t="str">
        <f t="shared" si="36"/>
        <v/>
      </c>
      <c r="R170" s="198"/>
      <c r="S170" s="42"/>
      <c r="T170" s="175"/>
      <c r="U170" s="175"/>
      <c r="V170" s="10" t="str">
        <f t="shared" si="37"/>
        <v/>
      </c>
      <c r="W170" s="167" t="str">
        <f t="shared" si="38"/>
        <v/>
      </c>
      <c r="X170" s="168"/>
      <c r="Y170" s="42"/>
      <c r="Z170" s="175"/>
      <c r="AA170" s="175"/>
      <c r="AB170" s="10" t="str">
        <f t="shared" si="39"/>
        <v/>
      </c>
      <c r="AC170" s="167" t="str">
        <f t="shared" si="40"/>
        <v/>
      </c>
      <c r="AD170" s="168"/>
      <c r="AE170" s="12" t="str">
        <f t="shared" si="41"/>
        <v/>
      </c>
      <c r="AF170" s="169" t="str">
        <f t="shared" si="42"/>
        <v/>
      </c>
      <c r="AG170" s="170"/>
      <c r="AH170" s="20" t="str">
        <f t="shared" si="43"/>
        <v/>
      </c>
      <c r="AI170" s="167" t="str">
        <f t="shared" si="44"/>
        <v/>
      </c>
      <c r="AJ170" s="168"/>
      <c r="AK170" s="258"/>
      <c r="AP170"/>
      <c r="AQ170"/>
      <c r="AR170" s="151" t="str">
        <f t="shared" si="45"/>
        <v/>
      </c>
      <c r="AS170" s="151" t="str">
        <f t="shared" si="32"/>
        <v/>
      </c>
      <c r="AT170"/>
      <c r="AU170" s="57"/>
      <c r="AV170" s="57"/>
      <c r="AW170" s="57"/>
      <c r="AX170"/>
      <c r="AY170"/>
      <c r="AZ170"/>
      <c r="BA170"/>
      <c r="BB170"/>
      <c r="BC170"/>
      <c r="BD170"/>
      <c r="BE170"/>
      <c r="BF170"/>
      <c r="BG170"/>
      <c r="BH170"/>
      <c r="BI170"/>
      <c r="BJ170"/>
      <c r="BK170"/>
      <c r="BL170"/>
      <c r="BM170"/>
      <c r="BN170"/>
      <c r="BO170"/>
      <c r="BP170"/>
      <c r="BQ170"/>
      <c r="BR170"/>
      <c r="BS170"/>
      <c r="BT170"/>
      <c r="BU170"/>
      <c r="BV170"/>
      <c r="BW170"/>
      <c r="BX170"/>
      <c r="BY170"/>
      <c r="BZ170" s="21"/>
      <c r="CA170" s="21"/>
      <c r="CB170" s="21"/>
      <c r="CC170" s="21"/>
      <c r="CD170" s="21"/>
    </row>
    <row r="171" spans="1:82" ht="12.75" customHeight="1" x14ac:dyDescent="0.2">
      <c r="A171" s="221"/>
      <c r="B171" s="193" t="str">
        <f t="shared" si="46"/>
        <v/>
      </c>
      <c r="C171" s="194"/>
      <c r="D171" s="195"/>
      <c r="E171" s="196"/>
      <c r="F171" s="197"/>
      <c r="G171" s="38"/>
      <c r="H171" s="175"/>
      <c r="I171" s="175"/>
      <c r="J171" s="10" t="str">
        <f t="shared" si="33"/>
        <v/>
      </c>
      <c r="K171" s="198" t="str">
        <f t="shared" si="34"/>
        <v/>
      </c>
      <c r="L171" s="168"/>
      <c r="M171" s="40"/>
      <c r="N171" s="175"/>
      <c r="O171" s="175"/>
      <c r="P171" s="10" t="str">
        <f t="shared" si="35"/>
        <v/>
      </c>
      <c r="Q171" s="167" t="str">
        <f t="shared" si="36"/>
        <v/>
      </c>
      <c r="R171" s="198"/>
      <c r="S171" s="42"/>
      <c r="T171" s="175"/>
      <c r="U171" s="175"/>
      <c r="V171" s="10" t="str">
        <f t="shared" si="37"/>
        <v/>
      </c>
      <c r="W171" s="167" t="str">
        <f t="shared" si="38"/>
        <v/>
      </c>
      <c r="X171" s="168"/>
      <c r="Y171" s="42"/>
      <c r="Z171" s="175"/>
      <c r="AA171" s="175"/>
      <c r="AB171" s="10" t="str">
        <f t="shared" si="39"/>
        <v/>
      </c>
      <c r="AC171" s="167" t="str">
        <f t="shared" si="40"/>
        <v/>
      </c>
      <c r="AD171" s="168"/>
      <c r="AE171" s="12" t="str">
        <f t="shared" si="41"/>
        <v/>
      </c>
      <c r="AF171" s="169" t="str">
        <f t="shared" si="42"/>
        <v/>
      </c>
      <c r="AG171" s="170"/>
      <c r="AH171" s="20" t="str">
        <f t="shared" si="43"/>
        <v/>
      </c>
      <c r="AI171" s="167" t="str">
        <f t="shared" si="44"/>
        <v/>
      </c>
      <c r="AJ171" s="168"/>
      <c r="AK171" s="258"/>
      <c r="AP171"/>
      <c r="AQ171"/>
      <c r="AR171" s="151" t="str">
        <f t="shared" si="45"/>
        <v/>
      </c>
      <c r="AS171" s="151" t="str">
        <f t="shared" si="32"/>
        <v/>
      </c>
      <c r="AT171"/>
      <c r="AU171" s="57"/>
      <c r="AV171" s="57"/>
      <c r="AW171" s="57"/>
      <c r="AX171"/>
      <c r="AY171"/>
      <c r="AZ171"/>
      <c r="BA171"/>
      <c r="BB171"/>
      <c r="BC171"/>
      <c r="BD171"/>
      <c r="BE171"/>
      <c r="BF171"/>
      <c r="BG171"/>
      <c r="BH171"/>
      <c r="BI171"/>
      <c r="BJ171"/>
      <c r="BK171"/>
      <c r="BL171"/>
      <c r="BM171"/>
      <c r="BN171"/>
      <c r="BO171"/>
      <c r="BP171"/>
      <c r="BQ171"/>
      <c r="BR171"/>
      <c r="BS171"/>
      <c r="BT171"/>
      <c r="BU171"/>
      <c r="BV171"/>
      <c r="BW171"/>
      <c r="BX171"/>
      <c r="BY171"/>
      <c r="BZ171" s="21"/>
      <c r="CA171" s="21"/>
      <c r="CB171" s="21"/>
      <c r="CC171" s="21"/>
      <c r="CD171" s="21"/>
    </row>
    <row r="172" spans="1:82" ht="12.75" customHeight="1" x14ac:dyDescent="0.2">
      <c r="A172" s="221"/>
      <c r="B172" s="193" t="str">
        <f t="shared" si="46"/>
        <v/>
      </c>
      <c r="C172" s="194"/>
      <c r="D172" s="195"/>
      <c r="E172" s="196"/>
      <c r="F172" s="197"/>
      <c r="G172" s="38"/>
      <c r="H172" s="175"/>
      <c r="I172" s="175"/>
      <c r="J172" s="10" t="str">
        <f t="shared" si="33"/>
        <v/>
      </c>
      <c r="K172" s="198" t="str">
        <f t="shared" si="34"/>
        <v/>
      </c>
      <c r="L172" s="168"/>
      <c r="M172" s="40"/>
      <c r="N172" s="175"/>
      <c r="O172" s="175"/>
      <c r="P172" s="10" t="str">
        <f t="shared" si="35"/>
        <v/>
      </c>
      <c r="Q172" s="167" t="str">
        <f t="shared" si="36"/>
        <v/>
      </c>
      <c r="R172" s="198"/>
      <c r="S172" s="42"/>
      <c r="T172" s="175"/>
      <c r="U172" s="175"/>
      <c r="V172" s="10" t="str">
        <f t="shared" si="37"/>
        <v/>
      </c>
      <c r="W172" s="167" t="str">
        <f t="shared" si="38"/>
        <v/>
      </c>
      <c r="X172" s="168"/>
      <c r="Y172" s="42"/>
      <c r="Z172" s="175"/>
      <c r="AA172" s="175"/>
      <c r="AB172" s="10" t="str">
        <f t="shared" si="39"/>
        <v/>
      </c>
      <c r="AC172" s="167" t="str">
        <f t="shared" si="40"/>
        <v/>
      </c>
      <c r="AD172" s="168"/>
      <c r="AE172" s="12" t="str">
        <f t="shared" si="41"/>
        <v/>
      </c>
      <c r="AF172" s="169" t="str">
        <f t="shared" si="42"/>
        <v/>
      </c>
      <c r="AG172" s="170"/>
      <c r="AH172" s="20" t="str">
        <f t="shared" si="43"/>
        <v/>
      </c>
      <c r="AI172" s="167" t="str">
        <f t="shared" si="44"/>
        <v/>
      </c>
      <c r="AJ172" s="168"/>
      <c r="AK172" s="258"/>
      <c r="AP172"/>
      <c r="AQ172"/>
      <c r="AR172" s="151" t="str">
        <f t="shared" si="45"/>
        <v/>
      </c>
      <c r="AS172" s="151" t="str">
        <f t="shared" si="32"/>
        <v/>
      </c>
      <c r="AT172"/>
      <c r="AU172" s="57"/>
      <c r="AV172" s="57"/>
      <c r="AW172" s="57"/>
      <c r="AX172"/>
      <c r="AY172"/>
      <c r="AZ172"/>
      <c r="BA172"/>
      <c r="BB172"/>
      <c r="BC172"/>
      <c r="BD172"/>
      <c r="BE172"/>
      <c r="BF172"/>
      <c r="BG172"/>
      <c r="BH172"/>
      <c r="BI172"/>
      <c r="BJ172"/>
      <c r="BK172"/>
      <c r="BL172"/>
      <c r="BM172"/>
      <c r="BN172"/>
      <c r="BO172"/>
      <c r="BP172"/>
      <c r="BQ172"/>
      <c r="BR172"/>
      <c r="BS172"/>
      <c r="BT172"/>
      <c r="BU172"/>
      <c r="BV172"/>
      <c r="BW172"/>
      <c r="BX172"/>
      <c r="BY172"/>
      <c r="BZ172" s="21"/>
      <c r="CA172" s="21"/>
      <c r="CB172" s="21"/>
      <c r="CC172" s="21"/>
      <c r="CD172" s="21"/>
    </row>
    <row r="173" spans="1:82" ht="12.75" customHeight="1" x14ac:dyDescent="0.2">
      <c r="A173" s="221"/>
      <c r="B173" s="193" t="str">
        <f t="shared" si="46"/>
        <v/>
      </c>
      <c r="C173" s="194"/>
      <c r="D173" s="195"/>
      <c r="E173" s="196"/>
      <c r="F173" s="197"/>
      <c r="G173" s="38"/>
      <c r="H173" s="175"/>
      <c r="I173" s="175"/>
      <c r="J173" s="10" t="str">
        <f t="shared" si="33"/>
        <v/>
      </c>
      <c r="K173" s="198" t="str">
        <f t="shared" si="34"/>
        <v/>
      </c>
      <c r="L173" s="168"/>
      <c r="M173" s="40"/>
      <c r="N173" s="175"/>
      <c r="O173" s="175"/>
      <c r="P173" s="10" t="str">
        <f t="shared" si="35"/>
        <v/>
      </c>
      <c r="Q173" s="167" t="str">
        <f t="shared" si="36"/>
        <v/>
      </c>
      <c r="R173" s="198"/>
      <c r="S173" s="42"/>
      <c r="T173" s="175"/>
      <c r="U173" s="175"/>
      <c r="V173" s="10" t="str">
        <f t="shared" si="37"/>
        <v/>
      </c>
      <c r="W173" s="167" t="str">
        <f t="shared" si="38"/>
        <v/>
      </c>
      <c r="X173" s="168"/>
      <c r="Y173" s="42"/>
      <c r="Z173" s="175"/>
      <c r="AA173" s="175"/>
      <c r="AB173" s="10" t="str">
        <f t="shared" si="39"/>
        <v/>
      </c>
      <c r="AC173" s="167" t="str">
        <f t="shared" si="40"/>
        <v/>
      </c>
      <c r="AD173" s="168"/>
      <c r="AE173" s="12" t="str">
        <f t="shared" si="41"/>
        <v/>
      </c>
      <c r="AF173" s="169" t="str">
        <f t="shared" si="42"/>
        <v/>
      </c>
      <c r="AG173" s="170"/>
      <c r="AH173" s="20" t="str">
        <f t="shared" si="43"/>
        <v/>
      </c>
      <c r="AI173" s="167" t="str">
        <f t="shared" si="44"/>
        <v/>
      </c>
      <c r="AJ173" s="168"/>
      <c r="AK173" s="258"/>
      <c r="AP173"/>
      <c r="AQ173"/>
      <c r="AR173" s="151" t="str">
        <f t="shared" si="45"/>
        <v/>
      </c>
      <c r="AS173" s="151" t="str">
        <f t="shared" si="32"/>
        <v/>
      </c>
      <c r="AT173"/>
      <c r="AU173" s="57"/>
      <c r="AV173" s="57"/>
      <c r="AW173" s="57"/>
      <c r="AX173"/>
      <c r="AY173"/>
      <c r="AZ173"/>
      <c r="BA173"/>
      <c r="BB173"/>
      <c r="BC173"/>
      <c r="BD173"/>
      <c r="BE173"/>
      <c r="BF173"/>
      <c r="BG173"/>
      <c r="BH173"/>
      <c r="BI173"/>
      <c r="BJ173"/>
      <c r="BK173"/>
      <c r="BL173"/>
      <c r="BM173"/>
      <c r="BN173"/>
      <c r="BO173"/>
      <c r="BP173"/>
      <c r="BQ173"/>
      <c r="BR173"/>
      <c r="BS173"/>
      <c r="BT173"/>
      <c r="BU173"/>
      <c r="BV173"/>
      <c r="BW173"/>
      <c r="BX173"/>
      <c r="BY173"/>
      <c r="BZ173" s="21"/>
      <c r="CA173" s="21"/>
      <c r="CB173" s="21"/>
      <c r="CC173" s="21"/>
      <c r="CD173" s="21"/>
    </row>
    <row r="174" spans="1:82" ht="12.75" customHeight="1" x14ac:dyDescent="0.2">
      <c r="A174" s="221"/>
      <c r="B174" s="193" t="str">
        <f t="shared" si="46"/>
        <v/>
      </c>
      <c r="C174" s="194"/>
      <c r="D174" s="195"/>
      <c r="E174" s="196"/>
      <c r="F174" s="197"/>
      <c r="G174" s="38"/>
      <c r="H174" s="175"/>
      <c r="I174" s="175"/>
      <c r="J174" s="10" t="str">
        <f t="shared" si="33"/>
        <v/>
      </c>
      <c r="K174" s="198" t="str">
        <f t="shared" si="34"/>
        <v/>
      </c>
      <c r="L174" s="168"/>
      <c r="M174" s="40"/>
      <c r="N174" s="175"/>
      <c r="O174" s="175"/>
      <c r="P174" s="10" t="str">
        <f t="shared" si="35"/>
        <v/>
      </c>
      <c r="Q174" s="167" t="str">
        <f t="shared" si="36"/>
        <v/>
      </c>
      <c r="R174" s="198"/>
      <c r="S174" s="42"/>
      <c r="T174" s="175"/>
      <c r="U174" s="175"/>
      <c r="V174" s="10" t="str">
        <f t="shared" si="37"/>
        <v/>
      </c>
      <c r="W174" s="167" t="str">
        <f t="shared" si="38"/>
        <v/>
      </c>
      <c r="X174" s="168"/>
      <c r="Y174" s="42"/>
      <c r="Z174" s="175"/>
      <c r="AA174" s="175"/>
      <c r="AB174" s="10" t="str">
        <f t="shared" si="39"/>
        <v/>
      </c>
      <c r="AC174" s="167" t="str">
        <f t="shared" si="40"/>
        <v/>
      </c>
      <c r="AD174" s="168"/>
      <c r="AE174" s="12" t="str">
        <f t="shared" si="41"/>
        <v/>
      </c>
      <c r="AF174" s="169" t="str">
        <f t="shared" si="42"/>
        <v/>
      </c>
      <c r="AG174" s="170"/>
      <c r="AH174" s="20" t="str">
        <f t="shared" si="43"/>
        <v/>
      </c>
      <c r="AI174" s="167" t="str">
        <f t="shared" si="44"/>
        <v/>
      </c>
      <c r="AJ174" s="168"/>
      <c r="AK174" s="258"/>
      <c r="AP174"/>
      <c r="AQ174"/>
      <c r="AR174" s="151" t="str">
        <f t="shared" si="45"/>
        <v/>
      </c>
      <c r="AS174" s="151" t="str">
        <f t="shared" si="32"/>
        <v/>
      </c>
      <c r="AT174"/>
      <c r="AU174" s="57"/>
      <c r="AV174" s="57"/>
      <c r="AW174" s="57"/>
      <c r="AX174"/>
      <c r="AY174"/>
      <c r="AZ174"/>
      <c r="BA174"/>
      <c r="BB174"/>
      <c r="BC174"/>
      <c r="BD174"/>
      <c r="BE174"/>
      <c r="BF174"/>
      <c r="BG174"/>
      <c r="BH174"/>
      <c r="BI174"/>
      <c r="BJ174"/>
      <c r="BK174"/>
      <c r="BL174"/>
      <c r="BM174"/>
      <c r="BN174"/>
      <c r="BO174"/>
      <c r="BP174"/>
      <c r="BQ174"/>
      <c r="BR174"/>
      <c r="BS174"/>
      <c r="BT174"/>
      <c r="BU174"/>
      <c r="BV174"/>
      <c r="BW174"/>
      <c r="BX174"/>
      <c r="BY174"/>
      <c r="BZ174" s="21"/>
      <c r="CA174" s="21"/>
      <c r="CB174" s="21"/>
      <c r="CC174" s="21"/>
      <c r="CD174" s="21"/>
    </row>
    <row r="175" spans="1:82" ht="12.75" customHeight="1" x14ac:dyDescent="0.2">
      <c r="A175" s="221"/>
      <c r="B175" s="193" t="str">
        <f t="shared" si="46"/>
        <v/>
      </c>
      <c r="C175" s="194"/>
      <c r="D175" s="195"/>
      <c r="E175" s="196"/>
      <c r="F175" s="197"/>
      <c r="G175" s="38"/>
      <c r="H175" s="175"/>
      <c r="I175" s="175"/>
      <c r="J175" s="10" t="str">
        <f t="shared" si="33"/>
        <v/>
      </c>
      <c r="K175" s="198" t="str">
        <f t="shared" si="34"/>
        <v/>
      </c>
      <c r="L175" s="168"/>
      <c r="M175" s="40"/>
      <c r="N175" s="175"/>
      <c r="O175" s="175"/>
      <c r="P175" s="10" t="str">
        <f t="shared" si="35"/>
        <v/>
      </c>
      <c r="Q175" s="167" t="str">
        <f t="shared" si="36"/>
        <v/>
      </c>
      <c r="R175" s="198"/>
      <c r="S175" s="42"/>
      <c r="T175" s="175"/>
      <c r="U175" s="175"/>
      <c r="V175" s="10" t="str">
        <f t="shared" si="37"/>
        <v/>
      </c>
      <c r="W175" s="167" t="str">
        <f t="shared" si="38"/>
        <v/>
      </c>
      <c r="X175" s="168"/>
      <c r="Y175" s="42"/>
      <c r="Z175" s="175"/>
      <c r="AA175" s="175"/>
      <c r="AB175" s="10" t="str">
        <f t="shared" si="39"/>
        <v/>
      </c>
      <c r="AC175" s="167" t="str">
        <f t="shared" si="40"/>
        <v/>
      </c>
      <c r="AD175" s="168"/>
      <c r="AE175" s="12" t="str">
        <f t="shared" si="41"/>
        <v/>
      </c>
      <c r="AF175" s="169" t="str">
        <f t="shared" si="42"/>
        <v/>
      </c>
      <c r="AG175" s="170"/>
      <c r="AH175" s="20" t="str">
        <f t="shared" si="43"/>
        <v/>
      </c>
      <c r="AI175" s="167" t="str">
        <f t="shared" si="44"/>
        <v/>
      </c>
      <c r="AJ175" s="168"/>
      <c r="AK175" s="258"/>
      <c r="AP175"/>
      <c r="AQ175"/>
      <c r="AR175" s="151" t="str">
        <f t="shared" si="45"/>
        <v/>
      </c>
      <c r="AS175" s="151" t="str">
        <f t="shared" si="32"/>
        <v/>
      </c>
      <c r="AT175"/>
      <c r="AU175" s="57"/>
      <c r="AV175" s="57"/>
      <c r="AW175" s="57"/>
      <c r="AX175"/>
      <c r="AY175"/>
      <c r="AZ175"/>
      <c r="BA175"/>
      <c r="BB175"/>
      <c r="BC175"/>
      <c r="BD175"/>
      <c r="BE175"/>
      <c r="BF175"/>
      <c r="BG175"/>
      <c r="BH175"/>
      <c r="BI175"/>
      <c r="BJ175"/>
      <c r="BK175"/>
      <c r="BL175"/>
      <c r="BM175"/>
      <c r="BN175"/>
      <c r="BO175"/>
      <c r="BP175"/>
      <c r="BQ175"/>
      <c r="BR175"/>
      <c r="BS175"/>
      <c r="BT175"/>
      <c r="BU175"/>
      <c r="BV175"/>
      <c r="BW175"/>
      <c r="BX175"/>
      <c r="BY175"/>
      <c r="BZ175" s="21"/>
      <c r="CA175" s="21"/>
      <c r="CB175" s="21"/>
      <c r="CC175" s="21"/>
      <c r="CD175" s="21"/>
    </row>
    <row r="176" spans="1:82" ht="12.75" customHeight="1" x14ac:dyDescent="0.2">
      <c r="A176" s="221"/>
      <c r="B176" s="193" t="str">
        <f t="shared" si="46"/>
        <v/>
      </c>
      <c r="C176" s="194"/>
      <c r="D176" s="195"/>
      <c r="E176" s="196"/>
      <c r="F176" s="197"/>
      <c r="G176" s="38"/>
      <c r="H176" s="175"/>
      <c r="I176" s="175"/>
      <c r="J176" s="10" t="str">
        <f t="shared" si="33"/>
        <v/>
      </c>
      <c r="K176" s="198" t="str">
        <f t="shared" si="34"/>
        <v/>
      </c>
      <c r="L176" s="168"/>
      <c r="M176" s="40"/>
      <c r="N176" s="175"/>
      <c r="O176" s="175"/>
      <c r="P176" s="10" t="str">
        <f t="shared" si="35"/>
        <v/>
      </c>
      <c r="Q176" s="167" t="str">
        <f t="shared" si="36"/>
        <v/>
      </c>
      <c r="R176" s="198"/>
      <c r="S176" s="42"/>
      <c r="T176" s="175"/>
      <c r="U176" s="175"/>
      <c r="V176" s="10" t="str">
        <f t="shared" si="37"/>
        <v/>
      </c>
      <c r="W176" s="167" t="str">
        <f t="shared" si="38"/>
        <v/>
      </c>
      <c r="X176" s="168"/>
      <c r="Y176" s="42"/>
      <c r="Z176" s="175"/>
      <c r="AA176" s="175"/>
      <c r="AB176" s="10" t="str">
        <f t="shared" si="39"/>
        <v/>
      </c>
      <c r="AC176" s="167" t="str">
        <f t="shared" si="40"/>
        <v/>
      </c>
      <c r="AD176" s="168"/>
      <c r="AE176" s="12" t="str">
        <f t="shared" si="41"/>
        <v/>
      </c>
      <c r="AF176" s="169" t="str">
        <f t="shared" si="42"/>
        <v/>
      </c>
      <c r="AG176" s="170"/>
      <c r="AH176" s="20" t="str">
        <f t="shared" si="43"/>
        <v/>
      </c>
      <c r="AI176" s="167" t="str">
        <f t="shared" si="44"/>
        <v/>
      </c>
      <c r="AJ176" s="168"/>
      <c r="AK176" s="258"/>
      <c r="AP176"/>
      <c r="AQ176"/>
      <c r="AR176" s="151" t="str">
        <f t="shared" si="45"/>
        <v/>
      </c>
      <c r="AS176" s="151" t="str">
        <f t="shared" si="32"/>
        <v/>
      </c>
      <c r="AT176"/>
      <c r="AU176" s="57"/>
      <c r="AV176" s="57"/>
      <c r="AW176" s="57"/>
      <c r="AX176"/>
      <c r="AY176"/>
      <c r="AZ176"/>
      <c r="BA176"/>
      <c r="BB176"/>
      <c r="BC176"/>
      <c r="BD176"/>
      <c r="BE176"/>
      <c r="BF176"/>
      <c r="BG176"/>
      <c r="BH176"/>
      <c r="BI176"/>
      <c r="BJ176"/>
      <c r="BK176"/>
      <c r="BL176"/>
      <c r="BM176"/>
      <c r="BN176"/>
      <c r="BO176"/>
      <c r="BP176"/>
      <c r="BQ176"/>
      <c r="BR176"/>
      <c r="BS176"/>
      <c r="BT176"/>
      <c r="BU176"/>
      <c r="BV176"/>
      <c r="BW176"/>
      <c r="BX176"/>
      <c r="BY176"/>
      <c r="BZ176" s="21"/>
      <c r="CA176" s="21"/>
      <c r="CB176" s="21"/>
      <c r="CC176" s="21"/>
      <c r="CD176" s="21"/>
    </row>
    <row r="177" spans="1:82" ht="12.75" customHeight="1" x14ac:dyDescent="0.2">
      <c r="A177" s="221"/>
      <c r="B177" s="193" t="str">
        <f t="shared" si="46"/>
        <v/>
      </c>
      <c r="C177" s="194"/>
      <c r="D177" s="195"/>
      <c r="E177" s="196"/>
      <c r="F177" s="197"/>
      <c r="G177" s="38"/>
      <c r="H177" s="175"/>
      <c r="I177" s="175"/>
      <c r="J177" s="10" t="str">
        <f t="shared" si="33"/>
        <v/>
      </c>
      <c r="K177" s="198" t="str">
        <f t="shared" si="34"/>
        <v/>
      </c>
      <c r="L177" s="168"/>
      <c r="M177" s="40"/>
      <c r="N177" s="175"/>
      <c r="O177" s="175"/>
      <c r="P177" s="10" t="str">
        <f t="shared" si="35"/>
        <v/>
      </c>
      <c r="Q177" s="167" t="str">
        <f t="shared" si="36"/>
        <v/>
      </c>
      <c r="R177" s="198"/>
      <c r="S177" s="42"/>
      <c r="T177" s="175"/>
      <c r="U177" s="175"/>
      <c r="V177" s="10" t="str">
        <f t="shared" si="37"/>
        <v/>
      </c>
      <c r="W177" s="167" t="str">
        <f t="shared" si="38"/>
        <v/>
      </c>
      <c r="X177" s="168"/>
      <c r="Y177" s="42"/>
      <c r="Z177" s="175"/>
      <c r="AA177" s="175"/>
      <c r="AB177" s="10" t="str">
        <f t="shared" si="39"/>
        <v/>
      </c>
      <c r="AC177" s="167" t="str">
        <f t="shared" si="40"/>
        <v/>
      </c>
      <c r="AD177" s="168"/>
      <c r="AE177" s="12" t="str">
        <f t="shared" si="41"/>
        <v/>
      </c>
      <c r="AF177" s="169" t="str">
        <f t="shared" si="42"/>
        <v/>
      </c>
      <c r="AG177" s="170"/>
      <c r="AH177" s="20" t="str">
        <f t="shared" si="43"/>
        <v/>
      </c>
      <c r="AI177" s="167" t="str">
        <f t="shared" si="44"/>
        <v/>
      </c>
      <c r="AJ177" s="168"/>
      <c r="AK177" s="258"/>
      <c r="AP177"/>
      <c r="AQ177"/>
      <c r="AR177" s="151" t="str">
        <f t="shared" si="45"/>
        <v/>
      </c>
      <c r="AS177" s="151" t="str">
        <f t="shared" si="32"/>
        <v/>
      </c>
      <c r="AT177"/>
      <c r="AU177" s="57"/>
      <c r="AV177" s="57"/>
      <c r="AW177" s="57"/>
      <c r="AX177"/>
      <c r="AY177"/>
      <c r="AZ177"/>
      <c r="BA177"/>
      <c r="BB177"/>
      <c r="BC177"/>
      <c r="BD177"/>
      <c r="BE177"/>
      <c r="BF177"/>
      <c r="BG177"/>
      <c r="BH177"/>
      <c r="BI177"/>
      <c r="BJ177"/>
      <c r="BK177"/>
      <c r="BL177"/>
      <c r="BM177"/>
      <c r="BN177"/>
      <c r="BO177"/>
      <c r="BP177"/>
      <c r="BQ177"/>
      <c r="BR177"/>
      <c r="BS177"/>
      <c r="BT177"/>
      <c r="BU177"/>
      <c r="BV177"/>
      <c r="BW177"/>
      <c r="BX177"/>
      <c r="BY177"/>
      <c r="BZ177" s="21"/>
      <c r="CA177" s="21"/>
      <c r="CB177" s="21"/>
      <c r="CC177" s="21"/>
      <c r="CD177" s="21"/>
    </row>
    <row r="178" spans="1:82" ht="12.75" customHeight="1" x14ac:dyDescent="0.2">
      <c r="A178" s="221"/>
      <c r="B178" s="193" t="str">
        <f t="shared" si="46"/>
        <v/>
      </c>
      <c r="C178" s="194"/>
      <c r="D178" s="195"/>
      <c r="E178" s="196"/>
      <c r="F178" s="197"/>
      <c r="G178" s="38"/>
      <c r="H178" s="175"/>
      <c r="I178" s="175"/>
      <c r="J178" s="10" t="str">
        <f t="shared" si="33"/>
        <v/>
      </c>
      <c r="K178" s="198" t="str">
        <f t="shared" si="34"/>
        <v/>
      </c>
      <c r="L178" s="168"/>
      <c r="M178" s="40"/>
      <c r="N178" s="175"/>
      <c r="O178" s="175"/>
      <c r="P178" s="10" t="str">
        <f t="shared" si="35"/>
        <v/>
      </c>
      <c r="Q178" s="167" t="str">
        <f t="shared" si="36"/>
        <v/>
      </c>
      <c r="R178" s="198"/>
      <c r="S178" s="42"/>
      <c r="T178" s="175"/>
      <c r="U178" s="175"/>
      <c r="V178" s="10" t="str">
        <f t="shared" si="37"/>
        <v/>
      </c>
      <c r="W178" s="167" t="str">
        <f t="shared" si="38"/>
        <v/>
      </c>
      <c r="X178" s="168"/>
      <c r="Y178" s="42"/>
      <c r="Z178" s="175"/>
      <c r="AA178" s="175"/>
      <c r="AB178" s="10" t="str">
        <f t="shared" si="39"/>
        <v/>
      </c>
      <c r="AC178" s="167" t="str">
        <f t="shared" si="40"/>
        <v/>
      </c>
      <c r="AD178" s="168"/>
      <c r="AE178" s="12" t="str">
        <f t="shared" si="41"/>
        <v/>
      </c>
      <c r="AF178" s="169" t="str">
        <f t="shared" si="42"/>
        <v/>
      </c>
      <c r="AG178" s="170"/>
      <c r="AH178" s="20" t="str">
        <f t="shared" si="43"/>
        <v/>
      </c>
      <c r="AI178" s="167" t="str">
        <f t="shared" si="44"/>
        <v/>
      </c>
      <c r="AJ178" s="168"/>
      <c r="AK178" s="258"/>
      <c r="AP178"/>
      <c r="AQ178"/>
      <c r="AR178" s="151" t="str">
        <f t="shared" si="45"/>
        <v/>
      </c>
      <c r="AS178" s="151" t="str">
        <f t="shared" si="32"/>
        <v/>
      </c>
      <c r="AT178"/>
      <c r="AU178" s="57"/>
      <c r="AV178" s="57"/>
      <c r="AW178" s="57"/>
      <c r="AX178"/>
      <c r="AY178"/>
      <c r="AZ178"/>
      <c r="BA178"/>
      <c r="BB178"/>
      <c r="BC178"/>
      <c r="BD178"/>
      <c r="BE178"/>
      <c r="BF178"/>
      <c r="BG178"/>
      <c r="BH178"/>
      <c r="BI178"/>
      <c r="BJ178"/>
      <c r="BK178"/>
      <c r="BL178"/>
      <c r="BM178"/>
      <c r="BN178"/>
      <c r="BO178"/>
      <c r="BP178"/>
      <c r="BQ178"/>
      <c r="BR178"/>
      <c r="BS178"/>
      <c r="BT178"/>
      <c r="BU178"/>
      <c r="BV178"/>
      <c r="BW178"/>
      <c r="BX178"/>
      <c r="BY178"/>
      <c r="BZ178" s="21"/>
      <c r="CA178" s="21"/>
      <c r="CB178" s="21"/>
      <c r="CC178" s="21"/>
      <c r="CD178" s="21"/>
    </row>
    <row r="179" spans="1:82" ht="12.75" customHeight="1" x14ac:dyDescent="0.2">
      <c r="A179" s="221"/>
      <c r="B179" s="193" t="str">
        <f t="shared" si="46"/>
        <v/>
      </c>
      <c r="C179" s="194"/>
      <c r="D179" s="195"/>
      <c r="E179" s="196"/>
      <c r="F179" s="197"/>
      <c r="G179" s="38"/>
      <c r="H179" s="175"/>
      <c r="I179" s="175"/>
      <c r="J179" s="10" t="str">
        <f t="shared" si="33"/>
        <v/>
      </c>
      <c r="K179" s="198" t="str">
        <f t="shared" si="34"/>
        <v/>
      </c>
      <c r="L179" s="168"/>
      <c r="M179" s="40"/>
      <c r="N179" s="175"/>
      <c r="O179" s="175"/>
      <c r="P179" s="10" t="str">
        <f t="shared" si="35"/>
        <v/>
      </c>
      <c r="Q179" s="167" t="str">
        <f t="shared" si="36"/>
        <v/>
      </c>
      <c r="R179" s="198"/>
      <c r="S179" s="42"/>
      <c r="T179" s="175"/>
      <c r="U179" s="175"/>
      <c r="V179" s="10" t="str">
        <f t="shared" si="37"/>
        <v/>
      </c>
      <c r="W179" s="167" t="str">
        <f t="shared" si="38"/>
        <v/>
      </c>
      <c r="X179" s="168"/>
      <c r="Y179" s="42"/>
      <c r="Z179" s="175"/>
      <c r="AA179" s="175"/>
      <c r="AB179" s="10" t="str">
        <f t="shared" si="39"/>
        <v/>
      </c>
      <c r="AC179" s="167" t="str">
        <f t="shared" si="40"/>
        <v/>
      </c>
      <c r="AD179" s="168"/>
      <c r="AE179" s="12" t="str">
        <f t="shared" si="41"/>
        <v/>
      </c>
      <c r="AF179" s="169" t="str">
        <f t="shared" si="42"/>
        <v/>
      </c>
      <c r="AG179" s="170"/>
      <c r="AH179" s="20" t="str">
        <f t="shared" si="43"/>
        <v/>
      </c>
      <c r="AI179" s="167" t="str">
        <f t="shared" si="44"/>
        <v/>
      </c>
      <c r="AJ179" s="168"/>
      <c r="AK179" s="258"/>
      <c r="AP179"/>
      <c r="AQ179"/>
      <c r="AR179" s="151" t="str">
        <f t="shared" si="45"/>
        <v/>
      </c>
      <c r="AS179" s="151" t="str">
        <f t="shared" si="32"/>
        <v/>
      </c>
      <c r="AT179"/>
      <c r="AU179" s="57"/>
      <c r="AV179" s="57"/>
      <c r="AW179" s="57"/>
      <c r="AX179"/>
      <c r="AY179"/>
      <c r="AZ179"/>
      <c r="BA179"/>
      <c r="BB179"/>
      <c r="BC179"/>
      <c r="BD179"/>
      <c r="BE179"/>
      <c r="BF179"/>
      <c r="BG179"/>
      <c r="BH179"/>
      <c r="BI179"/>
      <c r="BJ179"/>
      <c r="BK179"/>
      <c r="BL179"/>
      <c r="BM179"/>
      <c r="BN179"/>
      <c r="BO179"/>
      <c r="BP179"/>
      <c r="BQ179"/>
      <c r="BR179"/>
      <c r="BS179"/>
      <c r="BT179"/>
      <c r="BU179"/>
      <c r="BV179"/>
      <c r="BW179"/>
      <c r="BX179"/>
      <c r="BY179"/>
      <c r="BZ179" s="21"/>
      <c r="CA179" s="21"/>
      <c r="CB179" s="21"/>
      <c r="CC179" s="21"/>
      <c r="CD179" s="21"/>
    </row>
    <row r="180" spans="1:82" ht="12.75" customHeight="1" x14ac:dyDescent="0.2">
      <c r="A180" s="221"/>
      <c r="B180" s="193" t="str">
        <f t="shared" si="46"/>
        <v/>
      </c>
      <c r="C180" s="194"/>
      <c r="D180" s="195"/>
      <c r="E180" s="196"/>
      <c r="F180" s="197"/>
      <c r="G180" s="38"/>
      <c r="H180" s="175"/>
      <c r="I180" s="175"/>
      <c r="J180" s="10" t="str">
        <f t="shared" si="33"/>
        <v/>
      </c>
      <c r="K180" s="198" t="str">
        <f t="shared" si="34"/>
        <v/>
      </c>
      <c r="L180" s="168"/>
      <c r="M180" s="40"/>
      <c r="N180" s="175"/>
      <c r="O180" s="175"/>
      <c r="P180" s="10" t="str">
        <f t="shared" si="35"/>
        <v/>
      </c>
      <c r="Q180" s="167" t="str">
        <f t="shared" si="36"/>
        <v/>
      </c>
      <c r="R180" s="198"/>
      <c r="S180" s="42"/>
      <c r="T180" s="175"/>
      <c r="U180" s="175"/>
      <c r="V180" s="10" t="str">
        <f t="shared" si="37"/>
        <v/>
      </c>
      <c r="W180" s="167" t="str">
        <f t="shared" si="38"/>
        <v/>
      </c>
      <c r="X180" s="168"/>
      <c r="Y180" s="42"/>
      <c r="Z180" s="175"/>
      <c r="AA180" s="175"/>
      <c r="AB180" s="10" t="str">
        <f t="shared" si="39"/>
        <v/>
      </c>
      <c r="AC180" s="167" t="str">
        <f t="shared" si="40"/>
        <v/>
      </c>
      <c r="AD180" s="168"/>
      <c r="AE180" s="12" t="str">
        <f t="shared" si="41"/>
        <v/>
      </c>
      <c r="AF180" s="169" t="str">
        <f t="shared" si="42"/>
        <v/>
      </c>
      <c r="AG180" s="170"/>
      <c r="AH180" s="20" t="str">
        <f t="shared" si="43"/>
        <v/>
      </c>
      <c r="AI180" s="167" t="str">
        <f t="shared" si="44"/>
        <v/>
      </c>
      <c r="AJ180" s="168"/>
      <c r="AK180" s="258"/>
      <c r="AP180"/>
      <c r="AQ180"/>
      <c r="AR180" s="151" t="str">
        <f t="shared" si="45"/>
        <v/>
      </c>
      <c r="AS180" s="151" t="str">
        <f t="shared" si="32"/>
        <v/>
      </c>
      <c r="AT180"/>
      <c r="AU180" s="57"/>
      <c r="AV180" s="57"/>
      <c r="AW180" s="57"/>
      <c r="AX180"/>
      <c r="AY180"/>
      <c r="AZ180"/>
      <c r="BA180"/>
      <c r="BB180"/>
      <c r="BC180"/>
      <c r="BD180"/>
      <c r="BE180"/>
      <c r="BF180"/>
      <c r="BG180"/>
      <c r="BH180"/>
      <c r="BI180"/>
      <c r="BJ180"/>
      <c r="BK180"/>
      <c r="BL180"/>
      <c r="BM180"/>
      <c r="BN180"/>
      <c r="BO180"/>
      <c r="BP180"/>
      <c r="BQ180"/>
      <c r="BR180"/>
      <c r="BS180"/>
      <c r="BT180"/>
      <c r="BU180"/>
      <c r="BV180"/>
      <c r="BW180"/>
      <c r="BX180"/>
      <c r="BY180"/>
      <c r="BZ180" s="21"/>
      <c r="CA180" s="21"/>
      <c r="CB180" s="21"/>
      <c r="CC180" s="21"/>
      <c r="CD180" s="21"/>
    </row>
    <row r="181" spans="1:82" ht="12.75" customHeight="1" x14ac:dyDescent="0.2">
      <c r="A181" s="221"/>
      <c r="B181" s="193" t="str">
        <f t="shared" si="46"/>
        <v/>
      </c>
      <c r="C181" s="194"/>
      <c r="D181" s="195"/>
      <c r="E181" s="196"/>
      <c r="F181" s="197"/>
      <c r="G181" s="38"/>
      <c r="H181" s="175"/>
      <c r="I181" s="175"/>
      <c r="J181" s="10" t="str">
        <f t="shared" si="33"/>
        <v/>
      </c>
      <c r="K181" s="198" t="str">
        <f t="shared" si="34"/>
        <v/>
      </c>
      <c r="L181" s="168"/>
      <c r="M181" s="40"/>
      <c r="N181" s="175"/>
      <c r="O181" s="175"/>
      <c r="P181" s="10" t="str">
        <f t="shared" si="35"/>
        <v/>
      </c>
      <c r="Q181" s="167" t="str">
        <f t="shared" si="36"/>
        <v/>
      </c>
      <c r="R181" s="198"/>
      <c r="S181" s="42"/>
      <c r="T181" s="175"/>
      <c r="U181" s="175"/>
      <c r="V181" s="10" t="str">
        <f t="shared" si="37"/>
        <v/>
      </c>
      <c r="W181" s="167" t="str">
        <f t="shared" si="38"/>
        <v/>
      </c>
      <c r="X181" s="168"/>
      <c r="Y181" s="42"/>
      <c r="Z181" s="175"/>
      <c r="AA181" s="175"/>
      <c r="AB181" s="10" t="str">
        <f t="shared" si="39"/>
        <v/>
      </c>
      <c r="AC181" s="167" t="str">
        <f t="shared" si="40"/>
        <v/>
      </c>
      <c r="AD181" s="168"/>
      <c r="AE181" s="12" t="str">
        <f t="shared" si="41"/>
        <v/>
      </c>
      <c r="AF181" s="169" t="str">
        <f t="shared" si="42"/>
        <v/>
      </c>
      <c r="AG181" s="170"/>
      <c r="AH181" s="20" t="str">
        <f t="shared" si="43"/>
        <v/>
      </c>
      <c r="AI181" s="167" t="str">
        <f t="shared" si="44"/>
        <v/>
      </c>
      <c r="AJ181" s="168"/>
      <c r="AK181" s="258"/>
      <c r="AP181"/>
      <c r="AQ181"/>
      <c r="AR181" s="151" t="str">
        <f t="shared" si="45"/>
        <v/>
      </c>
      <c r="AS181" s="151" t="str">
        <f t="shared" si="32"/>
        <v/>
      </c>
      <c r="AT181"/>
      <c r="AU181" s="57"/>
      <c r="AV181" s="57"/>
      <c r="AW181" s="57"/>
      <c r="AX181"/>
      <c r="AY181"/>
      <c r="AZ181"/>
      <c r="BA181"/>
      <c r="BB181"/>
      <c r="BC181"/>
      <c r="BD181"/>
      <c r="BE181"/>
      <c r="BF181"/>
      <c r="BG181"/>
      <c r="BH181"/>
      <c r="BI181"/>
      <c r="BJ181"/>
      <c r="BK181"/>
      <c r="BL181"/>
      <c r="BM181"/>
      <c r="BN181"/>
      <c r="BO181"/>
      <c r="BP181"/>
      <c r="BQ181"/>
      <c r="BR181"/>
      <c r="BS181"/>
      <c r="BT181"/>
      <c r="BU181"/>
      <c r="BV181"/>
      <c r="BW181"/>
      <c r="BX181"/>
      <c r="BY181"/>
      <c r="BZ181" s="21"/>
      <c r="CA181" s="21"/>
      <c r="CB181" s="21"/>
      <c r="CC181" s="21"/>
      <c r="CD181" s="21"/>
    </row>
    <row r="182" spans="1:82" ht="12.75" customHeight="1" x14ac:dyDescent="0.2">
      <c r="A182" s="221"/>
      <c r="B182" s="193" t="str">
        <f t="shared" si="46"/>
        <v/>
      </c>
      <c r="C182" s="194"/>
      <c r="D182" s="195"/>
      <c r="E182" s="196"/>
      <c r="F182" s="197"/>
      <c r="G182" s="38"/>
      <c r="H182" s="175"/>
      <c r="I182" s="175"/>
      <c r="J182" s="10" t="str">
        <f t="shared" si="33"/>
        <v/>
      </c>
      <c r="K182" s="198" t="str">
        <f t="shared" si="34"/>
        <v/>
      </c>
      <c r="L182" s="168"/>
      <c r="M182" s="40"/>
      <c r="N182" s="175"/>
      <c r="O182" s="175"/>
      <c r="P182" s="10" t="str">
        <f t="shared" si="35"/>
        <v/>
      </c>
      <c r="Q182" s="167" t="str">
        <f t="shared" si="36"/>
        <v/>
      </c>
      <c r="R182" s="198"/>
      <c r="S182" s="42"/>
      <c r="T182" s="175"/>
      <c r="U182" s="175"/>
      <c r="V182" s="10" t="str">
        <f t="shared" si="37"/>
        <v/>
      </c>
      <c r="W182" s="167" t="str">
        <f t="shared" si="38"/>
        <v/>
      </c>
      <c r="X182" s="168"/>
      <c r="Y182" s="42"/>
      <c r="Z182" s="175"/>
      <c r="AA182" s="175"/>
      <c r="AB182" s="10" t="str">
        <f t="shared" si="39"/>
        <v/>
      </c>
      <c r="AC182" s="167" t="str">
        <f t="shared" si="40"/>
        <v/>
      </c>
      <c r="AD182" s="168"/>
      <c r="AE182" s="12" t="str">
        <f t="shared" si="41"/>
        <v/>
      </c>
      <c r="AF182" s="169" t="str">
        <f t="shared" si="42"/>
        <v/>
      </c>
      <c r="AG182" s="170"/>
      <c r="AH182" s="20" t="str">
        <f t="shared" si="43"/>
        <v/>
      </c>
      <c r="AI182" s="167" t="str">
        <f t="shared" si="44"/>
        <v/>
      </c>
      <c r="AJ182" s="168"/>
      <c r="AK182" s="258"/>
      <c r="AP182"/>
      <c r="AQ182"/>
      <c r="AR182" s="151" t="str">
        <f t="shared" si="45"/>
        <v/>
      </c>
      <c r="AS182" s="151" t="str">
        <f t="shared" si="32"/>
        <v/>
      </c>
      <c r="AT182"/>
      <c r="AU182" s="57"/>
      <c r="AV182" s="57"/>
      <c r="AW182" s="57"/>
      <c r="AX182"/>
      <c r="AY182"/>
      <c r="AZ182"/>
      <c r="BA182"/>
      <c r="BB182"/>
      <c r="BC182"/>
      <c r="BD182"/>
      <c r="BE182"/>
      <c r="BF182"/>
      <c r="BG182"/>
      <c r="BH182"/>
      <c r="BI182"/>
      <c r="BJ182"/>
      <c r="BK182"/>
      <c r="BL182"/>
      <c r="BM182"/>
      <c r="BN182"/>
      <c r="BO182"/>
      <c r="BP182"/>
      <c r="BQ182"/>
      <c r="BR182"/>
      <c r="BS182"/>
      <c r="BT182"/>
      <c r="BU182"/>
      <c r="BV182"/>
      <c r="BW182"/>
      <c r="BX182"/>
      <c r="BY182"/>
      <c r="BZ182" s="21"/>
      <c r="CA182" s="21"/>
      <c r="CB182" s="21"/>
      <c r="CC182" s="21"/>
      <c r="CD182" s="21"/>
    </row>
    <row r="183" spans="1:82" ht="12.75" customHeight="1" x14ac:dyDescent="0.2">
      <c r="A183" s="221"/>
      <c r="B183" s="193" t="str">
        <f t="shared" si="46"/>
        <v/>
      </c>
      <c r="C183" s="194"/>
      <c r="D183" s="195"/>
      <c r="E183" s="196"/>
      <c r="F183" s="197"/>
      <c r="G183" s="38"/>
      <c r="H183" s="175"/>
      <c r="I183" s="175"/>
      <c r="J183" s="10" t="str">
        <f t="shared" si="33"/>
        <v/>
      </c>
      <c r="K183" s="198" t="str">
        <f t="shared" si="34"/>
        <v/>
      </c>
      <c r="L183" s="168"/>
      <c r="M183" s="40"/>
      <c r="N183" s="175"/>
      <c r="O183" s="175"/>
      <c r="P183" s="10" t="str">
        <f t="shared" si="35"/>
        <v/>
      </c>
      <c r="Q183" s="167" t="str">
        <f t="shared" si="36"/>
        <v/>
      </c>
      <c r="R183" s="198"/>
      <c r="S183" s="42"/>
      <c r="T183" s="175"/>
      <c r="U183" s="175"/>
      <c r="V183" s="10" t="str">
        <f t="shared" si="37"/>
        <v/>
      </c>
      <c r="W183" s="167" t="str">
        <f t="shared" si="38"/>
        <v/>
      </c>
      <c r="X183" s="168"/>
      <c r="Y183" s="42"/>
      <c r="Z183" s="175"/>
      <c r="AA183" s="175"/>
      <c r="AB183" s="10" t="str">
        <f t="shared" si="39"/>
        <v/>
      </c>
      <c r="AC183" s="167" t="str">
        <f t="shared" si="40"/>
        <v/>
      </c>
      <c r="AD183" s="168"/>
      <c r="AE183" s="12" t="str">
        <f t="shared" si="41"/>
        <v/>
      </c>
      <c r="AF183" s="169" t="str">
        <f t="shared" si="42"/>
        <v/>
      </c>
      <c r="AG183" s="170"/>
      <c r="AH183" s="20" t="str">
        <f t="shared" si="43"/>
        <v/>
      </c>
      <c r="AI183" s="167" t="str">
        <f t="shared" si="44"/>
        <v/>
      </c>
      <c r="AJ183" s="168"/>
      <c r="AK183" s="258"/>
      <c r="AP183"/>
      <c r="AQ183"/>
      <c r="AR183" s="151" t="str">
        <f t="shared" si="45"/>
        <v/>
      </c>
      <c r="AS183" s="151" t="str">
        <f t="shared" si="32"/>
        <v/>
      </c>
      <c r="AT183"/>
      <c r="AU183" s="57"/>
      <c r="AV183" s="57"/>
      <c r="AW183" s="57"/>
      <c r="AX183"/>
      <c r="AY183"/>
      <c r="AZ183"/>
      <c r="BA183"/>
      <c r="BB183"/>
      <c r="BC183"/>
      <c r="BD183"/>
      <c r="BE183"/>
      <c r="BF183"/>
      <c r="BG183"/>
      <c r="BH183"/>
      <c r="BI183"/>
      <c r="BJ183"/>
      <c r="BK183"/>
      <c r="BL183"/>
      <c r="BM183"/>
      <c r="BN183"/>
      <c r="BO183"/>
      <c r="BP183"/>
      <c r="BQ183"/>
      <c r="BR183"/>
      <c r="BS183"/>
      <c r="BT183"/>
      <c r="BU183"/>
      <c r="BV183"/>
      <c r="BW183"/>
      <c r="BX183"/>
      <c r="BY183"/>
      <c r="BZ183" s="21"/>
      <c r="CA183" s="21"/>
      <c r="CB183" s="21"/>
      <c r="CC183" s="21"/>
      <c r="CD183" s="21"/>
    </row>
    <row r="184" spans="1:82" ht="12.75" customHeight="1" x14ac:dyDescent="0.2">
      <c r="A184" s="221"/>
      <c r="B184" s="193" t="str">
        <f t="shared" si="46"/>
        <v/>
      </c>
      <c r="C184" s="194"/>
      <c r="D184" s="195"/>
      <c r="E184" s="196"/>
      <c r="F184" s="197"/>
      <c r="G184" s="38"/>
      <c r="H184" s="175"/>
      <c r="I184" s="175"/>
      <c r="J184" s="10" t="str">
        <f t="shared" si="33"/>
        <v/>
      </c>
      <c r="K184" s="198" t="str">
        <f t="shared" si="34"/>
        <v/>
      </c>
      <c r="L184" s="168"/>
      <c r="M184" s="40"/>
      <c r="N184" s="175"/>
      <c r="O184" s="175"/>
      <c r="P184" s="10" t="str">
        <f t="shared" si="35"/>
        <v/>
      </c>
      <c r="Q184" s="167" t="str">
        <f t="shared" si="36"/>
        <v/>
      </c>
      <c r="R184" s="198"/>
      <c r="S184" s="42"/>
      <c r="T184" s="175"/>
      <c r="U184" s="175"/>
      <c r="V184" s="10" t="str">
        <f t="shared" si="37"/>
        <v/>
      </c>
      <c r="W184" s="167" t="str">
        <f t="shared" si="38"/>
        <v/>
      </c>
      <c r="X184" s="168"/>
      <c r="Y184" s="42"/>
      <c r="Z184" s="175"/>
      <c r="AA184" s="175"/>
      <c r="AB184" s="10" t="str">
        <f t="shared" si="39"/>
        <v/>
      </c>
      <c r="AC184" s="167" t="str">
        <f t="shared" si="40"/>
        <v/>
      </c>
      <c r="AD184" s="168"/>
      <c r="AE184" s="12" t="str">
        <f t="shared" si="41"/>
        <v/>
      </c>
      <c r="AF184" s="169" t="str">
        <f t="shared" si="42"/>
        <v/>
      </c>
      <c r="AG184" s="170"/>
      <c r="AH184" s="20" t="str">
        <f t="shared" si="43"/>
        <v/>
      </c>
      <c r="AI184" s="167" t="str">
        <f t="shared" si="44"/>
        <v/>
      </c>
      <c r="AJ184" s="168"/>
      <c r="AK184" s="258"/>
      <c r="AP184"/>
      <c r="AQ184"/>
      <c r="AR184" s="151" t="str">
        <f t="shared" si="45"/>
        <v/>
      </c>
      <c r="AS184" s="151" t="str">
        <f t="shared" si="32"/>
        <v/>
      </c>
      <c r="AT184"/>
      <c r="AU184" s="57"/>
      <c r="AV184" s="57"/>
      <c r="AW184" s="57"/>
      <c r="AX184"/>
      <c r="AY184"/>
      <c r="AZ184"/>
      <c r="BA184"/>
      <c r="BB184"/>
      <c r="BC184"/>
      <c r="BD184"/>
      <c r="BE184"/>
      <c r="BF184"/>
      <c r="BG184"/>
      <c r="BH184"/>
      <c r="BI184"/>
      <c r="BJ184"/>
      <c r="BK184"/>
      <c r="BL184"/>
      <c r="BM184"/>
      <c r="BN184"/>
      <c r="BO184"/>
      <c r="BP184"/>
      <c r="BQ184"/>
      <c r="BR184"/>
      <c r="BS184"/>
      <c r="BT184"/>
      <c r="BU184"/>
      <c r="BV184"/>
      <c r="BW184"/>
      <c r="BX184"/>
      <c r="BY184"/>
      <c r="BZ184" s="21"/>
      <c r="CA184" s="21"/>
      <c r="CB184" s="21"/>
      <c r="CC184" s="21"/>
      <c r="CD184" s="21"/>
    </row>
    <row r="185" spans="1:82" ht="12.75" customHeight="1" x14ac:dyDescent="0.2">
      <c r="A185" s="221"/>
      <c r="B185" s="193" t="str">
        <f t="shared" si="46"/>
        <v/>
      </c>
      <c r="C185" s="194"/>
      <c r="D185" s="195"/>
      <c r="E185" s="196"/>
      <c r="F185" s="197"/>
      <c r="G185" s="38"/>
      <c r="H185" s="175"/>
      <c r="I185" s="175"/>
      <c r="J185" s="10" t="str">
        <f t="shared" si="33"/>
        <v/>
      </c>
      <c r="K185" s="198" t="str">
        <f t="shared" si="34"/>
        <v/>
      </c>
      <c r="L185" s="168"/>
      <c r="M185" s="40"/>
      <c r="N185" s="175"/>
      <c r="O185" s="175"/>
      <c r="P185" s="10" t="str">
        <f t="shared" si="35"/>
        <v/>
      </c>
      <c r="Q185" s="167" t="str">
        <f t="shared" si="36"/>
        <v/>
      </c>
      <c r="R185" s="198"/>
      <c r="S185" s="42"/>
      <c r="T185" s="175"/>
      <c r="U185" s="175"/>
      <c r="V185" s="10" t="str">
        <f t="shared" si="37"/>
        <v/>
      </c>
      <c r="W185" s="167" t="str">
        <f t="shared" si="38"/>
        <v/>
      </c>
      <c r="X185" s="168"/>
      <c r="Y185" s="42"/>
      <c r="Z185" s="175"/>
      <c r="AA185" s="175"/>
      <c r="AB185" s="10" t="str">
        <f t="shared" si="39"/>
        <v/>
      </c>
      <c r="AC185" s="167" t="str">
        <f t="shared" si="40"/>
        <v/>
      </c>
      <c r="AD185" s="168"/>
      <c r="AE185" s="12" t="str">
        <f t="shared" si="41"/>
        <v/>
      </c>
      <c r="AF185" s="169" t="str">
        <f t="shared" si="42"/>
        <v/>
      </c>
      <c r="AG185" s="170"/>
      <c r="AH185" s="20" t="str">
        <f t="shared" si="43"/>
        <v/>
      </c>
      <c r="AI185" s="167" t="str">
        <f t="shared" si="44"/>
        <v/>
      </c>
      <c r="AJ185" s="168"/>
      <c r="AK185" s="258"/>
      <c r="AP185"/>
      <c r="AQ185"/>
      <c r="AR185" s="151" t="str">
        <f t="shared" si="45"/>
        <v/>
      </c>
      <c r="AS185" s="151" t="str">
        <f t="shared" si="32"/>
        <v/>
      </c>
      <c r="AT185"/>
      <c r="AU185" s="57"/>
      <c r="AV185" s="57"/>
      <c r="AW185" s="57"/>
      <c r="AX185"/>
      <c r="AY185"/>
      <c r="AZ185"/>
      <c r="BA185"/>
      <c r="BB185"/>
      <c r="BC185"/>
      <c r="BD185"/>
      <c r="BE185"/>
      <c r="BF185"/>
      <c r="BG185"/>
      <c r="BH185"/>
      <c r="BI185"/>
      <c r="BJ185"/>
      <c r="BK185"/>
      <c r="BL185"/>
      <c r="BM185"/>
      <c r="BN185"/>
      <c r="BO185"/>
      <c r="BP185"/>
      <c r="BQ185"/>
      <c r="BR185"/>
      <c r="BS185"/>
      <c r="BT185"/>
      <c r="BU185"/>
      <c r="BV185"/>
      <c r="BW185"/>
      <c r="BX185"/>
      <c r="BY185"/>
      <c r="BZ185" s="21"/>
      <c r="CA185" s="21"/>
      <c r="CB185" s="21"/>
      <c r="CC185" s="21"/>
      <c r="CD185" s="21"/>
    </row>
    <row r="186" spans="1:82" ht="12.75" customHeight="1" x14ac:dyDescent="0.2">
      <c r="A186" s="221"/>
      <c r="B186" s="193" t="str">
        <f t="shared" si="46"/>
        <v/>
      </c>
      <c r="C186" s="194"/>
      <c r="D186" s="195"/>
      <c r="E186" s="196"/>
      <c r="F186" s="197"/>
      <c r="G186" s="38"/>
      <c r="H186" s="175"/>
      <c r="I186" s="175"/>
      <c r="J186" s="10" t="str">
        <f t="shared" si="33"/>
        <v/>
      </c>
      <c r="K186" s="198" t="str">
        <f t="shared" si="34"/>
        <v/>
      </c>
      <c r="L186" s="168"/>
      <c r="M186" s="40"/>
      <c r="N186" s="175"/>
      <c r="O186" s="175"/>
      <c r="P186" s="10" t="str">
        <f t="shared" si="35"/>
        <v/>
      </c>
      <c r="Q186" s="167" t="str">
        <f t="shared" si="36"/>
        <v/>
      </c>
      <c r="R186" s="198"/>
      <c r="S186" s="42"/>
      <c r="T186" s="175"/>
      <c r="U186" s="175"/>
      <c r="V186" s="10" t="str">
        <f t="shared" si="37"/>
        <v/>
      </c>
      <c r="W186" s="167" t="str">
        <f t="shared" si="38"/>
        <v/>
      </c>
      <c r="X186" s="168"/>
      <c r="Y186" s="42"/>
      <c r="Z186" s="175"/>
      <c r="AA186" s="175"/>
      <c r="AB186" s="10" t="str">
        <f t="shared" si="39"/>
        <v/>
      </c>
      <c r="AC186" s="167" t="str">
        <f t="shared" si="40"/>
        <v/>
      </c>
      <c r="AD186" s="168"/>
      <c r="AE186" s="12" t="str">
        <f t="shared" si="41"/>
        <v/>
      </c>
      <c r="AF186" s="169" t="str">
        <f t="shared" si="42"/>
        <v/>
      </c>
      <c r="AG186" s="170"/>
      <c r="AH186" s="20" t="str">
        <f t="shared" si="43"/>
        <v/>
      </c>
      <c r="AI186" s="167" t="str">
        <f t="shared" si="44"/>
        <v/>
      </c>
      <c r="AJ186" s="168"/>
      <c r="AK186" s="258"/>
      <c r="AP186"/>
      <c r="AQ186"/>
      <c r="AR186" s="151" t="str">
        <f t="shared" si="45"/>
        <v/>
      </c>
      <c r="AS186" s="151" t="str">
        <f t="shared" si="32"/>
        <v/>
      </c>
      <c r="AT186"/>
      <c r="AU186" s="57"/>
      <c r="AV186" s="57"/>
      <c r="AW186" s="57"/>
      <c r="AX186"/>
      <c r="AY186"/>
      <c r="AZ186"/>
      <c r="BA186"/>
      <c r="BB186"/>
      <c r="BC186"/>
      <c r="BD186"/>
      <c r="BE186"/>
      <c r="BF186"/>
      <c r="BG186"/>
      <c r="BH186"/>
      <c r="BI186"/>
      <c r="BJ186"/>
      <c r="BK186"/>
      <c r="BL186"/>
      <c r="BM186"/>
      <c r="BN186"/>
      <c r="BO186"/>
      <c r="BP186"/>
      <c r="BQ186"/>
      <c r="BR186"/>
      <c r="BS186"/>
      <c r="BT186"/>
      <c r="BU186"/>
      <c r="BV186"/>
      <c r="BW186"/>
      <c r="BX186"/>
      <c r="BY186"/>
      <c r="BZ186" s="21"/>
      <c r="CA186" s="21"/>
      <c r="CB186" s="21"/>
      <c r="CC186" s="21"/>
      <c r="CD186" s="21"/>
    </row>
    <row r="187" spans="1:82" ht="12.75" customHeight="1" x14ac:dyDescent="0.2">
      <c r="A187" s="221"/>
      <c r="B187" s="193" t="str">
        <f t="shared" si="46"/>
        <v/>
      </c>
      <c r="C187" s="194"/>
      <c r="D187" s="195"/>
      <c r="E187" s="196"/>
      <c r="F187" s="197"/>
      <c r="G187" s="38"/>
      <c r="H187" s="175"/>
      <c r="I187" s="175"/>
      <c r="J187" s="10" t="str">
        <f t="shared" si="33"/>
        <v/>
      </c>
      <c r="K187" s="198" t="str">
        <f t="shared" si="34"/>
        <v/>
      </c>
      <c r="L187" s="168"/>
      <c r="M187" s="40"/>
      <c r="N187" s="175"/>
      <c r="O187" s="175"/>
      <c r="P187" s="10" t="str">
        <f t="shared" si="35"/>
        <v/>
      </c>
      <c r="Q187" s="167" t="str">
        <f t="shared" si="36"/>
        <v/>
      </c>
      <c r="R187" s="198"/>
      <c r="S187" s="42"/>
      <c r="T187" s="175"/>
      <c r="U187" s="175"/>
      <c r="V187" s="10" t="str">
        <f t="shared" si="37"/>
        <v/>
      </c>
      <c r="W187" s="167" t="str">
        <f t="shared" si="38"/>
        <v/>
      </c>
      <c r="X187" s="168"/>
      <c r="Y187" s="42"/>
      <c r="Z187" s="175"/>
      <c r="AA187" s="175"/>
      <c r="AB187" s="10" t="str">
        <f t="shared" si="39"/>
        <v/>
      </c>
      <c r="AC187" s="167" t="str">
        <f t="shared" si="40"/>
        <v/>
      </c>
      <c r="AD187" s="168"/>
      <c r="AE187" s="12" t="str">
        <f t="shared" si="41"/>
        <v/>
      </c>
      <c r="AF187" s="169" t="str">
        <f t="shared" si="42"/>
        <v/>
      </c>
      <c r="AG187" s="170"/>
      <c r="AH187" s="20" t="str">
        <f t="shared" si="43"/>
        <v/>
      </c>
      <c r="AI187" s="167" t="str">
        <f t="shared" si="44"/>
        <v/>
      </c>
      <c r="AJ187" s="168"/>
      <c r="AK187" s="258"/>
      <c r="AP187"/>
      <c r="AQ187"/>
      <c r="AR187" s="151" t="str">
        <f t="shared" si="45"/>
        <v/>
      </c>
      <c r="AS187" s="151" t="str">
        <f t="shared" si="32"/>
        <v/>
      </c>
      <c r="AT187"/>
      <c r="AU187" s="57"/>
      <c r="AV187" s="57"/>
      <c r="AW187" s="57"/>
      <c r="AX187"/>
      <c r="AY187"/>
      <c r="AZ187"/>
      <c r="BA187"/>
      <c r="BB187"/>
      <c r="BC187"/>
      <c r="BD187"/>
      <c r="BE187"/>
      <c r="BF187"/>
      <c r="BG187"/>
      <c r="BH187"/>
      <c r="BI187"/>
      <c r="BJ187"/>
      <c r="BK187"/>
      <c r="BL187"/>
      <c r="BM187"/>
      <c r="BN187"/>
      <c r="BO187"/>
      <c r="BP187"/>
      <c r="BQ187"/>
      <c r="BR187"/>
      <c r="BS187"/>
      <c r="BT187"/>
      <c r="BU187"/>
      <c r="BV187"/>
      <c r="BW187"/>
      <c r="BX187"/>
      <c r="BY187"/>
      <c r="BZ187" s="21"/>
      <c r="CA187" s="21"/>
      <c r="CB187" s="21"/>
      <c r="CC187" s="21"/>
      <c r="CD187" s="21"/>
    </row>
    <row r="188" spans="1:82" ht="12.75" customHeight="1" x14ac:dyDescent="0.2">
      <c r="A188" s="221"/>
      <c r="B188" s="193" t="str">
        <f t="shared" si="46"/>
        <v/>
      </c>
      <c r="C188" s="194"/>
      <c r="D188" s="195"/>
      <c r="E188" s="196"/>
      <c r="F188" s="197"/>
      <c r="G188" s="38"/>
      <c r="H188" s="175"/>
      <c r="I188" s="175"/>
      <c r="J188" s="10" t="str">
        <f t="shared" si="33"/>
        <v/>
      </c>
      <c r="K188" s="198" t="str">
        <f t="shared" si="34"/>
        <v/>
      </c>
      <c r="L188" s="168"/>
      <c r="M188" s="40"/>
      <c r="N188" s="175"/>
      <c r="O188" s="175"/>
      <c r="P188" s="10" t="str">
        <f t="shared" si="35"/>
        <v/>
      </c>
      <c r="Q188" s="167" t="str">
        <f t="shared" si="36"/>
        <v/>
      </c>
      <c r="R188" s="198"/>
      <c r="S188" s="42"/>
      <c r="T188" s="175"/>
      <c r="U188" s="175"/>
      <c r="V188" s="10" t="str">
        <f t="shared" si="37"/>
        <v/>
      </c>
      <c r="W188" s="167" t="str">
        <f t="shared" si="38"/>
        <v/>
      </c>
      <c r="X188" s="168"/>
      <c r="Y188" s="42"/>
      <c r="Z188" s="175"/>
      <c r="AA188" s="175"/>
      <c r="AB188" s="10" t="str">
        <f t="shared" si="39"/>
        <v/>
      </c>
      <c r="AC188" s="167" t="str">
        <f t="shared" si="40"/>
        <v/>
      </c>
      <c r="AD188" s="168"/>
      <c r="AE188" s="12" t="str">
        <f t="shared" si="41"/>
        <v/>
      </c>
      <c r="AF188" s="169" t="str">
        <f t="shared" si="42"/>
        <v/>
      </c>
      <c r="AG188" s="170"/>
      <c r="AH188" s="20" t="str">
        <f t="shared" si="43"/>
        <v/>
      </c>
      <c r="AI188" s="167" t="str">
        <f t="shared" si="44"/>
        <v/>
      </c>
      <c r="AJ188" s="168"/>
      <c r="AK188" s="258"/>
      <c r="AP188"/>
      <c r="AQ188"/>
      <c r="AR188" s="151" t="str">
        <f t="shared" si="45"/>
        <v/>
      </c>
      <c r="AS188" s="151" t="str">
        <f t="shared" si="32"/>
        <v/>
      </c>
      <c r="AT188"/>
      <c r="AU188" s="57"/>
      <c r="AV188" s="57"/>
      <c r="AW188" s="57"/>
      <c r="AX188"/>
      <c r="AY188"/>
      <c r="AZ188"/>
      <c r="BA188"/>
      <c r="BB188"/>
      <c r="BC188"/>
      <c r="BD188"/>
      <c r="BE188"/>
      <c r="BF188"/>
      <c r="BG188"/>
      <c r="BH188"/>
      <c r="BI188"/>
      <c r="BJ188"/>
      <c r="BK188"/>
      <c r="BL188"/>
      <c r="BM188"/>
      <c r="BN188"/>
      <c r="BO188"/>
      <c r="BP188"/>
      <c r="BQ188"/>
      <c r="BR188"/>
      <c r="BS188"/>
      <c r="BT188"/>
      <c r="BU188"/>
      <c r="BV188"/>
      <c r="BW188"/>
      <c r="BX188"/>
      <c r="BY188"/>
      <c r="BZ188" s="21"/>
      <c r="CA188" s="21"/>
      <c r="CB188" s="21"/>
      <c r="CC188" s="21"/>
      <c r="CD188" s="21"/>
    </row>
    <row r="189" spans="1:82" ht="12.75" customHeight="1" x14ac:dyDescent="0.2">
      <c r="A189" s="221"/>
      <c r="B189" s="193" t="str">
        <f t="shared" si="46"/>
        <v/>
      </c>
      <c r="C189" s="194"/>
      <c r="D189" s="195"/>
      <c r="E189" s="196"/>
      <c r="F189" s="197"/>
      <c r="G189" s="38"/>
      <c r="H189" s="175"/>
      <c r="I189" s="175"/>
      <c r="J189" s="10" t="str">
        <f t="shared" si="33"/>
        <v/>
      </c>
      <c r="K189" s="198" t="str">
        <f t="shared" si="34"/>
        <v/>
      </c>
      <c r="L189" s="168"/>
      <c r="M189" s="40"/>
      <c r="N189" s="175"/>
      <c r="O189" s="175"/>
      <c r="P189" s="10" t="str">
        <f t="shared" si="35"/>
        <v/>
      </c>
      <c r="Q189" s="167" t="str">
        <f t="shared" si="36"/>
        <v/>
      </c>
      <c r="R189" s="198"/>
      <c r="S189" s="42"/>
      <c r="T189" s="175"/>
      <c r="U189" s="175"/>
      <c r="V189" s="10" t="str">
        <f t="shared" si="37"/>
        <v/>
      </c>
      <c r="W189" s="167" t="str">
        <f t="shared" si="38"/>
        <v/>
      </c>
      <c r="X189" s="168"/>
      <c r="Y189" s="42"/>
      <c r="Z189" s="175"/>
      <c r="AA189" s="175"/>
      <c r="AB189" s="10" t="str">
        <f t="shared" si="39"/>
        <v/>
      </c>
      <c r="AC189" s="167" t="str">
        <f t="shared" si="40"/>
        <v/>
      </c>
      <c r="AD189" s="168"/>
      <c r="AE189" s="12" t="str">
        <f t="shared" si="41"/>
        <v/>
      </c>
      <c r="AF189" s="169" t="str">
        <f t="shared" si="42"/>
        <v/>
      </c>
      <c r="AG189" s="170"/>
      <c r="AH189" s="20" t="str">
        <f t="shared" si="43"/>
        <v/>
      </c>
      <c r="AI189" s="167" t="str">
        <f t="shared" si="44"/>
        <v/>
      </c>
      <c r="AJ189" s="168"/>
      <c r="AK189" s="258"/>
      <c r="AP189"/>
      <c r="AQ189"/>
      <c r="AR189" s="151" t="str">
        <f t="shared" si="45"/>
        <v/>
      </c>
      <c r="AS189" s="151" t="str">
        <f t="shared" si="32"/>
        <v/>
      </c>
      <c r="AT189"/>
      <c r="AU189" s="57"/>
      <c r="AV189" s="57"/>
      <c r="AW189" s="57"/>
      <c r="AX189"/>
      <c r="AY189"/>
      <c r="AZ189"/>
      <c r="BA189"/>
      <c r="BB189"/>
      <c r="BC189"/>
      <c r="BD189"/>
      <c r="BE189"/>
      <c r="BF189"/>
      <c r="BG189"/>
      <c r="BH189"/>
      <c r="BI189"/>
      <c r="BJ189"/>
      <c r="BK189"/>
      <c r="BL189"/>
      <c r="BM189"/>
      <c r="BN189"/>
      <c r="BO189"/>
      <c r="BP189"/>
      <c r="BQ189"/>
      <c r="BR189"/>
      <c r="BS189"/>
      <c r="BT189"/>
      <c r="BU189"/>
      <c r="BV189"/>
      <c r="BW189"/>
      <c r="BX189"/>
      <c r="BY189"/>
      <c r="BZ189" s="21"/>
      <c r="CA189" s="21"/>
      <c r="CB189" s="21"/>
      <c r="CC189" s="21"/>
      <c r="CD189" s="21"/>
    </row>
    <row r="190" spans="1:82" ht="12.75" customHeight="1" x14ac:dyDescent="0.2">
      <c r="A190" s="221"/>
      <c r="B190" s="193" t="str">
        <f t="shared" si="46"/>
        <v/>
      </c>
      <c r="C190" s="194"/>
      <c r="D190" s="195"/>
      <c r="E190" s="196"/>
      <c r="F190" s="197"/>
      <c r="G190" s="38"/>
      <c r="H190" s="175"/>
      <c r="I190" s="175"/>
      <c r="J190" s="10" t="str">
        <f t="shared" si="33"/>
        <v/>
      </c>
      <c r="K190" s="198" t="str">
        <f t="shared" si="34"/>
        <v/>
      </c>
      <c r="L190" s="168"/>
      <c r="M190" s="40"/>
      <c r="N190" s="175"/>
      <c r="O190" s="175"/>
      <c r="P190" s="10" t="str">
        <f t="shared" si="35"/>
        <v/>
      </c>
      <c r="Q190" s="167" t="str">
        <f t="shared" si="36"/>
        <v/>
      </c>
      <c r="R190" s="198"/>
      <c r="S190" s="42"/>
      <c r="T190" s="175"/>
      <c r="U190" s="175"/>
      <c r="V190" s="10" t="str">
        <f t="shared" si="37"/>
        <v/>
      </c>
      <c r="W190" s="167" t="str">
        <f t="shared" si="38"/>
        <v/>
      </c>
      <c r="X190" s="168"/>
      <c r="Y190" s="42"/>
      <c r="Z190" s="175"/>
      <c r="AA190" s="175"/>
      <c r="AB190" s="10" t="str">
        <f t="shared" si="39"/>
        <v/>
      </c>
      <c r="AC190" s="167" t="str">
        <f t="shared" si="40"/>
        <v/>
      </c>
      <c r="AD190" s="168"/>
      <c r="AE190" s="12" t="str">
        <f t="shared" si="41"/>
        <v/>
      </c>
      <c r="AF190" s="169" t="str">
        <f t="shared" si="42"/>
        <v/>
      </c>
      <c r="AG190" s="170"/>
      <c r="AH190" s="20" t="str">
        <f t="shared" si="43"/>
        <v/>
      </c>
      <c r="AI190" s="167" t="str">
        <f t="shared" si="44"/>
        <v/>
      </c>
      <c r="AJ190" s="168"/>
      <c r="AK190" s="258"/>
      <c r="AP190"/>
      <c r="AQ190"/>
      <c r="AR190" s="151" t="str">
        <f t="shared" si="45"/>
        <v/>
      </c>
      <c r="AS190" s="151" t="str">
        <f t="shared" si="32"/>
        <v/>
      </c>
      <c r="AT190"/>
      <c r="AU190" s="57"/>
      <c r="AV190" s="57"/>
      <c r="AW190" s="57"/>
      <c r="AX190"/>
      <c r="AY190"/>
      <c r="AZ190"/>
      <c r="BA190"/>
      <c r="BB190"/>
      <c r="BC190"/>
      <c r="BD190"/>
      <c r="BE190"/>
      <c r="BF190"/>
      <c r="BG190"/>
      <c r="BH190"/>
      <c r="BI190"/>
      <c r="BJ190"/>
      <c r="BK190"/>
      <c r="BL190"/>
      <c r="BM190"/>
      <c r="BN190"/>
      <c r="BO190"/>
      <c r="BP190"/>
      <c r="BQ190"/>
      <c r="BR190"/>
      <c r="BS190"/>
      <c r="BT190"/>
      <c r="BU190"/>
      <c r="BV190"/>
      <c r="BW190"/>
      <c r="BX190"/>
      <c r="BY190"/>
      <c r="BZ190" s="21"/>
      <c r="CA190" s="21"/>
      <c r="CB190" s="21"/>
      <c r="CC190" s="21"/>
      <c r="CD190" s="21"/>
    </row>
    <row r="191" spans="1:82" ht="12.75" customHeight="1" x14ac:dyDescent="0.2">
      <c r="A191" s="221"/>
      <c r="B191" s="193" t="str">
        <f t="shared" si="46"/>
        <v/>
      </c>
      <c r="C191" s="194"/>
      <c r="D191" s="195"/>
      <c r="E191" s="196"/>
      <c r="F191" s="197"/>
      <c r="G191" s="38"/>
      <c r="H191" s="175"/>
      <c r="I191" s="175"/>
      <c r="J191" s="10" t="str">
        <f t="shared" si="33"/>
        <v/>
      </c>
      <c r="K191" s="198" t="str">
        <f t="shared" si="34"/>
        <v/>
      </c>
      <c r="L191" s="168"/>
      <c r="M191" s="40"/>
      <c r="N191" s="175"/>
      <c r="O191" s="175"/>
      <c r="P191" s="10" t="str">
        <f t="shared" si="35"/>
        <v/>
      </c>
      <c r="Q191" s="167" t="str">
        <f t="shared" si="36"/>
        <v/>
      </c>
      <c r="R191" s="198"/>
      <c r="S191" s="42"/>
      <c r="T191" s="175"/>
      <c r="U191" s="175"/>
      <c r="V191" s="10" t="str">
        <f t="shared" si="37"/>
        <v/>
      </c>
      <c r="W191" s="167" t="str">
        <f t="shared" si="38"/>
        <v/>
      </c>
      <c r="X191" s="168"/>
      <c r="Y191" s="42"/>
      <c r="Z191" s="175"/>
      <c r="AA191" s="175"/>
      <c r="AB191" s="10" t="str">
        <f t="shared" si="39"/>
        <v/>
      </c>
      <c r="AC191" s="167" t="str">
        <f t="shared" si="40"/>
        <v/>
      </c>
      <c r="AD191" s="168"/>
      <c r="AE191" s="12" t="str">
        <f t="shared" si="41"/>
        <v/>
      </c>
      <c r="AF191" s="169" t="str">
        <f t="shared" si="42"/>
        <v/>
      </c>
      <c r="AG191" s="170"/>
      <c r="AH191" s="20" t="str">
        <f t="shared" si="43"/>
        <v/>
      </c>
      <c r="AI191" s="167" t="str">
        <f t="shared" si="44"/>
        <v/>
      </c>
      <c r="AJ191" s="168"/>
      <c r="AK191" s="258"/>
      <c r="AP191"/>
      <c r="AQ191"/>
      <c r="AR191" s="151" t="str">
        <f t="shared" si="45"/>
        <v/>
      </c>
      <c r="AS191" s="151" t="str">
        <f t="shared" si="32"/>
        <v/>
      </c>
      <c r="AT191"/>
      <c r="AU191" s="57"/>
      <c r="AV191" s="57"/>
      <c r="AW191" s="57"/>
      <c r="AX191"/>
      <c r="AY191"/>
      <c r="AZ191"/>
      <c r="BA191"/>
      <c r="BB191"/>
      <c r="BC191"/>
      <c r="BD191"/>
      <c r="BE191"/>
      <c r="BF191"/>
      <c r="BG191"/>
      <c r="BH191"/>
      <c r="BI191"/>
      <c r="BJ191"/>
      <c r="BK191"/>
      <c r="BL191"/>
      <c r="BM191"/>
      <c r="BN191"/>
      <c r="BO191"/>
      <c r="BP191"/>
      <c r="BQ191"/>
      <c r="BR191"/>
      <c r="BS191"/>
      <c r="BT191"/>
      <c r="BU191"/>
      <c r="BV191"/>
      <c r="BW191"/>
      <c r="BX191"/>
      <c r="BY191"/>
      <c r="BZ191" s="21"/>
      <c r="CA191" s="21"/>
      <c r="CB191" s="21"/>
      <c r="CC191" s="21"/>
      <c r="CD191" s="21"/>
    </row>
    <row r="192" spans="1:82" ht="12.75" customHeight="1" x14ac:dyDescent="0.2">
      <c r="A192" s="221"/>
      <c r="B192" s="193" t="str">
        <f t="shared" si="46"/>
        <v/>
      </c>
      <c r="C192" s="194"/>
      <c r="D192" s="195"/>
      <c r="E192" s="196"/>
      <c r="F192" s="197"/>
      <c r="G192" s="38"/>
      <c r="H192" s="175"/>
      <c r="I192" s="175"/>
      <c r="J192" s="10" t="str">
        <f t="shared" si="33"/>
        <v/>
      </c>
      <c r="K192" s="198" t="str">
        <f t="shared" si="34"/>
        <v/>
      </c>
      <c r="L192" s="168"/>
      <c r="M192" s="40"/>
      <c r="N192" s="175"/>
      <c r="O192" s="175"/>
      <c r="P192" s="10" t="str">
        <f t="shared" si="35"/>
        <v/>
      </c>
      <c r="Q192" s="167" t="str">
        <f t="shared" si="36"/>
        <v/>
      </c>
      <c r="R192" s="198"/>
      <c r="S192" s="42"/>
      <c r="T192" s="175"/>
      <c r="U192" s="175"/>
      <c r="V192" s="10" t="str">
        <f t="shared" si="37"/>
        <v/>
      </c>
      <c r="W192" s="167" t="str">
        <f t="shared" si="38"/>
        <v/>
      </c>
      <c r="X192" s="168"/>
      <c r="Y192" s="42"/>
      <c r="Z192" s="175"/>
      <c r="AA192" s="175"/>
      <c r="AB192" s="10" t="str">
        <f t="shared" si="39"/>
        <v/>
      </c>
      <c r="AC192" s="167" t="str">
        <f t="shared" si="40"/>
        <v/>
      </c>
      <c r="AD192" s="168"/>
      <c r="AE192" s="12" t="str">
        <f t="shared" si="41"/>
        <v/>
      </c>
      <c r="AF192" s="169" t="str">
        <f t="shared" si="42"/>
        <v/>
      </c>
      <c r="AG192" s="170"/>
      <c r="AH192" s="20" t="str">
        <f t="shared" si="43"/>
        <v/>
      </c>
      <c r="AI192" s="167" t="str">
        <f t="shared" si="44"/>
        <v/>
      </c>
      <c r="AJ192" s="168"/>
      <c r="AK192" s="258"/>
      <c r="AP192"/>
      <c r="AQ192"/>
      <c r="AR192" s="151" t="str">
        <f t="shared" si="45"/>
        <v/>
      </c>
      <c r="AS192" s="151" t="str">
        <f t="shared" si="32"/>
        <v/>
      </c>
      <c r="AT192"/>
      <c r="AU192" s="57"/>
      <c r="AV192" s="57"/>
      <c r="AW192" s="57"/>
      <c r="AX192"/>
      <c r="AY192"/>
      <c r="AZ192"/>
      <c r="BA192"/>
      <c r="BB192"/>
      <c r="BC192"/>
      <c r="BD192"/>
      <c r="BE192"/>
      <c r="BF192"/>
      <c r="BG192"/>
      <c r="BH192"/>
      <c r="BI192"/>
      <c r="BJ192"/>
      <c r="BK192"/>
      <c r="BL192"/>
      <c r="BM192"/>
      <c r="BN192"/>
      <c r="BO192"/>
      <c r="BP192"/>
      <c r="BQ192"/>
      <c r="BR192"/>
      <c r="BS192"/>
      <c r="BT192"/>
      <c r="BU192"/>
      <c r="BV192"/>
      <c r="BW192"/>
      <c r="BX192"/>
      <c r="BY192"/>
      <c r="BZ192" s="21"/>
      <c r="CA192" s="21"/>
      <c r="CB192" s="21"/>
      <c r="CC192" s="21"/>
      <c r="CD192" s="21"/>
    </row>
    <row r="193" spans="1:82" ht="12.75" customHeight="1" x14ac:dyDescent="0.2">
      <c r="A193" s="221"/>
      <c r="B193" s="193" t="str">
        <f t="shared" si="46"/>
        <v/>
      </c>
      <c r="C193" s="194"/>
      <c r="D193" s="195"/>
      <c r="E193" s="196"/>
      <c r="F193" s="197"/>
      <c r="G193" s="38"/>
      <c r="H193" s="175"/>
      <c r="I193" s="175"/>
      <c r="J193" s="10" t="str">
        <f t="shared" si="33"/>
        <v/>
      </c>
      <c r="K193" s="198" t="str">
        <f t="shared" si="34"/>
        <v/>
      </c>
      <c r="L193" s="168"/>
      <c r="M193" s="40"/>
      <c r="N193" s="175"/>
      <c r="O193" s="175"/>
      <c r="P193" s="10" t="str">
        <f t="shared" si="35"/>
        <v/>
      </c>
      <c r="Q193" s="167" t="str">
        <f t="shared" si="36"/>
        <v/>
      </c>
      <c r="R193" s="198"/>
      <c r="S193" s="42"/>
      <c r="T193" s="175"/>
      <c r="U193" s="175"/>
      <c r="V193" s="10" t="str">
        <f t="shared" si="37"/>
        <v/>
      </c>
      <c r="W193" s="167" t="str">
        <f t="shared" si="38"/>
        <v/>
      </c>
      <c r="X193" s="168"/>
      <c r="Y193" s="42"/>
      <c r="Z193" s="175"/>
      <c r="AA193" s="175"/>
      <c r="AB193" s="10" t="str">
        <f t="shared" si="39"/>
        <v/>
      </c>
      <c r="AC193" s="167" t="str">
        <f t="shared" si="40"/>
        <v/>
      </c>
      <c r="AD193" s="168"/>
      <c r="AE193" s="12" t="str">
        <f t="shared" si="41"/>
        <v/>
      </c>
      <c r="AF193" s="169" t="str">
        <f t="shared" si="42"/>
        <v/>
      </c>
      <c r="AG193" s="170"/>
      <c r="AH193" s="20" t="str">
        <f t="shared" si="43"/>
        <v/>
      </c>
      <c r="AI193" s="167" t="str">
        <f t="shared" si="44"/>
        <v/>
      </c>
      <c r="AJ193" s="168"/>
      <c r="AK193" s="258"/>
      <c r="AP193"/>
      <c r="AQ193"/>
      <c r="AR193" s="151" t="str">
        <f t="shared" si="45"/>
        <v/>
      </c>
      <c r="AS193" s="151" t="str">
        <f t="shared" si="32"/>
        <v/>
      </c>
      <c r="AT193"/>
      <c r="AU193" s="57"/>
      <c r="AV193" s="57"/>
      <c r="AW193" s="57"/>
      <c r="AX193"/>
      <c r="AY193"/>
      <c r="AZ193"/>
      <c r="BA193"/>
      <c r="BB193"/>
      <c r="BC193"/>
      <c r="BD193"/>
      <c r="BE193"/>
      <c r="BF193"/>
      <c r="BG193"/>
      <c r="BH193"/>
      <c r="BI193"/>
      <c r="BJ193"/>
      <c r="BK193"/>
      <c r="BL193"/>
      <c r="BM193"/>
      <c r="BN193"/>
      <c r="BO193"/>
      <c r="BP193"/>
      <c r="BQ193"/>
      <c r="BR193"/>
      <c r="BS193"/>
      <c r="BT193"/>
      <c r="BU193"/>
      <c r="BV193"/>
      <c r="BW193"/>
      <c r="BX193"/>
      <c r="BY193"/>
      <c r="BZ193" s="21"/>
      <c r="CA193" s="21"/>
      <c r="CB193" s="21"/>
      <c r="CC193" s="21"/>
      <c r="CD193" s="21"/>
    </row>
    <row r="194" spans="1:82" ht="12.75" customHeight="1" x14ac:dyDescent="0.2">
      <c r="A194" s="221"/>
      <c r="B194" s="193" t="str">
        <f t="shared" si="46"/>
        <v/>
      </c>
      <c r="C194" s="194"/>
      <c r="D194" s="195"/>
      <c r="E194" s="196"/>
      <c r="F194" s="197"/>
      <c r="G194" s="38"/>
      <c r="H194" s="175"/>
      <c r="I194" s="175"/>
      <c r="J194" s="10" t="str">
        <f t="shared" si="33"/>
        <v/>
      </c>
      <c r="K194" s="198" t="str">
        <f t="shared" si="34"/>
        <v/>
      </c>
      <c r="L194" s="168"/>
      <c r="M194" s="40"/>
      <c r="N194" s="175"/>
      <c r="O194" s="175"/>
      <c r="P194" s="10" t="str">
        <f t="shared" si="35"/>
        <v/>
      </c>
      <c r="Q194" s="167" t="str">
        <f t="shared" si="36"/>
        <v/>
      </c>
      <c r="R194" s="198"/>
      <c r="S194" s="42"/>
      <c r="T194" s="175"/>
      <c r="U194" s="175"/>
      <c r="V194" s="10" t="str">
        <f t="shared" si="37"/>
        <v/>
      </c>
      <c r="W194" s="167" t="str">
        <f t="shared" si="38"/>
        <v/>
      </c>
      <c r="X194" s="168"/>
      <c r="Y194" s="42"/>
      <c r="Z194" s="175"/>
      <c r="AA194" s="175"/>
      <c r="AB194" s="10" t="str">
        <f t="shared" si="39"/>
        <v/>
      </c>
      <c r="AC194" s="167" t="str">
        <f t="shared" si="40"/>
        <v/>
      </c>
      <c r="AD194" s="168"/>
      <c r="AE194" s="12" t="str">
        <f t="shared" si="41"/>
        <v/>
      </c>
      <c r="AF194" s="169" t="str">
        <f t="shared" si="42"/>
        <v/>
      </c>
      <c r="AG194" s="170"/>
      <c r="AH194" s="20" t="str">
        <f t="shared" si="43"/>
        <v/>
      </c>
      <c r="AI194" s="167" t="str">
        <f t="shared" si="44"/>
        <v/>
      </c>
      <c r="AJ194" s="168"/>
      <c r="AK194" s="258"/>
      <c r="AP194"/>
      <c r="AQ194"/>
      <c r="AR194" s="151" t="str">
        <f t="shared" si="45"/>
        <v/>
      </c>
      <c r="AS194" s="151" t="str">
        <f t="shared" si="32"/>
        <v/>
      </c>
      <c r="AT194"/>
      <c r="AU194" s="57"/>
      <c r="AV194" s="57"/>
      <c r="AW194" s="57"/>
      <c r="AX194"/>
      <c r="AY194"/>
      <c r="AZ194"/>
      <c r="BA194"/>
      <c r="BB194"/>
      <c r="BC194"/>
      <c r="BD194"/>
      <c r="BE194"/>
      <c r="BF194"/>
      <c r="BG194"/>
      <c r="BH194"/>
      <c r="BI194"/>
      <c r="BJ194"/>
      <c r="BK194"/>
      <c r="BL194"/>
      <c r="BM194"/>
      <c r="BN194"/>
      <c r="BO194"/>
      <c r="BP194"/>
      <c r="BQ194"/>
      <c r="BR194"/>
      <c r="BS194"/>
      <c r="BT194"/>
      <c r="BU194"/>
      <c r="BV194"/>
      <c r="BW194"/>
      <c r="BX194"/>
      <c r="BY194"/>
      <c r="BZ194" s="21"/>
      <c r="CA194" s="21"/>
      <c r="CB194" s="21"/>
      <c r="CC194" s="21"/>
      <c r="CD194" s="21"/>
    </row>
    <row r="195" spans="1:82" ht="12.75" customHeight="1" x14ac:dyDescent="0.2">
      <c r="A195" s="221"/>
      <c r="B195" s="193" t="str">
        <f t="shared" si="46"/>
        <v/>
      </c>
      <c r="C195" s="194"/>
      <c r="D195" s="195"/>
      <c r="E195" s="196"/>
      <c r="F195" s="197"/>
      <c r="G195" s="38"/>
      <c r="H195" s="175"/>
      <c r="I195" s="175"/>
      <c r="J195" s="10" t="str">
        <f t="shared" si="33"/>
        <v/>
      </c>
      <c r="K195" s="198" t="str">
        <f t="shared" si="34"/>
        <v/>
      </c>
      <c r="L195" s="168"/>
      <c r="M195" s="40"/>
      <c r="N195" s="175"/>
      <c r="O195" s="175"/>
      <c r="P195" s="10" t="str">
        <f t="shared" si="35"/>
        <v/>
      </c>
      <c r="Q195" s="167" t="str">
        <f t="shared" si="36"/>
        <v/>
      </c>
      <c r="R195" s="198"/>
      <c r="S195" s="42"/>
      <c r="T195" s="175"/>
      <c r="U195" s="175"/>
      <c r="V195" s="10" t="str">
        <f t="shared" si="37"/>
        <v/>
      </c>
      <c r="W195" s="167" t="str">
        <f t="shared" si="38"/>
        <v/>
      </c>
      <c r="X195" s="168"/>
      <c r="Y195" s="42"/>
      <c r="Z195" s="175"/>
      <c r="AA195" s="175"/>
      <c r="AB195" s="10" t="str">
        <f t="shared" si="39"/>
        <v/>
      </c>
      <c r="AC195" s="167" t="str">
        <f t="shared" si="40"/>
        <v/>
      </c>
      <c r="AD195" s="168"/>
      <c r="AE195" s="12" t="str">
        <f t="shared" si="41"/>
        <v/>
      </c>
      <c r="AF195" s="169" t="str">
        <f t="shared" si="42"/>
        <v/>
      </c>
      <c r="AG195" s="170"/>
      <c r="AH195" s="20" t="str">
        <f t="shared" si="43"/>
        <v/>
      </c>
      <c r="AI195" s="167" t="str">
        <f t="shared" si="44"/>
        <v/>
      </c>
      <c r="AJ195" s="168"/>
      <c r="AK195" s="258"/>
      <c r="AP195"/>
      <c r="AQ195"/>
      <c r="AR195" s="151" t="str">
        <f t="shared" si="45"/>
        <v/>
      </c>
      <c r="AS195" s="151" t="str">
        <f t="shared" si="32"/>
        <v/>
      </c>
      <c r="AT195"/>
      <c r="AU195" s="57"/>
      <c r="AV195" s="57"/>
      <c r="AW195" s="57"/>
      <c r="AX195"/>
      <c r="AY195"/>
      <c r="AZ195"/>
      <c r="BA195"/>
      <c r="BB195"/>
      <c r="BC195"/>
      <c r="BD195"/>
      <c r="BE195"/>
      <c r="BF195"/>
      <c r="BG195"/>
      <c r="BH195"/>
      <c r="BI195"/>
      <c r="BJ195"/>
      <c r="BK195"/>
      <c r="BL195"/>
      <c r="BM195"/>
      <c r="BN195"/>
      <c r="BO195"/>
      <c r="BP195"/>
      <c r="BQ195"/>
      <c r="BR195"/>
      <c r="BS195"/>
      <c r="BT195"/>
      <c r="BU195"/>
      <c r="BV195"/>
      <c r="BW195"/>
      <c r="BX195"/>
      <c r="BY195"/>
      <c r="BZ195" s="21"/>
      <c r="CA195" s="21"/>
      <c r="CB195" s="21"/>
      <c r="CC195" s="21"/>
      <c r="CD195" s="21"/>
    </row>
    <row r="196" spans="1:82" ht="12.75" customHeight="1" x14ac:dyDescent="0.2">
      <c r="A196" s="221"/>
      <c r="B196" s="193" t="str">
        <f t="shared" si="46"/>
        <v/>
      </c>
      <c r="C196" s="194"/>
      <c r="D196" s="195"/>
      <c r="E196" s="196"/>
      <c r="F196" s="197"/>
      <c r="G196" s="38"/>
      <c r="H196" s="175"/>
      <c r="I196" s="175"/>
      <c r="J196" s="10" t="str">
        <f t="shared" si="33"/>
        <v/>
      </c>
      <c r="K196" s="198" t="str">
        <f t="shared" si="34"/>
        <v/>
      </c>
      <c r="L196" s="168"/>
      <c r="M196" s="40"/>
      <c r="N196" s="175"/>
      <c r="O196" s="175"/>
      <c r="P196" s="10" t="str">
        <f t="shared" si="35"/>
        <v/>
      </c>
      <c r="Q196" s="167" t="str">
        <f t="shared" si="36"/>
        <v/>
      </c>
      <c r="R196" s="198"/>
      <c r="S196" s="42"/>
      <c r="T196" s="175"/>
      <c r="U196" s="175"/>
      <c r="V196" s="10" t="str">
        <f t="shared" si="37"/>
        <v/>
      </c>
      <c r="W196" s="167" t="str">
        <f t="shared" si="38"/>
        <v/>
      </c>
      <c r="X196" s="168"/>
      <c r="Y196" s="42"/>
      <c r="Z196" s="175"/>
      <c r="AA196" s="175"/>
      <c r="AB196" s="10" t="str">
        <f t="shared" si="39"/>
        <v/>
      </c>
      <c r="AC196" s="167" t="str">
        <f t="shared" si="40"/>
        <v/>
      </c>
      <c r="AD196" s="168"/>
      <c r="AE196" s="12" t="str">
        <f t="shared" si="41"/>
        <v/>
      </c>
      <c r="AF196" s="169" t="str">
        <f t="shared" si="42"/>
        <v/>
      </c>
      <c r="AG196" s="170"/>
      <c r="AH196" s="20" t="str">
        <f t="shared" si="43"/>
        <v/>
      </c>
      <c r="AI196" s="167" t="str">
        <f t="shared" si="44"/>
        <v/>
      </c>
      <c r="AJ196" s="168"/>
      <c r="AK196" s="258"/>
      <c r="AP196"/>
      <c r="AQ196"/>
      <c r="AR196" s="151" t="str">
        <f t="shared" si="45"/>
        <v/>
      </c>
      <c r="AS196" s="151" t="str">
        <f t="shared" si="32"/>
        <v/>
      </c>
      <c r="AT196"/>
      <c r="AU196" s="57"/>
      <c r="AV196" s="57"/>
      <c r="AW196" s="57"/>
      <c r="AX196"/>
      <c r="AY196"/>
      <c r="AZ196"/>
      <c r="BA196"/>
      <c r="BB196"/>
      <c r="BC196"/>
      <c r="BD196"/>
      <c r="BE196"/>
      <c r="BF196"/>
      <c r="BG196"/>
      <c r="BH196"/>
      <c r="BI196"/>
      <c r="BJ196"/>
      <c r="BK196"/>
      <c r="BL196"/>
      <c r="BM196"/>
      <c r="BN196"/>
      <c r="BO196"/>
      <c r="BP196"/>
      <c r="BQ196"/>
      <c r="BR196"/>
      <c r="BS196"/>
      <c r="BT196"/>
      <c r="BU196"/>
      <c r="BV196"/>
      <c r="BW196"/>
      <c r="BX196"/>
      <c r="BY196"/>
      <c r="BZ196" s="21"/>
      <c r="CA196" s="21"/>
      <c r="CB196" s="21"/>
      <c r="CC196" s="21"/>
      <c r="CD196" s="21"/>
    </row>
    <row r="197" spans="1:82" ht="12.75" customHeight="1" x14ac:dyDescent="0.2">
      <c r="A197" s="221"/>
      <c r="B197" s="193" t="str">
        <f t="shared" si="46"/>
        <v/>
      </c>
      <c r="C197" s="194"/>
      <c r="D197" s="195"/>
      <c r="E197" s="196"/>
      <c r="F197" s="197"/>
      <c r="G197" s="38"/>
      <c r="H197" s="175"/>
      <c r="I197" s="175"/>
      <c r="J197" s="10" t="str">
        <f t="shared" si="33"/>
        <v/>
      </c>
      <c r="K197" s="198" t="str">
        <f t="shared" si="34"/>
        <v/>
      </c>
      <c r="L197" s="168"/>
      <c r="M197" s="40"/>
      <c r="N197" s="175"/>
      <c r="O197" s="175"/>
      <c r="P197" s="10" t="str">
        <f t="shared" si="35"/>
        <v/>
      </c>
      <c r="Q197" s="167" t="str">
        <f t="shared" si="36"/>
        <v/>
      </c>
      <c r="R197" s="198"/>
      <c r="S197" s="42"/>
      <c r="T197" s="175"/>
      <c r="U197" s="175"/>
      <c r="V197" s="10" t="str">
        <f t="shared" si="37"/>
        <v/>
      </c>
      <c r="W197" s="167" t="str">
        <f t="shared" si="38"/>
        <v/>
      </c>
      <c r="X197" s="168"/>
      <c r="Y197" s="42"/>
      <c r="Z197" s="175"/>
      <c r="AA197" s="175"/>
      <c r="AB197" s="10" t="str">
        <f t="shared" si="39"/>
        <v/>
      </c>
      <c r="AC197" s="167" t="str">
        <f t="shared" si="40"/>
        <v/>
      </c>
      <c r="AD197" s="168"/>
      <c r="AE197" s="12" t="str">
        <f t="shared" si="41"/>
        <v/>
      </c>
      <c r="AF197" s="169" t="str">
        <f t="shared" si="42"/>
        <v/>
      </c>
      <c r="AG197" s="170"/>
      <c r="AH197" s="20" t="str">
        <f t="shared" si="43"/>
        <v/>
      </c>
      <c r="AI197" s="167" t="str">
        <f t="shared" si="44"/>
        <v/>
      </c>
      <c r="AJ197" s="168"/>
      <c r="AK197" s="258"/>
      <c r="AP197"/>
      <c r="AQ197"/>
      <c r="AR197" s="151" t="str">
        <f t="shared" si="45"/>
        <v/>
      </c>
      <c r="AS197" s="151" t="str">
        <f t="shared" si="32"/>
        <v/>
      </c>
      <c r="AT197"/>
      <c r="AU197" s="57"/>
      <c r="AV197" s="57"/>
      <c r="AW197" s="57"/>
      <c r="AX197"/>
      <c r="AY197"/>
      <c r="AZ197"/>
      <c r="BA197"/>
      <c r="BB197"/>
      <c r="BC197"/>
      <c r="BD197"/>
      <c r="BE197"/>
      <c r="BF197"/>
      <c r="BG197"/>
      <c r="BH197"/>
      <c r="BI197"/>
      <c r="BJ197"/>
      <c r="BK197"/>
      <c r="BL197"/>
      <c r="BM197"/>
      <c r="BN197"/>
      <c r="BO197"/>
      <c r="BP197"/>
      <c r="BQ197"/>
      <c r="BR197"/>
      <c r="BS197"/>
      <c r="BT197"/>
      <c r="BU197"/>
      <c r="BV197"/>
      <c r="BW197"/>
      <c r="BX197"/>
      <c r="BY197"/>
      <c r="BZ197" s="21"/>
      <c r="CA197" s="21"/>
      <c r="CB197" s="21"/>
      <c r="CC197" s="21"/>
      <c r="CD197" s="21"/>
    </row>
    <row r="198" spans="1:82" ht="12.75" customHeight="1" x14ac:dyDescent="0.2">
      <c r="A198" s="221"/>
      <c r="B198" s="193" t="str">
        <f t="shared" si="46"/>
        <v/>
      </c>
      <c r="C198" s="194"/>
      <c r="D198" s="195"/>
      <c r="E198" s="196"/>
      <c r="F198" s="197"/>
      <c r="G198" s="38"/>
      <c r="H198" s="175"/>
      <c r="I198" s="175"/>
      <c r="J198" s="10" t="str">
        <f t="shared" si="33"/>
        <v/>
      </c>
      <c r="K198" s="198" t="str">
        <f t="shared" si="34"/>
        <v/>
      </c>
      <c r="L198" s="168"/>
      <c r="M198" s="40"/>
      <c r="N198" s="175"/>
      <c r="O198" s="175"/>
      <c r="P198" s="10" t="str">
        <f t="shared" si="35"/>
        <v/>
      </c>
      <c r="Q198" s="167" t="str">
        <f t="shared" si="36"/>
        <v/>
      </c>
      <c r="R198" s="198"/>
      <c r="S198" s="42"/>
      <c r="T198" s="175"/>
      <c r="U198" s="175"/>
      <c r="V198" s="10" t="str">
        <f t="shared" si="37"/>
        <v/>
      </c>
      <c r="W198" s="167" t="str">
        <f t="shared" si="38"/>
        <v/>
      </c>
      <c r="X198" s="168"/>
      <c r="Y198" s="42"/>
      <c r="Z198" s="175"/>
      <c r="AA198" s="175"/>
      <c r="AB198" s="10" t="str">
        <f t="shared" si="39"/>
        <v/>
      </c>
      <c r="AC198" s="167" t="str">
        <f t="shared" si="40"/>
        <v/>
      </c>
      <c r="AD198" s="168"/>
      <c r="AE198" s="12" t="str">
        <f t="shared" si="41"/>
        <v/>
      </c>
      <c r="AF198" s="169" t="str">
        <f t="shared" si="42"/>
        <v/>
      </c>
      <c r="AG198" s="170"/>
      <c r="AH198" s="20" t="str">
        <f t="shared" si="43"/>
        <v/>
      </c>
      <c r="AI198" s="167" t="str">
        <f t="shared" si="44"/>
        <v/>
      </c>
      <c r="AJ198" s="168"/>
      <c r="AK198" s="258"/>
      <c r="AP198"/>
      <c r="AQ198"/>
      <c r="AR198" s="151" t="str">
        <f t="shared" si="45"/>
        <v/>
      </c>
      <c r="AS198" s="151" t="str">
        <f t="shared" si="32"/>
        <v/>
      </c>
      <c r="AT198"/>
      <c r="AU198" s="57"/>
      <c r="AV198" s="57"/>
      <c r="AW198" s="57"/>
      <c r="AX198"/>
      <c r="AY198"/>
      <c r="AZ198"/>
      <c r="BA198"/>
      <c r="BB198"/>
      <c r="BC198"/>
      <c r="BD198"/>
      <c r="BE198"/>
      <c r="BF198"/>
      <c r="BG198"/>
      <c r="BH198"/>
      <c r="BI198"/>
      <c r="BJ198"/>
      <c r="BK198"/>
      <c r="BL198"/>
      <c r="BM198"/>
      <c r="BN198"/>
      <c r="BO198"/>
      <c r="BP198"/>
      <c r="BQ198"/>
      <c r="BR198"/>
      <c r="BS198"/>
      <c r="BT198"/>
      <c r="BU198"/>
      <c r="BV198"/>
      <c r="BW198"/>
      <c r="BX198"/>
      <c r="BY198"/>
      <c r="BZ198" s="21"/>
      <c r="CA198" s="21"/>
      <c r="CB198" s="21"/>
      <c r="CC198" s="21"/>
      <c r="CD198" s="21"/>
    </row>
    <row r="199" spans="1:82" ht="12.75" customHeight="1" x14ac:dyDescent="0.2">
      <c r="A199" s="221"/>
      <c r="B199" s="193" t="str">
        <f t="shared" si="46"/>
        <v/>
      </c>
      <c r="C199" s="194"/>
      <c r="D199" s="195"/>
      <c r="E199" s="196"/>
      <c r="F199" s="197"/>
      <c r="G199" s="38"/>
      <c r="H199" s="175"/>
      <c r="I199" s="175"/>
      <c r="J199" s="10" t="str">
        <f t="shared" si="33"/>
        <v/>
      </c>
      <c r="K199" s="198" t="str">
        <f t="shared" si="34"/>
        <v/>
      </c>
      <c r="L199" s="168"/>
      <c r="M199" s="40"/>
      <c r="N199" s="175"/>
      <c r="O199" s="175"/>
      <c r="P199" s="10" t="str">
        <f t="shared" si="35"/>
        <v/>
      </c>
      <c r="Q199" s="167" t="str">
        <f t="shared" si="36"/>
        <v/>
      </c>
      <c r="R199" s="198"/>
      <c r="S199" s="42"/>
      <c r="T199" s="175"/>
      <c r="U199" s="175"/>
      <c r="V199" s="10" t="str">
        <f t="shared" si="37"/>
        <v/>
      </c>
      <c r="W199" s="167" t="str">
        <f t="shared" si="38"/>
        <v/>
      </c>
      <c r="X199" s="168"/>
      <c r="Y199" s="42"/>
      <c r="Z199" s="175"/>
      <c r="AA199" s="175"/>
      <c r="AB199" s="10" t="str">
        <f t="shared" si="39"/>
        <v/>
      </c>
      <c r="AC199" s="167" t="str">
        <f t="shared" si="40"/>
        <v/>
      </c>
      <c r="AD199" s="168"/>
      <c r="AE199" s="12" t="str">
        <f t="shared" si="41"/>
        <v/>
      </c>
      <c r="AF199" s="169" t="str">
        <f t="shared" si="42"/>
        <v/>
      </c>
      <c r="AG199" s="170"/>
      <c r="AH199" s="20" t="str">
        <f t="shared" si="43"/>
        <v/>
      </c>
      <c r="AI199" s="167" t="str">
        <f t="shared" si="44"/>
        <v/>
      </c>
      <c r="AJ199" s="168"/>
      <c r="AK199" s="258"/>
      <c r="AP199"/>
      <c r="AQ199"/>
      <c r="AR199" s="151" t="str">
        <f t="shared" si="45"/>
        <v/>
      </c>
      <c r="AS199" s="151" t="str">
        <f t="shared" si="32"/>
        <v/>
      </c>
      <c r="AT199"/>
      <c r="AU199" s="57"/>
      <c r="AV199" s="57"/>
      <c r="AW199" s="57"/>
      <c r="AX199"/>
      <c r="AY199"/>
      <c r="AZ199"/>
      <c r="BA199"/>
      <c r="BB199"/>
      <c r="BC199"/>
      <c r="BD199"/>
      <c r="BE199"/>
      <c r="BF199"/>
      <c r="BG199"/>
      <c r="BH199"/>
      <c r="BI199"/>
      <c r="BJ199"/>
      <c r="BK199"/>
      <c r="BL199"/>
      <c r="BM199"/>
      <c r="BN199"/>
      <c r="BO199"/>
      <c r="BP199"/>
      <c r="BQ199"/>
      <c r="BR199"/>
      <c r="BS199"/>
      <c r="BT199"/>
      <c r="BU199"/>
      <c r="BV199"/>
      <c r="BW199"/>
      <c r="BX199"/>
      <c r="BY199"/>
      <c r="BZ199" s="21"/>
      <c r="CA199" s="21"/>
      <c r="CB199" s="21"/>
      <c r="CC199" s="21"/>
      <c r="CD199" s="21"/>
    </row>
    <row r="200" spans="1:82" ht="12.75" customHeight="1" x14ac:dyDescent="0.2">
      <c r="A200" s="221"/>
      <c r="B200" s="193" t="str">
        <f t="shared" si="46"/>
        <v/>
      </c>
      <c r="C200" s="194"/>
      <c r="D200" s="195"/>
      <c r="E200" s="196"/>
      <c r="F200" s="197"/>
      <c r="G200" s="38"/>
      <c r="H200" s="175"/>
      <c r="I200" s="175"/>
      <c r="J200" s="10" t="str">
        <f t="shared" si="33"/>
        <v/>
      </c>
      <c r="K200" s="198" t="str">
        <f t="shared" si="34"/>
        <v/>
      </c>
      <c r="L200" s="168"/>
      <c r="M200" s="40"/>
      <c r="N200" s="175"/>
      <c r="O200" s="175"/>
      <c r="P200" s="10" t="str">
        <f t="shared" si="35"/>
        <v/>
      </c>
      <c r="Q200" s="167" t="str">
        <f t="shared" si="36"/>
        <v/>
      </c>
      <c r="R200" s="198"/>
      <c r="S200" s="42"/>
      <c r="T200" s="175"/>
      <c r="U200" s="175"/>
      <c r="V200" s="10" t="str">
        <f t="shared" si="37"/>
        <v/>
      </c>
      <c r="W200" s="167" t="str">
        <f t="shared" si="38"/>
        <v/>
      </c>
      <c r="X200" s="168"/>
      <c r="Y200" s="42"/>
      <c r="Z200" s="175"/>
      <c r="AA200" s="175"/>
      <c r="AB200" s="10" t="str">
        <f t="shared" si="39"/>
        <v/>
      </c>
      <c r="AC200" s="167" t="str">
        <f t="shared" si="40"/>
        <v/>
      </c>
      <c r="AD200" s="168"/>
      <c r="AE200" s="12" t="str">
        <f t="shared" si="41"/>
        <v/>
      </c>
      <c r="AF200" s="169" t="str">
        <f t="shared" si="42"/>
        <v/>
      </c>
      <c r="AG200" s="170"/>
      <c r="AH200" s="20" t="str">
        <f t="shared" si="43"/>
        <v/>
      </c>
      <c r="AI200" s="167" t="str">
        <f t="shared" si="44"/>
        <v/>
      </c>
      <c r="AJ200" s="168"/>
      <c r="AK200" s="258"/>
      <c r="AP200"/>
      <c r="AQ200"/>
      <c r="AR200" s="151" t="str">
        <f t="shared" si="45"/>
        <v/>
      </c>
      <c r="AS200" s="151" t="str">
        <f t="shared" si="32"/>
        <v/>
      </c>
      <c r="AT200"/>
      <c r="AU200" s="57"/>
      <c r="AV200" s="57"/>
      <c r="AW200" s="57"/>
      <c r="AX200"/>
      <c r="AY200"/>
      <c r="AZ200"/>
      <c r="BA200"/>
      <c r="BB200"/>
      <c r="BC200"/>
      <c r="BD200"/>
      <c r="BE200"/>
      <c r="BF200"/>
      <c r="BG200"/>
      <c r="BH200"/>
      <c r="BI200"/>
      <c r="BJ200"/>
      <c r="BK200"/>
      <c r="BL200"/>
      <c r="BM200"/>
      <c r="BN200"/>
      <c r="BO200"/>
      <c r="BP200"/>
      <c r="BQ200"/>
      <c r="BR200"/>
      <c r="BS200"/>
      <c r="BT200"/>
      <c r="BU200"/>
      <c r="BV200"/>
      <c r="BW200"/>
      <c r="BX200"/>
      <c r="BY200"/>
      <c r="BZ200" s="21"/>
      <c r="CA200" s="21"/>
      <c r="CB200" s="21"/>
      <c r="CC200" s="21"/>
      <c r="CD200" s="21"/>
    </row>
    <row r="201" spans="1:82" ht="12.75" customHeight="1" x14ac:dyDescent="0.2">
      <c r="A201" s="221"/>
      <c r="B201" s="193" t="str">
        <f t="shared" si="46"/>
        <v/>
      </c>
      <c r="C201" s="194"/>
      <c r="D201" s="195"/>
      <c r="E201" s="196"/>
      <c r="F201" s="197"/>
      <c r="G201" s="38"/>
      <c r="H201" s="175"/>
      <c r="I201" s="175"/>
      <c r="J201" s="10" t="str">
        <f t="shared" si="33"/>
        <v/>
      </c>
      <c r="K201" s="198" t="str">
        <f t="shared" si="34"/>
        <v/>
      </c>
      <c r="L201" s="168"/>
      <c r="M201" s="40"/>
      <c r="N201" s="175"/>
      <c r="O201" s="175"/>
      <c r="P201" s="10" t="str">
        <f t="shared" si="35"/>
        <v/>
      </c>
      <c r="Q201" s="167" t="str">
        <f t="shared" si="36"/>
        <v/>
      </c>
      <c r="R201" s="198"/>
      <c r="S201" s="42"/>
      <c r="T201" s="175"/>
      <c r="U201" s="175"/>
      <c r="V201" s="10" t="str">
        <f t="shared" si="37"/>
        <v/>
      </c>
      <c r="W201" s="167" t="str">
        <f t="shared" si="38"/>
        <v/>
      </c>
      <c r="X201" s="168"/>
      <c r="Y201" s="42"/>
      <c r="Z201" s="175"/>
      <c r="AA201" s="175"/>
      <c r="AB201" s="10" t="str">
        <f t="shared" si="39"/>
        <v/>
      </c>
      <c r="AC201" s="167" t="str">
        <f t="shared" si="40"/>
        <v/>
      </c>
      <c r="AD201" s="168"/>
      <c r="AE201" s="12" t="str">
        <f t="shared" si="41"/>
        <v/>
      </c>
      <c r="AF201" s="169" t="str">
        <f t="shared" si="42"/>
        <v/>
      </c>
      <c r="AG201" s="170"/>
      <c r="AH201" s="20" t="str">
        <f t="shared" si="43"/>
        <v/>
      </c>
      <c r="AI201" s="167" t="str">
        <f t="shared" si="44"/>
        <v/>
      </c>
      <c r="AJ201" s="168"/>
      <c r="AK201" s="258"/>
      <c r="AP201"/>
      <c r="AQ201"/>
      <c r="AR201" s="151" t="str">
        <f t="shared" si="45"/>
        <v/>
      </c>
      <c r="AS201" s="151" t="str">
        <f t="shared" si="32"/>
        <v/>
      </c>
      <c r="AT201"/>
      <c r="AU201" s="57"/>
      <c r="AV201" s="57"/>
      <c r="AW201" s="57"/>
      <c r="AX201"/>
      <c r="AY201"/>
      <c r="AZ201"/>
      <c r="BA201"/>
      <c r="BB201"/>
      <c r="BC201"/>
      <c r="BD201"/>
      <c r="BE201"/>
      <c r="BF201"/>
      <c r="BG201"/>
      <c r="BH201"/>
      <c r="BI201"/>
      <c r="BJ201"/>
      <c r="BK201"/>
      <c r="BL201"/>
      <c r="BM201"/>
      <c r="BN201"/>
      <c r="BO201"/>
      <c r="BP201"/>
      <c r="BQ201"/>
      <c r="BR201"/>
      <c r="BS201"/>
      <c r="BT201"/>
      <c r="BU201"/>
      <c r="BV201"/>
      <c r="BW201"/>
      <c r="BX201"/>
      <c r="BY201"/>
      <c r="BZ201" s="21"/>
      <c r="CA201" s="21"/>
      <c r="CB201" s="21"/>
      <c r="CC201" s="21"/>
      <c r="CD201" s="21"/>
    </row>
    <row r="202" spans="1:82" ht="12.75" customHeight="1" x14ac:dyDescent="0.2">
      <c r="A202" s="221"/>
      <c r="B202" s="193" t="str">
        <f t="shared" si="46"/>
        <v/>
      </c>
      <c r="C202" s="194"/>
      <c r="D202" s="195"/>
      <c r="E202" s="196"/>
      <c r="F202" s="197"/>
      <c r="G202" s="38"/>
      <c r="H202" s="175"/>
      <c r="I202" s="175"/>
      <c r="J202" s="10" t="str">
        <f t="shared" si="33"/>
        <v/>
      </c>
      <c r="K202" s="198" t="str">
        <f t="shared" si="34"/>
        <v/>
      </c>
      <c r="L202" s="168"/>
      <c r="M202" s="40"/>
      <c r="N202" s="175"/>
      <c r="O202" s="175"/>
      <c r="P202" s="10" t="str">
        <f t="shared" si="35"/>
        <v/>
      </c>
      <c r="Q202" s="167" t="str">
        <f t="shared" si="36"/>
        <v/>
      </c>
      <c r="R202" s="198"/>
      <c r="S202" s="42"/>
      <c r="T202" s="175"/>
      <c r="U202" s="175"/>
      <c r="V202" s="10" t="str">
        <f t="shared" si="37"/>
        <v/>
      </c>
      <c r="W202" s="167" t="str">
        <f t="shared" si="38"/>
        <v/>
      </c>
      <c r="X202" s="168"/>
      <c r="Y202" s="42"/>
      <c r="Z202" s="175"/>
      <c r="AA202" s="175"/>
      <c r="AB202" s="10" t="str">
        <f t="shared" si="39"/>
        <v/>
      </c>
      <c r="AC202" s="167" t="str">
        <f t="shared" si="40"/>
        <v/>
      </c>
      <c r="AD202" s="168"/>
      <c r="AE202" s="12" t="str">
        <f t="shared" si="41"/>
        <v/>
      </c>
      <c r="AF202" s="169" t="str">
        <f t="shared" si="42"/>
        <v/>
      </c>
      <c r="AG202" s="170"/>
      <c r="AH202" s="20" t="str">
        <f t="shared" si="43"/>
        <v/>
      </c>
      <c r="AI202" s="167" t="str">
        <f t="shared" si="44"/>
        <v/>
      </c>
      <c r="AJ202" s="168"/>
      <c r="AK202" s="258"/>
      <c r="AP202"/>
      <c r="AQ202"/>
      <c r="AR202" s="151" t="str">
        <f t="shared" si="45"/>
        <v/>
      </c>
      <c r="AS202" s="151" t="str">
        <f t="shared" si="32"/>
        <v/>
      </c>
      <c r="AT202"/>
      <c r="AU202" s="57"/>
      <c r="AV202" s="57"/>
      <c r="AW202" s="57"/>
      <c r="AX202"/>
      <c r="AY202"/>
      <c r="AZ202"/>
      <c r="BA202"/>
      <c r="BB202"/>
      <c r="BC202"/>
      <c r="BD202"/>
      <c r="BE202"/>
      <c r="BF202"/>
      <c r="BG202"/>
      <c r="BH202"/>
      <c r="BI202"/>
      <c r="BJ202"/>
      <c r="BK202"/>
      <c r="BL202"/>
      <c r="BM202"/>
      <c r="BN202"/>
      <c r="BO202"/>
      <c r="BP202"/>
      <c r="BQ202"/>
      <c r="BR202"/>
      <c r="BS202"/>
      <c r="BT202"/>
      <c r="BU202"/>
      <c r="BV202"/>
      <c r="BW202"/>
      <c r="BX202"/>
      <c r="BY202"/>
      <c r="BZ202" s="21"/>
      <c r="CA202" s="21"/>
      <c r="CB202" s="21"/>
      <c r="CC202" s="21"/>
      <c r="CD202" s="21"/>
    </row>
    <row r="203" spans="1:82" ht="12.75" customHeight="1" x14ac:dyDescent="0.2">
      <c r="A203" s="221"/>
      <c r="B203" s="193" t="str">
        <f t="shared" si="46"/>
        <v/>
      </c>
      <c r="C203" s="194"/>
      <c r="D203" s="195"/>
      <c r="E203" s="196"/>
      <c r="F203" s="197"/>
      <c r="G203" s="38"/>
      <c r="H203" s="175"/>
      <c r="I203" s="175"/>
      <c r="J203" s="10" t="str">
        <f t="shared" si="33"/>
        <v/>
      </c>
      <c r="K203" s="198" t="str">
        <f t="shared" si="34"/>
        <v/>
      </c>
      <c r="L203" s="168"/>
      <c r="M203" s="40"/>
      <c r="N203" s="175"/>
      <c r="O203" s="175"/>
      <c r="P203" s="10" t="str">
        <f t="shared" si="35"/>
        <v/>
      </c>
      <c r="Q203" s="167" t="str">
        <f t="shared" si="36"/>
        <v/>
      </c>
      <c r="R203" s="198"/>
      <c r="S203" s="42"/>
      <c r="T203" s="175"/>
      <c r="U203" s="175"/>
      <c r="V203" s="10" t="str">
        <f t="shared" si="37"/>
        <v/>
      </c>
      <c r="W203" s="167" t="str">
        <f t="shared" si="38"/>
        <v/>
      </c>
      <c r="X203" s="168"/>
      <c r="Y203" s="42"/>
      <c r="Z203" s="175"/>
      <c r="AA203" s="175"/>
      <c r="AB203" s="10" t="str">
        <f t="shared" si="39"/>
        <v/>
      </c>
      <c r="AC203" s="167" t="str">
        <f t="shared" si="40"/>
        <v/>
      </c>
      <c r="AD203" s="168"/>
      <c r="AE203" s="12" t="str">
        <f t="shared" si="41"/>
        <v/>
      </c>
      <c r="AF203" s="169" t="str">
        <f t="shared" si="42"/>
        <v/>
      </c>
      <c r="AG203" s="170"/>
      <c r="AH203" s="20" t="str">
        <f t="shared" si="43"/>
        <v/>
      </c>
      <c r="AI203" s="167" t="str">
        <f t="shared" si="44"/>
        <v/>
      </c>
      <c r="AJ203" s="168"/>
      <c r="AK203" s="258"/>
      <c r="AP203"/>
      <c r="AQ203"/>
      <c r="AR203" s="151" t="str">
        <f t="shared" si="45"/>
        <v/>
      </c>
      <c r="AS203" s="151" t="str">
        <f t="shared" si="32"/>
        <v/>
      </c>
      <c r="AT203"/>
      <c r="AU203" s="57"/>
      <c r="AV203" s="57"/>
      <c r="AW203" s="57"/>
      <c r="AX203"/>
      <c r="AY203"/>
      <c r="AZ203"/>
      <c r="BA203"/>
      <c r="BB203"/>
      <c r="BC203"/>
      <c r="BD203"/>
      <c r="BE203"/>
      <c r="BF203"/>
      <c r="BG203"/>
      <c r="BH203"/>
      <c r="BI203"/>
      <c r="BJ203"/>
      <c r="BK203"/>
      <c r="BL203"/>
      <c r="BM203"/>
      <c r="BN203"/>
      <c r="BO203"/>
      <c r="BP203"/>
      <c r="BQ203"/>
      <c r="BR203"/>
      <c r="BS203"/>
      <c r="BT203"/>
      <c r="BU203"/>
      <c r="BV203"/>
      <c r="BW203"/>
      <c r="BX203"/>
      <c r="BY203"/>
      <c r="BZ203" s="21"/>
      <c r="CA203" s="21"/>
      <c r="CB203" s="21"/>
      <c r="CC203" s="21"/>
      <c r="CD203" s="21"/>
    </row>
    <row r="204" spans="1:82" ht="12.75" customHeight="1" x14ac:dyDescent="0.2">
      <c r="A204" s="221"/>
      <c r="B204" s="193" t="str">
        <f t="shared" si="46"/>
        <v/>
      </c>
      <c r="C204" s="194"/>
      <c r="D204" s="195"/>
      <c r="E204" s="196"/>
      <c r="F204" s="197"/>
      <c r="G204" s="38"/>
      <c r="H204" s="175"/>
      <c r="I204" s="175"/>
      <c r="J204" s="10" t="str">
        <f t="shared" si="33"/>
        <v/>
      </c>
      <c r="K204" s="198" t="str">
        <f t="shared" si="34"/>
        <v/>
      </c>
      <c r="L204" s="168"/>
      <c r="M204" s="40"/>
      <c r="N204" s="175"/>
      <c r="O204" s="175"/>
      <c r="P204" s="10" t="str">
        <f t="shared" si="35"/>
        <v/>
      </c>
      <c r="Q204" s="167" t="str">
        <f t="shared" si="36"/>
        <v/>
      </c>
      <c r="R204" s="198"/>
      <c r="S204" s="42"/>
      <c r="T204" s="175"/>
      <c r="U204" s="175"/>
      <c r="V204" s="10" t="str">
        <f t="shared" si="37"/>
        <v/>
      </c>
      <c r="W204" s="167" t="str">
        <f t="shared" si="38"/>
        <v/>
      </c>
      <c r="X204" s="168"/>
      <c r="Y204" s="42"/>
      <c r="Z204" s="175"/>
      <c r="AA204" s="175"/>
      <c r="AB204" s="10" t="str">
        <f t="shared" si="39"/>
        <v/>
      </c>
      <c r="AC204" s="167" t="str">
        <f t="shared" si="40"/>
        <v/>
      </c>
      <c r="AD204" s="168"/>
      <c r="AE204" s="12" t="str">
        <f t="shared" si="41"/>
        <v/>
      </c>
      <c r="AF204" s="169" t="str">
        <f t="shared" si="42"/>
        <v/>
      </c>
      <c r="AG204" s="170"/>
      <c r="AH204" s="20" t="str">
        <f t="shared" si="43"/>
        <v/>
      </c>
      <c r="AI204" s="167" t="str">
        <f t="shared" si="44"/>
        <v/>
      </c>
      <c r="AJ204" s="168"/>
      <c r="AK204" s="258"/>
      <c r="AP204"/>
      <c r="AQ204"/>
      <c r="AR204" s="151" t="str">
        <f t="shared" si="45"/>
        <v/>
      </c>
      <c r="AS204" s="151" t="str">
        <f t="shared" si="32"/>
        <v/>
      </c>
      <c r="AT204"/>
      <c r="AU204" s="57"/>
      <c r="AV204" s="57"/>
      <c r="AW204" s="57"/>
      <c r="AX204"/>
      <c r="AY204"/>
      <c r="AZ204"/>
      <c r="BA204"/>
      <c r="BB204"/>
      <c r="BC204"/>
      <c r="BD204"/>
      <c r="BE204"/>
      <c r="BF204"/>
      <c r="BG204"/>
      <c r="BH204"/>
      <c r="BI204"/>
      <c r="BJ204"/>
      <c r="BK204"/>
      <c r="BL204"/>
      <c r="BM204"/>
      <c r="BN204"/>
      <c r="BO204"/>
      <c r="BP204"/>
      <c r="BQ204"/>
      <c r="BR204"/>
      <c r="BS204"/>
      <c r="BT204"/>
      <c r="BU204"/>
      <c r="BV204"/>
      <c r="BW204"/>
      <c r="BX204"/>
      <c r="BY204"/>
      <c r="BZ204" s="21"/>
      <c r="CA204" s="21"/>
      <c r="CB204" s="21"/>
      <c r="CC204" s="21"/>
      <c r="CD204" s="21"/>
    </row>
    <row r="205" spans="1:82" ht="12.75" customHeight="1" x14ac:dyDescent="0.2">
      <c r="A205" s="221"/>
      <c r="B205" s="193" t="str">
        <f t="shared" si="46"/>
        <v/>
      </c>
      <c r="C205" s="194"/>
      <c r="D205" s="195"/>
      <c r="E205" s="196"/>
      <c r="F205" s="197"/>
      <c r="G205" s="38"/>
      <c r="H205" s="175"/>
      <c r="I205" s="175"/>
      <c r="J205" s="10" t="str">
        <f t="shared" si="33"/>
        <v/>
      </c>
      <c r="K205" s="198" t="str">
        <f t="shared" si="34"/>
        <v/>
      </c>
      <c r="L205" s="168"/>
      <c r="M205" s="40"/>
      <c r="N205" s="175"/>
      <c r="O205" s="175"/>
      <c r="P205" s="10" t="str">
        <f t="shared" si="35"/>
        <v/>
      </c>
      <c r="Q205" s="167" t="str">
        <f t="shared" si="36"/>
        <v/>
      </c>
      <c r="R205" s="198"/>
      <c r="S205" s="42"/>
      <c r="T205" s="175"/>
      <c r="U205" s="175"/>
      <c r="V205" s="10" t="str">
        <f t="shared" si="37"/>
        <v/>
      </c>
      <c r="W205" s="167" t="str">
        <f t="shared" si="38"/>
        <v/>
      </c>
      <c r="X205" s="168"/>
      <c r="Y205" s="42"/>
      <c r="Z205" s="175"/>
      <c r="AA205" s="175"/>
      <c r="AB205" s="10" t="str">
        <f t="shared" si="39"/>
        <v/>
      </c>
      <c r="AC205" s="167" t="str">
        <f t="shared" si="40"/>
        <v/>
      </c>
      <c r="AD205" s="168"/>
      <c r="AE205" s="12" t="str">
        <f t="shared" si="41"/>
        <v/>
      </c>
      <c r="AF205" s="169" t="str">
        <f t="shared" si="42"/>
        <v/>
      </c>
      <c r="AG205" s="170"/>
      <c r="AH205" s="20" t="str">
        <f t="shared" si="43"/>
        <v/>
      </c>
      <c r="AI205" s="167" t="str">
        <f t="shared" si="44"/>
        <v/>
      </c>
      <c r="AJ205" s="168"/>
      <c r="AK205" s="258"/>
      <c r="AP205"/>
      <c r="AQ205"/>
      <c r="AR205" s="151" t="str">
        <f t="shared" si="45"/>
        <v/>
      </c>
      <c r="AS205" s="151" t="str">
        <f t="shared" ref="AS205:AS268" si="47">IF(AND(H205&lt;&gt;"",K205&lt;&gt;""),(0.8-H205)*E205*8.34,"")</f>
        <v/>
      </c>
      <c r="AT205"/>
      <c r="AU205" s="57"/>
      <c r="AV205" s="57"/>
      <c r="AW205" s="57"/>
      <c r="AX205"/>
      <c r="AY205"/>
      <c r="AZ205"/>
      <c r="BA205"/>
      <c r="BB205"/>
      <c r="BC205"/>
      <c r="BD205"/>
      <c r="BE205"/>
      <c r="BF205"/>
      <c r="BG205"/>
      <c r="BH205"/>
      <c r="BI205"/>
      <c r="BJ205"/>
      <c r="BK205"/>
      <c r="BL205"/>
      <c r="BM205"/>
      <c r="BN205"/>
      <c r="BO205"/>
      <c r="BP205"/>
      <c r="BQ205"/>
      <c r="BR205"/>
      <c r="BS205"/>
      <c r="BT205"/>
      <c r="BU205"/>
      <c r="BV205"/>
      <c r="BW205"/>
      <c r="BX205"/>
      <c r="BY205"/>
      <c r="BZ205" s="21"/>
      <c r="CA205" s="21"/>
      <c r="CB205" s="21"/>
      <c r="CC205" s="21"/>
      <c r="CD205" s="21"/>
    </row>
    <row r="206" spans="1:82" ht="12.75" customHeight="1" x14ac:dyDescent="0.2">
      <c r="A206" s="221"/>
      <c r="B206" s="193" t="str">
        <f t="shared" si="46"/>
        <v/>
      </c>
      <c r="C206" s="194"/>
      <c r="D206" s="195"/>
      <c r="E206" s="196"/>
      <c r="F206" s="197"/>
      <c r="G206" s="38"/>
      <c r="H206" s="175"/>
      <c r="I206" s="175"/>
      <c r="J206" s="10" t="str">
        <f t="shared" ref="J206:J269" si="48">IF(AND(E206&gt;0,H206&gt;0),IF(G206="&lt;","&lt;",""),"")</f>
        <v/>
      </c>
      <c r="K206" s="198" t="str">
        <f t="shared" ref="K206:K269" si="49">IF(AND(E206&gt;0,H206&gt;0),E206*H206*8.34,"")</f>
        <v/>
      </c>
      <c r="L206" s="168"/>
      <c r="M206" s="40"/>
      <c r="N206" s="175"/>
      <c r="O206" s="175"/>
      <c r="P206" s="10" t="str">
        <f t="shared" ref="P206:P269" si="50">IF(AND(E206&gt;0,N206&gt;0),IF(M206="&lt;","&lt;",""),"")</f>
        <v/>
      </c>
      <c r="Q206" s="167" t="str">
        <f t="shared" ref="Q206:Q269" si="51">IF(AND(E206&gt;0,N206&gt;0),E206*N206*8.34,"")</f>
        <v/>
      </c>
      <c r="R206" s="198"/>
      <c r="S206" s="42"/>
      <c r="T206" s="175"/>
      <c r="U206" s="175"/>
      <c r="V206" s="10" t="str">
        <f t="shared" ref="V206:V269" si="52">IF(AND($E206&gt;0,T206&gt;0),IF($S206="&lt;","&lt;",""),"")</f>
        <v/>
      </c>
      <c r="W206" s="167" t="str">
        <f t="shared" ref="W206:W269" si="53">IF(AND($E206&gt;0,T206&gt;0),E206*T206*8.34,"")</f>
        <v/>
      </c>
      <c r="X206" s="168"/>
      <c r="Y206" s="42"/>
      <c r="Z206" s="175"/>
      <c r="AA206" s="175"/>
      <c r="AB206" s="10" t="str">
        <f t="shared" ref="AB206:AB269" si="54">IF(AND($E206&gt;0,Z206&gt;0),IF($Y206="&lt;","&lt;",""),"")</f>
        <v/>
      </c>
      <c r="AC206" s="167" t="str">
        <f t="shared" ref="AC206:AC269" si="55">IF(AND($E206&gt;0,Z206&gt;0),E206*Z206*8.34,"")</f>
        <v/>
      </c>
      <c r="AD206" s="168"/>
      <c r="AE206" s="12" t="str">
        <f t="shared" ref="AE206:AE269" si="56">IF(OR(S206="&lt;",Y206="&lt;"),"&lt;","")</f>
        <v/>
      </c>
      <c r="AF206" s="169" t="str">
        <f t="shared" ref="AF206:AF269" si="57">IF(AND(T206&gt;0,Z206&gt;0),IF(AND(N206&gt;0,N206&lt;&gt;"",N206&gt;T206),N206,T206)+Z206,"")</f>
        <v/>
      </c>
      <c r="AG206" s="170"/>
      <c r="AH206" s="20" t="str">
        <f t="shared" ref="AH206:AH269" si="58">IF(AE206="&lt;","&lt;","")</f>
        <v/>
      </c>
      <c r="AI206" s="167" t="str">
        <f t="shared" ref="AI206:AI269" si="59">IF(AND(AF206&gt;0,E206&gt;0,T206&gt;0,Z206&gt;0),IF(AND(Q206&gt;0,Q206&lt;&gt;"",Q206&gt;W206),Q206,W206)+AC206,"")</f>
        <v/>
      </c>
      <c r="AJ206" s="168"/>
      <c r="AK206" s="258"/>
      <c r="AP206"/>
      <c r="AQ206"/>
      <c r="AR206" s="151" t="str">
        <f t="shared" ref="AR206:AR269" si="60">IF(AND(AF206&lt;&gt;"",AI206&lt;&gt;""),(6-AF206)*E206*8.34,"")</f>
        <v/>
      </c>
      <c r="AS206" s="151" t="str">
        <f t="shared" si="47"/>
        <v/>
      </c>
      <c r="AT206"/>
      <c r="AU206" s="57"/>
      <c r="AV206" s="57"/>
      <c r="AW206" s="57"/>
      <c r="AX206"/>
      <c r="AY206"/>
      <c r="AZ206"/>
      <c r="BA206"/>
      <c r="BB206"/>
      <c r="BC206"/>
      <c r="BD206"/>
      <c r="BE206"/>
      <c r="BF206"/>
      <c r="BG206"/>
      <c r="BH206"/>
      <c r="BI206"/>
      <c r="BJ206"/>
      <c r="BK206"/>
      <c r="BL206"/>
      <c r="BM206"/>
      <c r="BN206"/>
      <c r="BO206"/>
      <c r="BP206"/>
      <c r="BQ206"/>
      <c r="BR206"/>
      <c r="BS206"/>
      <c r="BT206"/>
      <c r="BU206"/>
      <c r="BV206"/>
      <c r="BW206"/>
      <c r="BX206"/>
      <c r="BY206"/>
      <c r="BZ206" s="21"/>
      <c r="CA206" s="21"/>
      <c r="CB206" s="21"/>
      <c r="CC206" s="21"/>
      <c r="CD206" s="21"/>
    </row>
    <row r="207" spans="1:82" ht="12.75" customHeight="1" x14ac:dyDescent="0.2">
      <c r="A207" s="221"/>
      <c r="B207" s="193" t="str">
        <f t="shared" ref="B207:B270" si="61">IF(B206&lt;&gt;"",B206+1,"")</f>
        <v/>
      </c>
      <c r="C207" s="194"/>
      <c r="D207" s="195"/>
      <c r="E207" s="196"/>
      <c r="F207" s="197"/>
      <c r="G207" s="38"/>
      <c r="H207" s="175"/>
      <c r="I207" s="175"/>
      <c r="J207" s="10" t="str">
        <f t="shared" si="48"/>
        <v/>
      </c>
      <c r="K207" s="198" t="str">
        <f t="shared" si="49"/>
        <v/>
      </c>
      <c r="L207" s="168"/>
      <c r="M207" s="40"/>
      <c r="N207" s="175"/>
      <c r="O207" s="175"/>
      <c r="P207" s="10" t="str">
        <f t="shared" si="50"/>
        <v/>
      </c>
      <c r="Q207" s="167" t="str">
        <f t="shared" si="51"/>
        <v/>
      </c>
      <c r="R207" s="198"/>
      <c r="S207" s="42"/>
      <c r="T207" s="175"/>
      <c r="U207" s="175"/>
      <c r="V207" s="10" t="str">
        <f t="shared" si="52"/>
        <v/>
      </c>
      <c r="W207" s="167" t="str">
        <f t="shared" si="53"/>
        <v/>
      </c>
      <c r="X207" s="168"/>
      <c r="Y207" s="42"/>
      <c r="Z207" s="175"/>
      <c r="AA207" s="175"/>
      <c r="AB207" s="10" t="str">
        <f t="shared" si="54"/>
        <v/>
      </c>
      <c r="AC207" s="167" t="str">
        <f t="shared" si="55"/>
        <v/>
      </c>
      <c r="AD207" s="168"/>
      <c r="AE207" s="12" t="str">
        <f t="shared" si="56"/>
        <v/>
      </c>
      <c r="AF207" s="169" t="str">
        <f t="shared" si="57"/>
        <v/>
      </c>
      <c r="AG207" s="170"/>
      <c r="AH207" s="20" t="str">
        <f t="shared" si="58"/>
        <v/>
      </c>
      <c r="AI207" s="167" t="str">
        <f t="shared" si="59"/>
        <v/>
      </c>
      <c r="AJ207" s="168"/>
      <c r="AK207" s="258"/>
      <c r="AP207"/>
      <c r="AQ207"/>
      <c r="AR207" s="151" t="str">
        <f t="shared" si="60"/>
        <v/>
      </c>
      <c r="AS207" s="151" t="str">
        <f t="shared" si="47"/>
        <v/>
      </c>
      <c r="AT207"/>
      <c r="AU207" s="57"/>
      <c r="AV207" s="57"/>
      <c r="AW207" s="57"/>
      <c r="AX207"/>
      <c r="AY207"/>
      <c r="AZ207"/>
      <c r="BA207"/>
      <c r="BB207"/>
      <c r="BC207"/>
      <c r="BD207"/>
      <c r="BE207"/>
      <c r="BF207"/>
      <c r="BG207"/>
      <c r="BH207"/>
      <c r="BI207"/>
      <c r="BJ207"/>
      <c r="BK207"/>
      <c r="BL207"/>
      <c r="BM207"/>
      <c r="BN207"/>
      <c r="BO207"/>
      <c r="BP207"/>
      <c r="BQ207"/>
      <c r="BR207"/>
      <c r="BS207"/>
      <c r="BT207"/>
      <c r="BU207"/>
      <c r="BV207"/>
      <c r="BW207"/>
      <c r="BX207"/>
      <c r="BY207"/>
      <c r="BZ207" s="21"/>
      <c r="CA207" s="21"/>
      <c r="CB207" s="21"/>
      <c r="CC207" s="21"/>
      <c r="CD207" s="21"/>
    </row>
    <row r="208" spans="1:82" ht="12.75" customHeight="1" x14ac:dyDescent="0.2">
      <c r="A208" s="221"/>
      <c r="B208" s="193" t="str">
        <f t="shared" si="61"/>
        <v/>
      </c>
      <c r="C208" s="194"/>
      <c r="D208" s="195"/>
      <c r="E208" s="196"/>
      <c r="F208" s="197"/>
      <c r="G208" s="38"/>
      <c r="H208" s="175"/>
      <c r="I208" s="175"/>
      <c r="J208" s="10" t="str">
        <f t="shared" si="48"/>
        <v/>
      </c>
      <c r="K208" s="198" t="str">
        <f t="shared" si="49"/>
        <v/>
      </c>
      <c r="L208" s="168"/>
      <c r="M208" s="40"/>
      <c r="N208" s="175"/>
      <c r="O208" s="175"/>
      <c r="P208" s="10" t="str">
        <f t="shared" si="50"/>
        <v/>
      </c>
      <c r="Q208" s="167" t="str">
        <f t="shared" si="51"/>
        <v/>
      </c>
      <c r="R208" s="198"/>
      <c r="S208" s="42"/>
      <c r="T208" s="175"/>
      <c r="U208" s="175"/>
      <c r="V208" s="10" t="str">
        <f t="shared" si="52"/>
        <v/>
      </c>
      <c r="W208" s="167" t="str">
        <f t="shared" si="53"/>
        <v/>
      </c>
      <c r="X208" s="168"/>
      <c r="Y208" s="42"/>
      <c r="Z208" s="175"/>
      <c r="AA208" s="175"/>
      <c r="AB208" s="10" t="str">
        <f t="shared" si="54"/>
        <v/>
      </c>
      <c r="AC208" s="167" t="str">
        <f t="shared" si="55"/>
        <v/>
      </c>
      <c r="AD208" s="168"/>
      <c r="AE208" s="12" t="str">
        <f t="shared" si="56"/>
        <v/>
      </c>
      <c r="AF208" s="169" t="str">
        <f t="shared" si="57"/>
        <v/>
      </c>
      <c r="AG208" s="170"/>
      <c r="AH208" s="20" t="str">
        <f t="shared" si="58"/>
        <v/>
      </c>
      <c r="AI208" s="167" t="str">
        <f t="shared" si="59"/>
        <v/>
      </c>
      <c r="AJ208" s="168"/>
      <c r="AK208" s="258"/>
      <c r="AP208"/>
      <c r="AQ208"/>
      <c r="AR208" s="151" t="str">
        <f t="shared" si="60"/>
        <v/>
      </c>
      <c r="AS208" s="151" t="str">
        <f t="shared" si="47"/>
        <v/>
      </c>
      <c r="AT208"/>
      <c r="AU208" s="57"/>
      <c r="AV208" s="57"/>
      <c r="AW208" s="57"/>
      <c r="AX208"/>
      <c r="AY208"/>
      <c r="AZ208"/>
      <c r="BA208"/>
      <c r="BB208"/>
      <c r="BC208"/>
      <c r="BD208"/>
      <c r="BE208"/>
      <c r="BF208"/>
      <c r="BG208"/>
      <c r="BH208"/>
      <c r="BI208"/>
      <c r="BJ208"/>
      <c r="BK208"/>
      <c r="BL208"/>
      <c r="BM208"/>
      <c r="BN208"/>
      <c r="BO208"/>
      <c r="BP208"/>
      <c r="BQ208"/>
      <c r="BR208"/>
      <c r="BS208"/>
      <c r="BT208"/>
      <c r="BU208"/>
      <c r="BV208"/>
      <c r="BW208"/>
      <c r="BX208"/>
      <c r="BY208"/>
      <c r="BZ208" s="21"/>
      <c r="CA208" s="21"/>
      <c r="CB208" s="21"/>
      <c r="CC208" s="21"/>
      <c r="CD208" s="21"/>
    </row>
    <row r="209" spans="1:82" ht="12.75" customHeight="1" x14ac:dyDescent="0.2">
      <c r="A209" s="221"/>
      <c r="B209" s="193" t="str">
        <f t="shared" si="61"/>
        <v/>
      </c>
      <c r="C209" s="194"/>
      <c r="D209" s="195"/>
      <c r="E209" s="196"/>
      <c r="F209" s="197"/>
      <c r="G209" s="38"/>
      <c r="H209" s="175"/>
      <c r="I209" s="175"/>
      <c r="J209" s="10" t="str">
        <f t="shared" si="48"/>
        <v/>
      </c>
      <c r="K209" s="198" t="str">
        <f t="shared" si="49"/>
        <v/>
      </c>
      <c r="L209" s="168"/>
      <c r="M209" s="40"/>
      <c r="N209" s="175"/>
      <c r="O209" s="175"/>
      <c r="P209" s="10" t="str">
        <f t="shared" si="50"/>
        <v/>
      </c>
      <c r="Q209" s="167" t="str">
        <f t="shared" si="51"/>
        <v/>
      </c>
      <c r="R209" s="198"/>
      <c r="S209" s="42"/>
      <c r="T209" s="175"/>
      <c r="U209" s="175"/>
      <c r="V209" s="10" t="str">
        <f t="shared" si="52"/>
        <v/>
      </c>
      <c r="W209" s="167" t="str">
        <f t="shared" si="53"/>
        <v/>
      </c>
      <c r="X209" s="168"/>
      <c r="Y209" s="42"/>
      <c r="Z209" s="175"/>
      <c r="AA209" s="175"/>
      <c r="AB209" s="10" t="str">
        <f t="shared" si="54"/>
        <v/>
      </c>
      <c r="AC209" s="167" t="str">
        <f t="shared" si="55"/>
        <v/>
      </c>
      <c r="AD209" s="168"/>
      <c r="AE209" s="12" t="str">
        <f t="shared" si="56"/>
        <v/>
      </c>
      <c r="AF209" s="169" t="str">
        <f t="shared" si="57"/>
        <v/>
      </c>
      <c r="AG209" s="170"/>
      <c r="AH209" s="20" t="str">
        <f t="shared" si="58"/>
        <v/>
      </c>
      <c r="AI209" s="167" t="str">
        <f t="shared" si="59"/>
        <v/>
      </c>
      <c r="AJ209" s="168"/>
      <c r="AK209" s="258"/>
      <c r="AP209"/>
      <c r="AQ209"/>
      <c r="AR209" s="151" t="str">
        <f t="shared" si="60"/>
        <v/>
      </c>
      <c r="AS209" s="151" t="str">
        <f t="shared" si="47"/>
        <v/>
      </c>
      <c r="AT209"/>
      <c r="AU209" s="57"/>
      <c r="AV209" s="57"/>
      <c r="AW209" s="57"/>
      <c r="AX209"/>
      <c r="AY209"/>
      <c r="AZ209"/>
      <c r="BA209"/>
      <c r="BB209"/>
      <c r="BC209"/>
      <c r="BD209"/>
      <c r="BE209"/>
      <c r="BF209"/>
      <c r="BG209"/>
      <c r="BH209"/>
      <c r="BI209"/>
      <c r="BJ209"/>
      <c r="BK209"/>
      <c r="BL209"/>
      <c r="BM209"/>
      <c r="BN209"/>
      <c r="BO209"/>
      <c r="BP209"/>
      <c r="BQ209"/>
      <c r="BR209"/>
      <c r="BS209"/>
      <c r="BT209"/>
      <c r="BU209"/>
      <c r="BV209"/>
      <c r="BW209"/>
      <c r="BX209"/>
      <c r="BY209"/>
      <c r="BZ209" s="21"/>
      <c r="CA209" s="21"/>
      <c r="CB209" s="21"/>
      <c r="CC209" s="21"/>
      <c r="CD209" s="21"/>
    </row>
    <row r="210" spans="1:82" ht="12.75" customHeight="1" x14ac:dyDescent="0.2">
      <c r="A210" s="221"/>
      <c r="B210" s="193" t="str">
        <f t="shared" si="61"/>
        <v/>
      </c>
      <c r="C210" s="194"/>
      <c r="D210" s="195"/>
      <c r="E210" s="196"/>
      <c r="F210" s="197"/>
      <c r="G210" s="38"/>
      <c r="H210" s="175"/>
      <c r="I210" s="175"/>
      <c r="J210" s="10" t="str">
        <f t="shared" si="48"/>
        <v/>
      </c>
      <c r="K210" s="198" t="str">
        <f t="shared" si="49"/>
        <v/>
      </c>
      <c r="L210" s="168"/>
      <c r="M210" s="40"/>
      <c r="N210" s="175"/>
      <c r="O210" s="175"/>
      <c r="P210" s="10" t="str">
        <f t="shared" si="50"/>
        <v/>
      </c>
      <c r="Q210" s="167" t="str">
        <f t="shared" si="51"/>
        <v/>
      </c>
      <c r="R210" s="198"/>
      <c r="S210" s="42"/>
      <c r="T210" s="175"/>
      <c r="U210" s="175"/>
      <c r="V210" s="10" t="str">
        <f t="shared" si="52"/>
        <v/>
      </c>
      <c r="W210" s="167" t="str">
        <f t="shared" si="53"/>
        <v/>
      </c>
      <c r="X210" s="168"/>
      <c r="Y210" s="42"/>
      <c r="Z210" s="175"/>
      <c r="AA210" s="175"/>
      <c r="AB210" s="10" t="str">
        <f t="shared" si="54"/>
        <v/>
      </c>
      <c r="AC210" s="167" t="str">
        <f t="shared" si="55"/>
        <v/>
      </c>
      <c r="AD210" s="168"/>
      <c r="AE210" s="12" t="str">
        <f t="shared" si="56"/>
        <v/>
      </c>
      <c r="AF210" s="169" t="str">
        <f t="shared" si="57"/>
        <v/>
      </c>
      <c r="AG210" s="170"/>
      <c r="AH210" s="20" t="str">
        <f t="shared" si="58"/>
        <v/>
      </c>
      <c r="AI210" s="167" t="str">
        <f t="shared" si="59"/>
        <v/>
      </c>
      <c r="AJ210" s="168"/>
      <c r="AK210" s="258"/>
      <c r="AP210"/>
      <c r="AQ210"/>
      <c r="AR210" s="151" t="str">
        <f t="shared" si="60"/>
        <v/>
      </c>
      <c r="AS210" s="151" t="str">
        <f t="shared" si="47"/>
        <v/>
      </c>
      <c r="AT210"/>
      <c r="AU210" s="57"/>
      <c r="AV210" s="57"/>
      <c r="AW210" s="57"/>
      <c r="AX210"/>
      <c r="AY210"/>
      <c r="AZ210"/>
      <c r="BA210"/>
      <c r="BB210"/>
      <c r="BC210"/>
      <c r="BD210"/>
      <c r="BE210"/>
      <c r="BF210"/>
      <c r="BG210"/>
      <c r="BH210"/>
      <c r="BI210"/>
      <c r="BJ210"/>
      <c r="BK210"/>
      <c r="BL210"/>
      <c r="BM210"/>
      <c r="BN210"/>
      <c r="BO210"/>
      <c r="BP210"/>
      <c r="BQ210"/>
      <c r="BR210"/>
      <c r="BS210"/>
      <c r="BT210"/>
      <c r="BU210"/>
      <c r="BV210"/>
      <c r="BW210"/>
      <c r="BX210"/>
      <c r="BY210"/>
      <c r="BZ210" s="21"/>
      <c r="CA210" s="21"/>
      <c r="CB210" s="21"/>
      <c r="CC210" s="21"/>
      <c r="CD210" s="21"/>
    </row>
    <row r="211" spans="1:82" ht="12.75" customHeight="1" x14ac:dyDescent="0.2">
      <c r="A211" s="221"/>
      <c r="B211" s="193" t="str">
        <f t="shared" si="61"/>
        <v/>
      </c>
      <c r="C211" s="194"/>
      <c r="D211" s="195"/>
      <c r="E211" s="196"/>
      <c r="F211" s="197"/>
      <c r="G211" s="38"/>
      <c r="H211" s="175"/>
      <c r="I211" s="175"/>
      <c r="J211" s="10" t="str">
        <f t="shared" si="48"/>
        <v/>
      </c>
      <c r="K211" s="198" t="str">
        <f t="shared" si="49"/>
        <v/>
      </c>
      <c r="L211" s="168"/>
      <c r="M211" s="40"/>
      <c r="N211" s="175"/>
      <c r="O211" s="175"/>
      <c r="P211" s="10" t="str">
        <f t="shared" si="50"/>
        <v/>
      </c>
      <c r="Q211" s="167" t="str">
        <f t="shared" si="51"/>
        <v/>
      </c>
      <c r="R211" s="198"/>
      <c r="S211" s="42"/>
      <c r="T211" s="175"/>
      <c r="U211" s="175"/>
      <c r="V211" s="10" t="str">
        <f t="shared" si="52"/>
        <v/>
      </c>
      <c r="W211" s="167" t="str">
        <f t="shared" si="53"/>
        <v/>
      </c>
      <c r="X211" s="168"/>
      <c r="Y211" s="42"/>
      <c r="Z211" s="175"/>
      <c r="AA211" s="175"/>
      <c r="AB211" s="10" t="str">
        <f t="shared" si="54"/>
        <v/>
      </c>
      <c r="AC211" s="167" t="str">
        <f t="shared" si="55"/>
        <v/>
      </c>
      <c r="AD211" s="168"/>
      <c r="AE211" s="12" t="str">
        <f t="shared" si="56"/>
        <v/>
      </c>
      <c r="AF211" s="169" t="str">
        <f t="shared" si="57"/>
        <v/>
      </c>
      <c r="AG211" s="170"/>
      <c r="AH211" s="20" t="str">
        <f t="shared" si="58"/>
        <v/>
      </c>
      <c r="AI211" s="167" t="str">
        <f t="shared" si="59"/>
        <v/>
      </c>
      <c r="AJ211" s="168"/>
      <c r="AK211" s="258"/>
      <c r="AP211"/>
      <c r="AQ211"/>
      <c r="AR211" s="151" t="str">
        <f t="shared" si="60"/>
        <v/>
      </c>
      <c r="AS211" s="151" t="str">
        <f t="shared" si="47"/>
        <v/>
      </c>
      <c r="AT211"/>
      <c r="AU211" s="57"/>
      <c r="AV211" s="57"/>
      <c r="AW211" s="57"/>
      <c r="AX211"/>
      <c r="AY211"/>
      <c r="AZ211"/>
      <c r="BA211"/>
      <c r="BB211"/>
      <c r="BC211"/>
      <c r="BD211"/>
      <c r="BE211"/>
      <c r="BF211"/>
      <c r="BG211"/>
      <c r="BH211"/>
      <c r="BI211"/>
      <c r="BJ211"/>
      <c r="BK211"/>
      <c r="BL211"/>
      <c r="BM211"/>
      <c r="BN211"/>
      <c r="BO211"/>
      <c r="BP211"/>
      <c r="BQ211"/>
      <c r="BR211"/>
      <c r="BS211"/>
      <c r="BT211"/>
      <c r="BU211"/>
      <c r="BV211"/>
      <c r="BW211"/>
      <c r="BX211"/>
      <c r="BY211"/>
      <c r="BZ211" s="21"/>
      <c r="CA211" s="21"/>
      <c r="CB211" s="21"/>
      <c r="CC211" s="21"/>
      <c r="CD211" s="21"/>
    </row>
    <row r="212" spans="1:82" ht="12.75" customHeight="1" x14ac:dyDescent="0.2">
      <c r="A212" s="221"/>
      <c r="B212" s="193" t="str">
        <f t="shared" si="61"/>
        <v/>
      </c>
      <c r="C212" s="194"/>
      <c r="D212" s="195"/>
      <c r="E212" s="196"/>
      <c r="F212" s="197"/>
      <c r="G212" s="38"/>
      <c r="H212" s="175"/>
      <c r="I212" s="175"/>
      <c r="J212" s="10" t="str">
        <f t="shared" si="48"/>
        <v/>
      </c>
      <c r="K212" s="198" t="str">
        <f t="shared" si="49"/>
        <v/>
      </c>
      <c r="L212" s="168"/>
      <c r="M212" s="40"/>
      <c r="N212" s="175"/>
      <c r="O212" s="175"/>
      <c r="P212" s="10" t="str">
        <f t="shared" si="50"/>
        <v/>
      </c>
      <c r="Q212" s="167" t="str">
        <f t="shared" si="51"/>
        <v/>
      </c>
      <c r="R212" s="198"/>
      <c r="S212" s="42"/>
      <c r="T212" s="175"/>
      <c r="U212" s="175"/>
      <c r="V212" s="10" t="str">
        <f t="shared" si="52"/>
        <v/>
      </c>
      <c r="W212" s="167" t="str">
        <f t="shared" si="53"/>
        <v/>
      </c>
      <c r="X212" s="168"/>
      <c r="Y212" s="42"/>
      <c r="Z212" s="175"/>
      <c r="AA212" s="175"/>
      <c r="AB212" s="10" t="str">
        <f t="shared" si="54"/>
        <v/>
      </c>
      <c r="AC212" s="167" t="str">
        <f t="shared" si="55"/>
        <v/>
      </c>
      <c r="AD212" s="168"/>
      <c r="AE212" s="12" t="str">
        <f t="shared" si="56"/>
        <v/>
      </c>
      <c r="AF212" s="169" t="str">
        <f t="shared" si="57"/>
        <v/>
      </c>
      <c r="AG212" s="170"/>
      <c r="AH212" s="20" t="str">
        <f t="shared" si="58"/>
        <v/>
      </c>
      <c r="AI212" s="167" t="str">
        <f t="shared" si="59"/>
        <v/>
      </c>
      <c r="AJ212" s="168"/>
      <c r="AK212" s="258"/>
      <c r="AP212"/>
      <c r="AQ212"/>
      <c r="AR212" s="151" t="str">
        <f t="shared" si="60"/>
        <v/>
      </c>
      <c r="AS212" s="151" t="str">
        <f t="shared" si="47"/>
        <v/>
      </c>
      <c r="AT212"/>
      <c r="AU212" s="57"/>
      <c r="AV212" s="57"/>
      <c r="AW212" s="57"/>
      <c r="AX212"/>
      <c r="AY212"/>
      <c r="AZ212"/>
      <c r="BA212"/>
      <c r="BB212"/>
      <c r="BC212"/>
      <c r="BD212"/>
      <c r="BE212"/>
      <c r="BF212"/>
      <c r="BG212"/>
      <c r="BH212"/>
      <c r="BI212"/>
      <c r="BJ212"/>
      <c r="BK212"/>
      <c r="BL212"/>
      <c r="BM212"/>
      <c r="BN212"/>
      <c r="BO212"/>
      <c r="BP212"/>
      <c r="BQ212"/>
      <c r="BR212"/>
      <c r="BS212"/>
      <c r="BT212"/>
      <c r="BU212"/>
      <c r="BV212"/>
      <c r="BW212"/>
      <c r="BX212"/>
      <c r="BY212"/>
      <c r="BZ212" s="21"/>
      <c r="CA212" s="21"/>
      <c r="CB212" s="21"/>
      <c r="CC212" s="21"/>
      <c r="CD212" s="21"/>
    </row>
    <row r="213" spans="1:82" ht="12.75" customHeight="1" x14ac:dyDescent="0.2">
      <c r="A213" s="221"/>
      <c r="B213" s="193" t="str">
        <f t="shared" si="61"/>
        <v/>
      </c>
      <c r="C213" s="194"/>
      <c r="D213" s="195"/>
      <c r="E213" s="196"/>
      <c r="F213" s="197"/>
      <c r="G213" s="38"/>
      <c r="H213" s="175"/>
      <c r="I213" s="175"/>
      <c r="J213" s="10" t="str">
        <f t="shared" si="48"/>
        <v/>
      </c>
      <c r="K213" s="198" t="str">
        <f t="shared" si="49"/>
        <v/>
      </c>
      <c r="L213" s="168"/>
      <c r="M213" s="40"/>
      <c r="N213" s="175"/>
      <c r="O213" s="175"/>
      <c r="P213" s="10" t="str">
        <f t="shared" si="50"/>
        <v/>
      </c>
      <c r="Q213" s="167" t="str">
        <f t="shared" si="51"/>
        <v/>
      </c>
      <c r="R213" s="198"/>
      <c r="S213" s="42"/>
      <c r="T213" s="175"/>
      <c r="U213" s="175"/>
      <c r="V213" s="10" t="str">
        <f t="shared" si="52"/>
        <v/>
      </c>
      <c r="W213" s="167" t="str">
        <f t="shared" si="53"/>
        <v/>
      </c>
      <c r="X213" s="168"/>
      <c r="Y213" s="42"/>
      <c r="Z213" s="175"/>
      <c r="AA213" s="175"/>
      <c r="AB213" s="10" t="str">
        <f t="shared" si="54"/>
        <v/>
      </c>
      <c r="AC213" s="167" t="str">
        <f t="shared" si="55"/>
        <v/>
      </c>
      <c r="AD213" s="168"/>
      <c r="AE213" s="12" t="str">
        <f t="shared" si="56"/>
        <v/>
      </c>
      <c r="AF213" s="169" t="str">
        <f t="shared" si="57"/>
        <v/>
      </c>
      <c r="AG213" s="170"/>
      <c r="AH213" s="20" t="str">
        <f t="shared" si="58"/>
        <v/>
      </c>
      <c r="AI213" s="167" t="str">
        <f t="shared" si="59"/>
        <v/>
      </c>
      <c r="AJ213" s="168"/>
      <c r="AK213" s="258"/>
      <c r="AP213"/>
      <c r="AQ213"/>
      <c r="AR213" s="151" t="str">
        <f t="shared" si="60"/>
        <v/>
      </c>
      <c r="AS213" s="151" t="str">
        <f t="shared" si="47"/>
        <v/>
      </c>
      <c r="AT213"/>
      <c r="AU213" s="57"/>
      <c r="AV213" s="57"/>
      <c r="AW213" s="57"/>
      <c r="AX213"/>
      <c r="AY213"/>
      <c r="AZ213"/>
      <c r="BA213"/>
      <c r="BB213"/>
      <c r="BC213"/>
      <c r="BD213"/>
      <c r="BE213"/>
      <c r="BF213"/>
      <c r="BG213"/>
      <c r="BH213"/>
      <c r="BI213"/>
      <c r="BJ213"/>
      <c r="BK213"/>
      <c r="BL213"/>
      <c r="BM213"/>
      <c r="BN213"/>
      <c r="BO213"/>
      <c r="BP213"/>
      <c r="BQ213"/>
      <c r="BR213"/>
      <c r="BS213"/>
      <c r="BT213"/>
      <c r="BU213"/>
      <c r="BV213"/>
      <c r="BW213"/>
      <c r="BX213"/>
      <c r="BY213"/>
      <c r="BZ213" s="21"/>
      <c r="CA213" s="21"/>
      <c r="CB213" s="21"/>
      <c r="CC213" s="21"/>
      <c r="CD213" s="21"/>
    </row>
    <row r="214" spans="1:82" ht="12.75" customHeight="1" x14ac:dyDescent="0.2">
      <c r="A214" s="221"/>
      <c r="B214" s="193" t="str">
        <f t="shared" si="61"/>
        <v/>
      </c>
      <c r="C214" s="194"/>
      <c r="D214" s="195"/>
      <c r="E214" s="196"/>
      <c r="F214" s="197"/>
      <c r="G214" s="38"/>
      <c r="H214" s="175"/>
      <c r="I214" s="175"/>
      <c r="J214" s="10" t="str">
        <f t="shared" si="48"/>
        <v/>
      </c>
      <c r="K214" s="198" t="str">
        <f t="shared" si="49"/>
        <v/>
      </c>
      <c r="L214" s="168"/>
      <c r="M214" s="40"/>
      <c r="N214" s="175"/>
      <c r="O214" s="175"/>
      <c r="P214" s="10" t="str">
        <f t="shared" si="50"/>
        <v/>
      </c>
      <c r="Q214" s="167" t="str">
        <f t="shared" si="51"/>
        <v/>
      </c>
      <c r="R214" s="198"/>
      <c r="S214" s="42"/>
      <c r="T214" s="175"/>
      <c r="U214" s="175"/>
      <c r="V214" s="10" t="str">
        <f t="shared" si="52"/>
        <v/>
      </c>
      <c r="W214" s="167" t="str">
        <f t="shared" si="53"/>
        <v/>
      </c>
      <c r="X214" s="168"/>
      <c r="Y214" s="42"/>
      <c r="Z214" s="175"/>
      <c r="AA214" s="175"/>
      <c r="AB214" s="10" t="str">
        <f t="shared" si="54"/>
        <v/>
      </c>
      <c r="AC214" s="167" t="str">
        <f t="shared" si="55"/>
        <v/>
      </c>
      <c r="AD214" s="168"/>
      <c r="AE214" s="12" t="str">
        <f t="shared" si="56"/>
        <v/>
      </c>
      <c r="AF214" s="169" t="str">
        <f t="shared" si="57"/>
        <v/>
      </c>
      <c r="AG214" s="170"/>
      <c r="AH214" s="20" t="str">
        <f t="shared" si="58"/>
        <v/>
      </c>
      <c r="AI214" s="167" t="str">
        <f t="shared" si="59"/>
        <v/>
      </c>
      <c r="AJ214" s="168"/>
      <c r="AK214" s="258"/>
      <c r="AP214"/>
      <c r="AQ214"/>
      <c r="AR214" s="151" t="str">
        <f t="shared" si="60"/>
        <v/>
      </c>
      <c r="AS214" s="151" t="str">
        <f t="shared" si="47"/>
        <v/>
      </c>
      <c r="AT214"/>
      <c r="AU214" s="57"/>
      <c r="AV214" s="57"/>
      <c r="AW214" s="57"/>
      <c r="AX214"/>
      <c r="AY214"/>
      <c r="AZ214"/>
      <c r="BA214"/>
      <c r="BB214"/>
      <c r="BC214"/>
      <c r="BD214"/>
      <c r="BE214"/>
      <c r="BF214"/>
      <c r="BG214"/>
      <c r="BH214"/>
      <c r="BI214"/>
      <c r="BJ214"/>
      <c r="BK214"/>
      <c r="BL214"/>
      <c r="BM214"/>
      <c r="BN214"/>
      <c r="BO214"/>
      <c r="BP214"/>
      <c r="BQ214"/>
      <c r="BR214"/>
      <c r="BS214"/>
      <c r="BT214"/>
      <c r="BU214"/>
      <c r="BV214"/>
      <c r="BW214"/>
      <c r="BX214"/>
      <c r="BY214"/>
      <c r="BZ214" s="21"/>
      <c r="CA214" s="21"/>
      <c r="CB214" s="21"/>
      <c r="CC214" s="21"/>
      <c r="CD214" s="21"/>
    </row>
    <row r="215" spans="1:82" ht="12.75" customHeight="1" x14ac:dyDescent="0.2">
      <c r="A215" s="221"/>
      <c r="B215" s="193" t="str">
        <f t="shared" si="61"/>
        <v/>
      </c>
      <c r="C215" s="194"/>
      <c r="D215" s="195"/>
      <c r="E215" s="196"/>
      <c r="F215" s="197"/>
      <c r="G215" s="38"/>
      <c r="H215" s="175"/>
      <c r="I215" s="175"/>
      <c r="J215" s="10" t="str">
        <f t="shared" si="48"/>
        <v/>
      </c>
      <c r="K215" s="198" t="str">
        <f t="shared" si="49"/>
        <v/>
      </c>
      <c r="L215" s="168"/>
      <c r="M215" s="40"/>
      <c r="N215" s="175"/>
      <c r="O215" s="175"/>
      <c r="P215" s="10" t="str">
        <f t="shared" si="50"/>
        <v/>
      </c>
      <c r="Q215" s="167" t="str">
        <f t="shared" si="51"/>
        <v/>
      </c>
      <c r="R215" s="198"/>
      <c r="S215" s="42"/>
      <c r="T215" s="175"/>
      <c r="U215" s="175"/>
      <c r="V215" s="10" t="str">
        <f t="shared" si="52"/>
        <v/>
      </c>
      <c r="W215" s="167" t="str">
        <f t="shared" si="53"/>
        <v/>
      </c>
      <c r="X215" s="168"/>
      <c r="Y215" s="42"/>
      <c r="Z215" s="175"/>
      <c r="AA215" s="175"/>
      <c r="AB215" s="10" t="str">
        <f t="shared" si="54"/>
        <v/>
      </c>
      <c r="AC215" s="167" t="str">
        <f t="shared" si="55"/>
        <v/>
      </c>
      <c r="AD215" s="168"/>
      <c r="AE215" s="12" t="str">
        <f t="shared" si="56"/>
        <v/>
      </c>
      <c r="AF215" s="169" t="str">
        <f t="shared" si="57"/>
        <v/>
      </c>
      <c r="AG215" s="170"/>
      <c r="AH215" s="20" t="str">
        <f t="shared" si="58"/>
        <v/>
      </c>
      <c r="AI215" s="167" t="str">
        <f t="shared" si="59"/>
        <v/>
      </c>
      <c r="AJ215" s="168"/>
      <c r="AK215" s="258"/>
      <c r="AP215"/>
      <c r="AQ215"/>
      <c r="AR215" s="151" t="str">
        <f t="shared" si="60"/>
        <v/>
      </c>
      <c r="AS215" s="151" t="str">
        <f t="shared" si="47"/>
        <v/>
      </c>
      <c r="AT215"/>
      <c r="AU215" s="57"/>
      <c r="AV215" s="57"/>
      <c r="AW215" s="57"/>
      <c r="AX215"/>
      <c r="AY215"/>
      <c r="AZ215"/>
      <c r="BA215"/>
      <c r="BB215"/>
      <c r="BC215"/>
      <c r="BD215"/>
      <c r="BE215"/>
      <c r="BF215"/>
      <c r="BG215"/>
      <c r="BH215"/>
      <c r="BI215"/>
      <c r="BJ215"/>
      <c r="BK215"/>
      <c r="BL215"/>
      <c r="BM215"/>
      <c r="BN215"/>
      <c r="BO215"/>
      <c r="BP215"/>
      <c r="BQ215"/>
      <c r="BR215"/>
      <c r="BS215"/>
      <c r="BT215"/>
      <c r="BU215"/>
      <c r="BV215"/>
      <c r="BW215"/>
      <c r="BX215"/>
      <c r="BY215"/>
      <c r="BZ215" s="21"/>
      <c r="CA215" s="21"/>
      <c r="CB215" s="21"/>
      <c r="CC215" s="21"/>
      <c r="CD215" s="21"/>
    </row>
    <row r="216" spans="1:82" ht="12.75" customHeight="1" x14ac:dyDescent="0.2">
      <c r="A216" s="221"/>
      <c r="B216" s="193" t="str">
        <f t="shared" si="61"/>
        <v/>
      </c>
      <c r="C216" s="194"/>
      <c r="D216" s="195"/>
      <c r="E216" s="196"/>
      <c r="F216" s="197"/>
      <c r="G216" s="38"/>
      <c r="H216" s="175"/>
      <c r="I216" s="175"/>
      <c r="J216" s="10" t="str">
        <f t="shared" si="48"/>
        <v/>
      </c>
      <c r="K216" s="198" t="str">
        <f t="shared" si="49"/>
        <v/>
      </c>
      <c r="L216" s="168"/>
      <c r="M216" s="40"/>
      <c r="N216" s="175"/>
      <c r="O216" s="175"/>
      <c r="P216" s="10" t="str">
        <f t="shared" si="50"/>
        <v/>
      </c>
      <c r="Q216" s="167" t="str">
        <f t="shared" si="51"/>
        <v/>
      </c>
      <c r="R216" s="198"/>
      <c r="S216" s="42"/>
      <c r="T216" s="175"/>
      <c r="U216" s="175"/>
      <c r="V216" s="10" t="str">
        <f t="shared" si="52"/>
        <v/>
      </c>
      <c r="W216" s="167" t="str">
        <f t="shared" si="53"/>
        <v/>
      </c>
      <c r="X216" s="168"/>
      <c r="Y216" s="42"/>
      <c r="Z216" s="175"/>
      <c r="AA216" s="175"/>
      <c r="AB216" s="10" t="str">
        <f t="shared" si="54"/>
        <v/>
      </c>
      <c r="AC216" s="167" t="str">
        <f t="shared" si="55"/>
        <v/>
      </c>
      <c r="AD216" s="168"/>
      <c r="AE216" s="12" t="str">
        <f t="shared" si="56"/>
        <v/>
      </c>
      <c r="AF216" s="169" t="str">
        <f t="shared" si="57"/>
        <v/>
      </c>
      <c r="AG216" s="170"/>
      <c r="AH216" s="20" t="str">
        <f t="shared" si="58"/>
        <v/>
      </c>
      <c r="AI216" s="167" t="str">
        <f t="shared" si="59"/>
        <v/>
      </c>
      <c r="AJ216" s="168"/>
      <c r="AK216" s="258"/>
      <c r="AP216"/>
      <c r="AQ216"/>
      <c r="AR216" s="151" t="str">
        <f t="shared" si="60"/>
        <v/>
      </c>
      <c r="AS216" s="151" t="str">
        <f t="shared" si="47"/>
        <v/>
      </c>
      <c r="AT216"/>
      <c r="AU216" s="57"/>
      <c r="AV216" s="57"/>
      <c r="AW216" s="57"/>
      <c r="AX216"/>
      <c r="AY216"/>
      <c r="AZ216"/>
      <c r="BA216"/>
      <c r="BB216"/>
      <c r="BC216"/>
      <c r="BD216"/>
      <c r="BE216"/>
      <c r="BF216"/>
      <c r="BG216"/>
      <c r="BH216"/>
      <c r="BI216"/>
      <c r="BJ216"/>
      <c r="BK216"/>
      <c r="BL216"/>
      <c r="BM216"/>
      <c r="BN216"/>
      <c r="BO216"/>
      <c r="BP216"/>
      <c r="BQ216"/>
      <c r="BR216"/>
      <c r="BS216"/>
      <c r="BT216"/>
      <c r="BU216"/>
      <c r="BV216"/>
      <c r="BW216"/>
      <c r="BX216"/>
      <c r="BY216"/>
      <c r="BZ216" s="21"/>
      <c r="CA216" s="21"/>
      <c r="CB216" s="21"/>
      <c r="CC216" s="21"/>
      <c r="CD216" s="21"/>
    </row>
    <row r="217" spans="1:82" ht="12.75" customHeight="1" x14ac:dyDescent="0.2">
      <c r="A217" s="221"/>
      <c r="B217" s="193" t="str">
        <f t="shared" si="61"/>
        <v/>
      </c>
      <c r="C217" s="194"/>
      <c r="D217" s="195"/>
      <c r="E217" s="196"/>
      <c r="F217" s="197"/>
      <c r="G217" s="38"/>
      <c r="H217" s="175"/>
      <c r="I217" s="175"/>
      <c r="J217" s="10" t="str">
        <f t="shared" si="48"/>
        <v/>
      </c>
      <c r="K217" s="198" t="str">
        <f t="shared" si="49"/>
        <v/>
      </c>
      <c r="L217" s="168"/>
      <c r="M217" s="40"/>
      <c r="N217" s="175"/>
      <c r="O217" s="175"/>
      <c r="P217" s="10" t="str">
        <f t="shared" si="50"/>
        <v/>
      </c>
      <c r="Q217" s="167" t="str">
        <f t="shared" si="51"/>
        <v/>
      </c>
      <c r="R217" s="198"/>
      <c r="S217" s="42"/>
      <c r="T217" s="175"/>
      <c r="U217" s="175"/>
      <c r="V217" s="10" t="str">
        <f t="shared" si="52"/>
        <v/>
      </c>
      <c r="W217" s="167" t="str">
        <f t="shared" si="53"/>
        <v/>
      </c>
      <c r="X217" s="168"/>
      <c r="Y217" s="42"/>
      <c r="Z217" s="175"/>
      <c r="AA217" s="175"/>
      <c r="AB217" s="10" t="str">
        <f t="shared" si="54"/>
        <v/>
      </c>
      <c r="AC217" s="167" t="str">
        <f t="shared" si="55"/>
        <v/>
      </c>
      <c r="AD217" s="168"/>
      <c r="AE217" s="12" t="str">
        <f t="shared" si="56"/>
        <v/>
      </c>
      <c r="AF217" s="169" t="str">
        <f t="shared" si="57"/>
        <v/>
      </c>
      <c r="AG217" s="170"/>
      <c r="AH217" s="20" t="str">
        <f t="shared" si="58"/>
        <v/>
      </c>
      <c r="AI217" s="167" t="str">
        <f t="shared" si="59"/>
        <v/>
      </c>
      <c r="AJ217" s="168"/>
      <c r="AK217" s="258"/>
      <c r="AP217"/>
      <c r="AQ217"/>
      <c r="AR217" s="151" t="str">
        <f t="shared" si="60"/>
        <v/>
      </c>
      <c r="AS217" s="151" t="str">
        <f t="shared" si="47"/>
        <v/>
      </c>
      <c r="AT217"/>
      <c r="AU217" s="57"/>
      <c r="AV217" s="57"/>
      <c r="AW217" s="57"/>
      <c r="AX217"/>
      <c r="AY217"/>
      <c r="AZ217"/>
      <c r="BA217"/>
      <c r="BB217"/>
      <c r="BC217"/>
      <c r="BD217"/>
      <c r="BE217"/>
      <c r="BF217"/>
      <c r="BG217"/>
      <c r="BH217"/>
      <c r="BI217"/>
      <c r="BJ217"/>
      <c r="BK217"/>
      <c r="BL217"/>
      <c r="BM217"/>
      <c r="BN217"/>
      <c r="BO217"/>
      <c r="BP217"/>
      <c r="BQ217"/>
      <c r="BR217"/>
      <c r="BS217"/>
      <c r="BT217"/>
      <c r="BU217"/>
      <c r="BV217"/>
      <c r="BW217"/>
      <c r="BX217"/>
      <c r="BY217"/>
      <c r="BZ217" s="21"/>
      <c r="CA217" s="21"/>
      <c r="CB217" s="21"/>
      <c r="CC217" s="21"/>
      <c r="CD217" s="21"/>
    </row>
    <row r="218" spans="1:82" ht="12.75" customHeight="1" x14ac:dyDescent="0.2">
      <c r="A218" s="221"/>
      <c r="B218" s="193" t="str">
        <f t="shared" si="61"/>
        <v/>
      </c>
      <c r="C218" s="194"/>
      <c r="D218" s="195"/>
      <c r="E218" s="196"/>
      <c r="F218" s="197"/>
      <c r="G218" s="38"/>
      <c r="H218" s="175"/>
      <c r="I218" s="175"/>
      <c r="J218" s="10" t="str">
        <f t="shared" si="48"/>
        <v/>
      </c>
      <c r="K218" s="198" t="str">
        <f t="shared" si="49"/>
        <v/>
      </c>
      <c r="L218" s="168"/>
      <c r="M218" s="40"/>
      <c r="N218" s="175"/>
      <c r="O218" s="175"/>
      <c r="P218" s="10" t="str">
        <f t="shared" si="50"/>
        <v/>
      </c>
      <c r="Q218" s="167" t="str">
        <f t="shared" si="51"/>
        <v/>
      </c>
      <c r="R218" s="198"/>
      <c r="S218" s="42"/>
      <c r="T218" s="175"/>
      <c r="U218" s="175"/>
      <c r="V218" s="10" t="str">
        <f t="shared" si="52"/>
        <v/>
      </c>
      <c r="W218" s="167" t="str">
        <f t="shared" si="53"/>
        <v/>
      </c>
      <c r="X218" s="168"/>
      <c r="Y218" s="42"/>
      <c r="Z218" s="175"/>
      <c r="AA218" s="175"/>
      <c r="AB218" s="10" t="str">
        <f t="shared" si="54"/>
        <v/>
      </c>
      <c r="AC218" s="167" t="str">
        <f t="shared" si="55"/>
        <v/>
      </c>
      <c r="AD218" s="168"/>
      <c r="AE218" s="12" t="str">
        <f t="shared" si="56"/>
        <v/>
      </c>
      <c r="AF218" s="169" t="str">
        <f t="shared" si="57"/>
        <v/>
      </c>
      <c r="AG218" s="170"/>
      <c r="AH218" s="20" t="str">
        <f t="shared" si="58"/>
        <v/>
      </c>
      <c r="AI218" s="167" t="str">
        <f t="shared" si="59"/>
        <v/>
      </c>
      <c r="AJ218" s="168"/>
      <c r="AK218" s="258"/>
      <c r="AP218"/>
      <c r="AQ218"/>
      <c r="AR218" s="151" t="str">
        <f t="shared" si="60"/>
        <v/>
      </c>
      <c r="AS218" s="151" t="str">
        <f t="shared" si="47"/>
        <v/>
      </c>
      <c r="AT218"/>
      <c r="AU218" s="57"/>
      <c r="AV218" s="57"/>
      <c r="AW218" s="57"/>
      <c r="AX218"/>
      <c r="AY218"/>
      <c r="AZ218"/>
      <c r="BA218"/>
      <c r="BB218"/>
      <c r="BC218"/>
      <c r="BD218"/>
      <c r="BE218"/>
      <c r="BF218"/>
      <c r="BG218"/>
      <c r="BH218"/>
      <c r="BI218"/>
      <c r="BJ218"/>
      <c r="BK218"/>
      <c r="BL218"/>
      <c r="BM218"/>
      <c r="BN218"/>
      <c r="BO218"/>
      <c r="BP218"/>
      <c r="BQ218"/>
      <c r="BR218"/>
      <c r="BS218"/>
      <c r="BT218"/>
      <c r="BU218"/>
      <c r="BV218"/>
      <c r="BW218"/>
      <c r="BX218"/>
      <c r="BY218"/>
      <c r="BZ218" s="21"/>
      <c r="CA218" s="21"/>
      <c r="CB218" s="21"/>
      <c r="CC218" s="21"/>
      <c r="CD218" s="21"/>
    </row>
    <row r="219" spans="1:82" ht="12.75" customHeight="1" x14ac:dyDescent="0.2">
      <c r="A219" s="221"/>
      <c r="B219" s="193" t="str">
        <f t="shared" si="61"/>
        <v/>
      </c>
      <c r="C219" s="194"/>
      <c r="D219" s="195"/>
      <c r="E219" s="196"/>
      <c r="F219" s="197"/>
      <c r="G219" s="38"/>
      <c r="H219" s="175"/>
      <c r="I219" s="175"/>
      <c r="J219" s="10" t="str">
        <f t="shared" si="48"/>
        <v/>
      </c>
      <c r="K219" s="198" t="str">
        <f t="shared" si="49"/>
        <v/>
      </c>
      <c r="L219" s="168"/>
      <c r="M219" s="40"/>
      <c r="N219" s="175"/>
      <c r="O219" s="175"/>
      <c r="P219" s="10" t="str">
        <f t="shared" si="50"/>
        <v/>
      </c>
      <c r="Q219" s="167" t="str">
        <f t="shared" si="51"/>
        <v/>
      </c>
      <c r="R219" s="198"/>
      <c r="S219" s="42"/>
      <c r="T219" s="175"/>
      <c r="U219" s="175"/>
      <c r="V219" s="10" t="str">
        <f t="shared" si="52"/>
        <v/>
      </c>
      <c r="W219" s="167" t="str">
        <f t="shared" si="53"/>
        <v/>
      </c>
      <c r="X219" s="168"/>
      <c r="Y219" s="42"/>
      <c r="Z219" s="175"/>
      <c r="AA219" s="175"/>
      <c r="AB219" s="10" t="str">
        <f t="shared" si="54"/>
        <v/>
      </c>
      <c r="AC219" s="167" t="str">
        <f t="shared" si="55"/>
        <v/>
      </c>
      <c r="AD219" s="168"/>
      <c r="AE219" s="12" t="str">
        <f t="shared" si="56"/>
        <v/>
      </c>
      <c r="AF219" s="169" t="str">
        <f t="shared" si="57"/>
        <v/>
      </c>
      <c r="AG219" s="170"/>
      <c r="AH219" s="20" t="str">
        <f t="shared" si="58"/>
        <v/>
      </c>
      <c r="AI219" s="167" t="str">
        <f t="shared" si="59"/>
        <v/>
      </c>
      <c r="AJ219" s="168"/>
      <c r="AK219" s="258"/>
      <c r="AP219"/>
      <c r="AQ219"/>
      <c r="AR219" s="151" t="str">
        <f t="shared" si="60"/>
        <v/>
      </c>
      <c r="AS219" s="151" t="str">
        <f t="shared" si="47"/>
        <v/>
      </c>
      <c r="AT219"/>
      <c r="AU219" s="57"/>
      <c r="AV219" s="57"/>
      <c r="AW219" s="57"/>
      <c r="AX219"/>
      <c r="AY219"/>
      <c r="AZ219"/>
      <c r="BA219"/>
      <c r="BB219"/>
      <c r="BC219"/>
      <c r="BD219"/>
      <c r="BE219"/>
      <c r="BF219"/>
      <c r="BG219"/>
      <c r="BH219"/>
      <c r="BI219"/>
      <c r="BJ219"/>
      <c r="BK219"/>
      <c r="BL219"/>
      <c r="BM219"/>
      <c r="BN219"/>
      <c r="BO219"/>
      <c r="BP219"/>
      <c r="BQ219"/>
      <c r="BR219"/>
      <c r="BS219"/>
      <c r="BT219"/>
      <c r="BU219"/>
      <c r="BV219"/>
      <c r="BW219"/>
      <c r="BX219"/>
      <c r="BY219"/>
      <c r="BZ219" s="21"/>
      <c r="CA219" s="21"/>
      <c r="CB219" s="21"/>
      <c r="CC219" s="21"/>
      <c r="CD219" s="21"/>
    </row>
    <row r="220" spans="1:82" ht="12.75" customHeight="1" x14ac:dyDescent="0.2">
      <c r="A220" s="221"/>
      <c r="B220" s="193" t="str">
        <f t="shared" si="61"/>
        <v/>
      </c>
      <c r="C220" s="194"/>
      <c r="D220" s="195"/>
      <c r="E220" s="196"/>
      <c r="F220" s="197"/>
      <c r="G220" s="38"/>
      <c r="H220" s="175"/>
      <c r="I220" s="175"/>
      <c r="J220" s="10" t="str">
        <f t="shared" si="48"/>
        <v/>
      </c>
      <c r="K220" s="198" t="str">
        <f t="shared" si="49"/>
        <v/>
      </c>
      <c r="L220" s="168"/>
      <c r="M220" s="40"/>
      <c r="N220" s="175"/>
      <c r="O220" s="175"/>
      <c r="P220" s="10" t="str">
        <f t="shared" si="50"/>
        <v/>
      </c>
      <c r="Q220" s="167" t="str">
        <f t="shared" si="51"/>
        <v/>
      </c>
      <c r="R220" s="198"/>
      <c r="S220" s="42"/>
      <c r="T220" s="175"/>
      <c r="U220" s="175"/>
      <c r="V220" s="10" t="str">
        <f t="shared" si="52"/>
        <v/>
      </c>
      <c r="W220" s="167" t="str">
        <f t="shared" si="53"/>
        <v/>
      </c>
      <c r="X220" s="168"/>
      <c r="Y220" s="42"/>
      <c r="Z220" s="175"/>
      <c r="AA220" s="175"/>
      <c r="AB220" s="10" t="str">
        <f t="shared" si="54"/>
        <v/>
      </c>
      <c r="AC220" s="167" t="str">
        <f t="shared" si="55"/>
        <v/>
      </c>
      <c r="AD220" s="168"/>
      <c r="AE220" s="12" t="str">
        <f t="shared" si="56"/>
        <v/>
      </c>
      <c r="AF220" s="169" t="str">
        <f t="shared" si="57"/>
        <v/>
      </c>
      <c r="AG220" s="170"/>
      <c r="AH220" s="20" t="str">
        <f t="shared" si="58"/>
        <v/>
      </c>
      <c r="AI220" s="167" t="str">
        <f t="shared" si="59"/>
        <v/>
      </c>
      <c r="AJ220" s="168"/>
      <c r="AK220" s="258"/>
      <c r="AP220"/>
      <c r="AQ220"/>
      <c r="AR220" s="151" t="str">
        <f t="shared" si="60"/>
        <v/>
      </c>
      <c r="AS220" s="151" t="str">
        <f t="shared" si="47"/>
        <v/>
      </c>
      <c r="AT220"/>
      <c r="AU220" s="57"/>
      <c r="AV220" s="57"/>
      <c r="AW220" s="57"/>
      <c r="AX220"/>
      <c r="AY220"/>
      <c r="AZ220"/>
      <c r="BA220"/>
      <c r="BB220"/>
      <c r="BC220"/>
      <c r="BD220"/>
      <c r="BE220"/>
      <c r="BF220"/>
      <c r="BG220"/>
      <c r="BH220"/>
      <c r="BI220"/>
      <c r="BJ220"/>
      <c r="BK220"/>
      <c r="BL220"/>
      <c r="BM220"/>
      <c r="BN220"/>
      <c r="BO220"/>
      <c r="BP220"/>
      <c r="BQ220"/>
      <c r="BR220"/>
      <c r="BS220"/>
      <c r="BT220"/>
      <c r="BU220"/>
      <c r="BV220"/>
      <c r="BW220"/>
      <c r="BX220"/>
      <c r="BY220"/>
      <c r="BZ220" s="21"/>
      <c r="CA220" s="21"/>
      <c r="CB220" s="21"/>
      <c r="CC220" s="21"/>
      <c r="CD220" s="21"/>
    </row>
    <row r="221" spans="1:82" ht="12.75" customHeight="1" x14ac:dyDescent="0.2">
      <c r="A221" s="221"/>
      <c r="B221" s="193" t="str">
        <f t="shared" si="61"/>
        <v/>
      </c>
      <c r="C221" s="194"/>
      <c r="D221" s="195"/>
      <c r="E221" s="196"/>
      <c r="F221" s="197"/>
      <c r="G221" s="38"/>
      <c r="H221" s="175"/>
      <c r="I221" s="175"/>
      <c r="J221" s="10" t="str">
        <f t="shared" si="48"/>
        <v/>
      </c>
      <c r="K221" s="198" t="str">
        <f t="shared" si="49"/>
        <v/>
      </c>
      <c r="L221" s="168"/>
      <c r="M221" s="40"/>
      <c r="N221" s="175"/>
      <c r="O221" s="175"/>
      <c r="P221" s="10" t="str">
        <f t="shared" si="50"/>
        <v/>
      </c>
      <c r="Q221" s="167" t="str">
        <f t="shared" si="51"/>
        <v/>
      </c>
      <c r="R221" s="198"/>
      <c r="S221" s="42"/>
      <c r="T221" s="175"/>
      <c r="U221" s="175"/>
      <c r="V221" s="10" t="str">
        <f t="shared" si="52"/>
        <v/>
      </c>
      <c r="W221" s="167" t="str">
        <f t="shared" si="53"/>
        <v/>
      </c>
      <c r="X221" s="168"/>
      <c r="Y221" s="42"/>
      <c r="Z221" s="175"/>
      <c r="AA221" s="175"/>
      <c r="AB221" s="10" t="str">
        <f t="shared" si="54"/>
        <v/>
      </c>
      <c r="AC221" s="167" t="str">
        <f t="shared" si="55"/>
        <v/>
      </c>
      <c r="AD221" s="168"/>
      <c r="AE221" s="12" t="str">
        <f t="shared" si="56"/>
        <v/>
      </c>
      <c r="AF221" s="169" t="str">
        <f t="shared" si="57"/>
        <v/>
      </c>
      <c r="AG221" s="170"/>
      <c r="AH221" s="20" t="str">
        <f t="shared" si="58"/>
        <v/>
      </c>
      <c r="AI221" s="167" t="str">
        <f t="shared" si="59"/>
        <v/>
      </c>
      <c r="AJ221" s="168"/>
      <c r="AK221" s="258"/>
      <c r="AP221"/>
      <c r="AQ221"/>
      <c r="AR221" s="151" t="str">
        <f t="shared" si="60"/>
        <v/>
      </c>
      <c r="AS221" s="151" t="str">
        <f t="shared" si="47"/>
        <v/>
      </c>
      <c r="AT221"/>
      <c r="AU221" s="57"/>
      <c r="AV221" s="57"/>
      <c r="AW221" s="57"/>
      <c r="AX221"/>
      <c r="AY221"/>
      <c r="AZ221"/>
      <c r="BA221"/>
      <c r="BB221"/>
      <c r="BC221"/>
      <c r="BD221"/>
      <c r="BE221"/>
      <c r="BF221"/>
      <c r="BG221"/>
      <c r="BH221"/>
      <c r="BI221"/>
      <c r="BJ221"/>
      <c r="BK221"/>
      <c r="BL221"/>
      <c r="BM221"/>
      <c r="BN221"/>
      <c r="BO221"/>
      <c r="BP221"/>
      <c r="BQ221"/>
      <c r="BR221"/>
      <c r="BS221"/>
      <c r="BT221"/>
      <c r="BU221"/>
      <c r="BV221"/>
      <c r="BW221"/>
      <c r="BX221"/>
      <c r="BY221"/>
      <c r="BZ221" s="21"/>
      <c r="CA221" s="21"/>
      <c r="CB221" s="21"/>
      <c r="CC221" s="21"/>
      <c r="CD221" s="21"/>
    </row>
    <row r="222" spans="1:82" ht="12.75" customHeight="1" x14ac:dyDescent="0.2">
      <c r="A222" s="221"/>
      <c r="B222" s="193" t="str">
        <f t="shared" si="61"/>
        <v/>
      </c>
      <c r="C222" s="194"/>
      <c r="D222" s="195"/>
      <c r="E222" s="196"/>
      <c r="F222" s="197"/>
      <c r="G222" s="38"/>
      <c r="H222" s="175"/>
      <c r="I222" s="175"/>
      <c r="J222" s="10" t="str">
        <f t="shared" si="48"/>
        <v/>
      </c>
      <c r="K222" s="198" t="str">
        <f t="shared" si="49"/>
        <v/>
      </c>
      <c r="L222" s="168"/>
      <c r="M222" s="40"/>
      <c r="N222" s="175"/>
      <c r="O222" s="175"/>
      <c r="P222" s="10" t="str">
        <f t="shared" si="50"/>
        <v/>
      </c>
      <c r="Q222" s="167" t="str">
        <f t="shared" si="51"/>
        <v/>
      </c>
      <c r="R222" s="198"/>
      <c r="S222" s="42"/>
      <c r="T222" s="175"/>
      <c r="U222" s="175"/>
      <c r="V222" s="10" t="str">
        <f t="shared" si="52"/>
        <v/>
      </c>
      <c r="W222" s="167" t="str">
        <f t="shared" si="53"/>
        <v/>
      </c>
      <c r="X222" s="168"/>
      <c r="Y222" s="42"/>
      <c r="Z222" s="175"/>
      <c r="AA222" s="175"/>
      <c r="AB222" s="10" t="str">
        <f t="shared" si="54"/>
        <v/>
      </c>
      <c r="AC222" s="167" t="str">
        <f t="shared" si="55"/>
        <v/>
      </c>
      <c r="AD222" s="168"/>
      <c r="AE222" s="12" t="str">
        <f t="shared" si="56"/>
        <v/>
      </c>
      <c r="AF222" s="169" t="str">
        <f t="shared" si="57"/>
        <v/>
      </c>
      <c r="AG222" s="170"/>
      <c r="AH222" s="20" t="str">
        <f t="shared" si="58"/>
        <v/>
      </c>
      <c r="AI222" s="167" t="str">
        <f t="shared" si="59"/>
        <v/>
      </c>
      <c r="AJ222" s="168"/>
      <c r="AK222" s="258"/>
      <c r="AP222"/>
      <c r="AQ222"/>
      <c r="AR222" s="151" t="str">
        <f t="shared" si="60"/>
        <v/>
      </c>
      <c r="AS222" s="151" t="str">
        <f t="shared" si="47"/>
        <v/>
      </c>
      <c r="AT222"/>
      <c r="AU222" s="57"/>
      <c r="AV222" s="57"/>
      <c r="AW222" s="57"/>
      <c r="AX222"/>
      <c r="AY222"/>
      <c r="AZ222"/>
      <c r="BA222"/>
      <c r="BB222"/>
      <c r="BC222"/>
      <c r="BD222"/>
      <c r="BE222"/>
      <c r="BF222"/>
      <c r="BG222"/>
      <c r="BH222"/>
      <c r="BI222"/>
      <c r="BJ222"/>
      <c r="BK222"/>
      <c r="BL222"/>
      <c r="BM222"/>
      <c r="BN222"/>
      <c r="BO222"/>
      <c r="BP222"/>
      <c r="BQ222"/>
      <c r="BR222"/>
      <c r="BS222"/>
      <c r="BT222"/>
      <c r="BU222"/>
      <c r="BV222"/>
      <c r="BW222"/>
      <c r="BX222"/>
      <c r="BY222"/>
      <c r="BZ222" s="21"/>
      <c r="CA222" s="21"/>
      <c r="CB222" s="21"/>
      <c r="CC222" s="21"/>
      <c r="CD222" s="21"/>
    </row>
    <row r="223" spans="1:82" ht="12.75" customHeight="1" x14ac:dyDescent="0.2">
      <c r="A223" s="221"/>
      <c r="B223" s="193" t="str">
        <f t="shared" si="61"/>
        <v/>
      </c>
      <c r="C223" s="194"/>
      <c r="D223" s="195"/>
      <c r="E223" s="196"/>
      <c r="F223" s="197"/>
      <c r="G223" s="38"/>
      <c r="H223" s="175"/>
      <c r="I223" s="175"/>
      <c r="J223" s="10" t="str">
        <f t="shared" si="48"/>
        <v/>
      </c>
      <c r="K223" s="198" t="str">
        <f t="shared" si="49"/>
        <v/>
      </c>
      <c r="L223" s="168"/>
      <c r="M223" s="40"/>
      <c r="N223" s="175"/>
      <c r="O223" s="175"/>
      <c r="P223" s="10" t="str">
        <f t="shared" si="50"/>
        <v/>
      </c>
      <c r="Q223" s="167" t="str">
        <f t="shared" si="51"/>
        <v/>
      </c>
      <c r="R223" s="198"/>
      <c r="S223" s="42"/>
      <c r="T223" s="175"/>
      <c r="U223" s="175"/>
      <c r="V223" s="10" t="str">
        <f t="shared" si="52"/>
        <v/>
      </c>
      <c r="W223" s="167" t="str">
        <f t="shared" si="53"/>
        <v/>
      </c>
      <c r="X223" s="168"/>
      <c r="Y223" s="42"/>
      <c r="Z223" s="175"/>
      <c r="AA223" s="175"/>
      <c r="AB223" s="10" t="str">
        <f t="shared" si="54"/>
        <v/>
      </c>
      <c r="AC223" s="167" t="str">
        <f t="shared" si="55"/>
        <v/>
      </c>
      <c r="AD223" s="168"/>
      <c r="AE223" s="12" t="str">
        <f t="shared" si="56"/>
        <v/>
      </c>
      <c r="AF223" s="169" t="str">
        <f t="shared" si="57"/>
        <v/>
      </c>
      <c r="AG223" s="170"/>
      <c r="AH223" s="20" t="str">
        <f t="shared" si="58"/>
        <v/>
      </c>
      <c r="AI223" s="167" t="str">
        <f t="shared" si="59"/>
        <v/>
      </c>
      <c r="AJ223" s="168"/>
      <c r="AK223" s="258"/>
      <c r="AP223"/>
      <c r="AQ223"/>
      <c r="AR223" s="151" t="str">
        <f t="shared" si="60"/>
        <v/>
      </c>
      <c r="AS223" s="151" t="str">
        <f t="shared" si="47"/>
        <v/>
      </c>
      <c r="AT223"/>
      <c r="AU223" s="57"/>
      <c r="AV223" s="57"/>
      <c r="AW223" s="57"/>
      <c r="AX223"/>
      <c r="AY223"/>
      <c r="AZ223"/>
      <c r="BA223"/>
      <c r="BB223"/>
      <c r="BC223"/>
      <c r="BD223"/>
      <c r="BE223"/>
      <c r="BF223"/>
      <c r="BG223"/>
      <c r="BH223"/>
      <c r="BI223"/>
      <c r="BJ223"/>
      <c r="BK223"/>
      <c r="BL223"/>
      <c r="BM223"/>
      <c r="BN223"/>
      <c r="BO223"/>
      <c r="BP223"/>
      <c r="BQ223"/>
      <c r="BR223"/>
      <c r="BS223"/>
      <c r="BT223"/>
      <c r="BU223"/>
      <c r="BV223"/>
      <c r="BW223"/>
      <c r="BX223"/>
      <c r="BY223"/>
      <c r="BZ223" s="21"/>
      <c r="CA223" s="21"/>
      <c r="CB223" s="21"/>
      <c r="CC223" s="21"/>
      <c r="CD223" s="21"/>
    </row>
    <row r="224" spans="1:82" ht="12.75" customHeight="1" x14ac:dyDescent="0.2">
      <c r="A224" s="221"/>
      <c r="B224" s="193" t="str">
        <f t="shared" si="61"/>
        <v/>
      </c>
      <c r="C224" s="194"/>
      <c r="D224" s="195"/>
      <c r="E224" s="196"/>
      <c r="F224" s="197"/>
      <c r="G224" s="38"/>
      <c r="H224" s="175"/>
      <c r="I224" s="175"/>
      <c r="J224" s="10" t="str">
        <f t="shared" si="48"/>
        <v/>
      </c>
      <c r="K224" s="198" t="str">
        <f t="shared" si="49"/>
        <v/>
      </c>
      <c r="L224" s="168"/>
      <c r="M224" s="40"/>
      <c r="N224" s="175"/>
      <c r="O224" s="175"/>
      <c r="P224" s="10" t="str">
        <f t="shared" si="50"/>
        <v/>
      </c>
      <c r="Q224" s="167" t="str">
        <f t="shared" si="51"/>
        <v/>
      </c>
      <c r="R224" s="198"/>
      <c r="S224" s="42"/>
      <c r="T224" s="175"/>
      <c r="U224" s="175"/>
      <c r="V224" s="10" t="str">
        <f t="shared" si="52"/>
        <v/>
      </c>
      <c r="W224" s="167" t="str">
        <f t="shared" si="53"/>
        <v/>
      </c>
      <c r="X224" s="168"/>
      <c r="Y224" s="42"/>
      <c r="Z224" s="175"/>
      <c r="AA224" s="175"/>
      <c r="AB224" s="10" t="str">
        <f t="shared" si="54"/>
        <v/>
      </c>
      <c r="AC224" s="167" t="str">
        <f t="shared" si="55"/>
        <v/>
      </c>
      <c r="AD224" s="168"/>
      <c r="AE224" s="12" t="str">
        <f t="shared" si="56"/>
        <v/>
      </c>
      <c r="AF224" s="169" t="str">
        <f t="shared" si="57"/>
        <v/>
      </c>
      <c r="AG224" s="170"/>
      <c r="AH224" s="20" t="str">
        <f t="shared" si="58"/>
        <v/>
      </c>
      <c r="AI224" s="167" t="str">
        <f t="shared" si="59"/>
        <v/>
      </c>
      <c r="AJ224" s="168"/>
      <c r="AK224" s="258"/>
      <c r="AP224"/>
      <c r="AQ224"/>
      <c r="AR224" s="151" t="str">
        <f t="shared" si="60"/>
        <v/>
      </c>
      <c r="AS224" s="151" t="str">
        <f t="shared" si="47"/>
        <v/>
      </c>
      <c r="AT224"/>
      <c r="AU224" s="57"/>
      <c r="AV224" s="57"/>
      <c r="AW224" s="57"/>
      <c r="AX224"/>
      <c r="AY224"/>
      <c r="AZ224"/>
      <c r="BA224"/>
      <c r="BB224"/>
      <c r="BC224"/>
      <c r="BD224"/>
      <c r="BE224"/>
      <c r="BF224"/>
      <c r="BG224"/>
      <c r="BH224"/>
      <c r="BI224"/>
      <c r="BJ224"/>
      <c r="BK224"/>
      <c r="BL224"/>
      <c r="BM224"/>
      <c r="BN224"/>
      <c r="BO224"/>
      <c r="BP224"/>
      <c r="BQ224"/>
      <c r="BR224"/>
      <c r="BS224"/>
      <c r="BT224"/>
      <c r="BU224"/>
      <c r="BV224"/>
      <c r="BW224"/>
      <c r="BX224"/>
      <c r="BY224"/>
      <c r="BZ224" s="21"/>
      <c r="CA224" s="21"/>
      <c r="CB224" s="21"/>
      <c r="CC224" s="21"/>
      <c r="CD224" s="21"/>
    </row>
    <row r="225" spans="1:82" ht="12.75" customHeight="1" x14ac:dyDescent="0.2">
      <c r="A225" s="221"/>
      <c r="B225" s="193" t="str">
        <f t="shared" si="61"/>
        <v/>
      </c>
      <c r="C225" s="194"/>
      <c r="D225" s="195"/>
      <c r="E225" s="196"/>
      <c r="F225" s="197"/>
      <c r="G225" s="38"/>
      <c r="H225" s="175"/>
      <c r="I225" s="175"/>
      <c r="J225" s="10" t="str">
        <f t="shared" si="48"/>
        <v/>
      </c>
      <c r="K225" s="198" t="str">
        <f t="shared" si="49"/>
        <v/>
      </c>
      <c r="L225" s="168"/>
      <c r="M225" s="40"/>
      <c r="N225" s="175"/>
      <c r="O225" s="175"/>
      <c r="P225" s="10" t="str">
        <f t="shared" si="50"/>
        <v/>
      </c>
      <c r="Q225" s="167" t="str">
        <f t="shared" si="51"/>
        <v/>
      </c>
      <c r="R225" s="198"/>
      <c r="S225" s="42"/>
      <c r="T225" s="175"/>
      <c r="U225" s="175"/>
      <c r="V225" s="10" t="str">
        <f t="shared" si="52"/>
        <v/>
      </c>
      <c r="W225" s="167" t="str">
        <f t="shared" si="53"/>
        <v/>
      </c>
      <c r="X225" s="168"/>
      <c r="Y225" s="42"/>
      <c r="Z225" s="175"/>
      <c r="AA225" s="175"/>
      <c r="AB225" s="10" t="str">
        <f t="shared" si="54"/>
        <v/>
      </c>
      <c r="AC225" s="167" t="str">
        <f t="shared" si="55"/>
        <v/>
      </c>
      <c r="AD225" s="168"/>
      <c r="AE225" s="12" t="str">
        <f t="shared" si="56"/>
        <v/>
      </c>
      <c r="AF225" s="169" t="str">
        <f t="shared" si="57"/>
        <v/>
      </c>
      <c r="AG225" s="170"/>
      <c r="AH225" s="20" t="str">
        <f t="shared" si="58"/>
        <v/>
      </c>
      <c r="AI225" s="167" t="str">
        <f t="shared" si="59"/>
        <v/>
      </c>
      <c r="AJ225" s="168"/>
      <c r="AK225" s="258"/>
      <c r="AP225"/>
      <c r="AQ225"/>
      <c r="AR225" s="151" t="str">
        <f t="shared" si="60"/>
        <v/>
      </c>
      <c r="AS225" s="151" t="str">
        <f t="shared" si="47"/>
        <v/>
      </c>
      <c r="AT225"/>
      <c r="AU225" s="57"/>
      <c r="AV225" s="57"/>
      <c r="AW225" s="57"/>
      <c r="AX225"/>
      <c r="AY225"/>
      <c r="AZ225"/>
      <c r="BA225"/>
      <c r="BB225"/>
      <c r="BC225"/>
      <c r="BD225"/>
      <c r="BE225"/>
      <c r="BF225"/>
      <c r="BG225"/>
      <c r="BH225"/>
      <c r="BI225"/>
      <c r="BJ225"/>
      <c r="BK225"/>
      <c r="BL225"/>
      <c r="BM225"/>
      <c r="BN225"/>
      <c r="BO225"/>
      <c r="BP225"/>
      <c r="BQ225"/>
      <c r="BR225"/>
      <c r="BS225"/>
      <c r="BT225"/>
      <c r="BU225"/>
      <c r="BV225"/>
      <c r="BW225"/>
      <c r="BX225"/>
      <c r="BY225"/>
      <c r="BZ225" s="21"/>
      <c r="CA225" s="21"/>
      <c r="CB225" s="21"/>
      <c r="CC225" s="21"/>
      <c r="CD225" s="21"/>
    </row>
    <row r="226" spans="1:82" ht="12.75" customHeight="1" x14ac:dyDescent="0.2">
      <c r="A226" s="221"/>
      <c r="B226" s="193" t="str">
        <f t="shared" si="61"/>
        <v/>
      </c>
      <c r="C226" s="194"/>
      <c r="D226" s="195"/>
      <c r="E226" s="196"/>
      <c r="F226" s="197"/>
      <c r="G226" s="38"/>
      <c r="H226" s="175"/>
      <c r="I226" s="175"/>
      <c r="J226" s="10" t="str">
        <f t="shared" si="48"/>
        <v/>
      </c>
      <c r="K226" s="198" t="str">
        <f t="shared" si="49"/>
        <v/>
      </c>
      <c r="L226" s="168"/>
      <c r="M226" s="40"/>
      <c r="N226" s="175"/>
      <c r="O226" s="175"/>
      <c r="P226" s="10" t="str">
        <f t="shared" si="50"/>
        <v/>
      </c>
      <c r="Q226" s="167" t="str">
        <f t="shared" si="51"/>
        <v/>
      </c>
      <c r="R226" s="198"/>
      <c r="S226" s="42"/>
      <c r="T226" s="175"/>
      <c r="U226" s="175"/>
      <c r="V226" s="10" t="str">
        <f t="shared" si="52"/>
        <v/>
      </c>
      <c r="W226" s="167" t="str">
        <f t="shared" si="53"/>
        <v/>
      </c>
      <c r="X226" s="168"/>
      <c r="Y226" s="42"/>
      <c r="Z226" s="175"/>
      <c r="AA226" s="175"/>
      <c r="AB226" s="10" t="str">
        <f t="shared" si="54"/>
        <v/>
      </c>
      <c r="AC226" s="167" t="str">
        <f t="shared" si="55"/>
        <v/>
      </c>
      <c r="AD226" s="168"/>
      <c r="AE226" s="12" t="str">
        <f t="shared" si="56"/>
        <v/>
      </c>
      <c r="AF226" s="169" t="str">
        <f t="shared" si="57"/>
        <v/>
      </c>
      <c r="AG226" s="170"/>
      <c r="AH226" s="20" t="str">
        <f t="shared" si="58"/>
        <v/>
      </c>
      <c r="AI226" s="167" t="str">
        <f t="shared" si="59"/>
        <v/>
      </c>
      <c r="AJ226" s="168"/>
      <c r="AK226" s="258"/>
      <c r="AP226"/>
      <c r="AQ226"/>
      <c r="AR226" s="151" t="str">
        <f t="shared" si="60"/>
        <v/>
      </c>
      <c r="AS226" s="151" t="str">
        <f t="shared" si="47"/>
        <v/>
      </c>
      <c r="AT226"/>
      <c r="AU226" s="57"/>
      <c r="AV226" s="57"/>
      <c r="AW226" s="57"/>
      <c r="AX226"/>
      <c r="AY226"/>
      <c r="AZ226"/>
      <c r="BA226"/>
      <c r="BB226"/>
      <c r="BC226"/>
      <c r="BD226"/>
      <c r="BE226"/>
      <c r="BF226"/>
      <c r="BG226"/>
      <c r="BH226"/>
      <c r="BI226"/>
      <c r="BJ226"/>
      <c r="BK226"/>
      <c r="BL226"/>
      <c r="BM226"/>
      <c r="BN226"/>
      <c r="BO226"/>
      <c r="BP226"/>
      <c r="BQ226"/>
      <c r="BR226"/>
      <c r="BS226"/>
      <c r="BT226"/>
      <c r="BU226"/>
      <c r="BV226"/>
      <c r="BW226"/>
      <c r="BX226"/>
      <c r="BY226"/>
      <c r="BZ226" s="21"/>
      <c r="CA226" s="21"/>
      <c r="CB226" s="21"/>
      <c r="CC226" s="21"/>
      <c r="CD226" s="21"/>
    </row>
    <row r="227" spans="1:82" ht="12.75" customHeight="1" x14ac:dyDescent="0.2">
      <c r="A227" s="221"/>
      <c r="B227" s="193" t="str">
        <f t="shared" si="61"/>
        <v/>
      </c>
      <c r="C227" s="194"/>
      <c r="D227" s="195"/>
      <c r="E227" s="196"/>
      <c r="F227" s="197"/>
      <c r="G227" s="38"/>
      <c r="H227" s="175"/>
      <c r="I227" s="175"/>
      <c r="J227" s="10" t="str">
        <f t="shared" si="48"/>
        <v/>
      </c>
      <c r="K227" s="198" t="str">
        <f t="shared" si="49"/>
        <v/>
      </c>
      <c r="L227" s="168"/>
      <c r="M227" s="40"/>
      <c r="N227" s="175"/>
      <c r="O227" s="175"/>
      <c r="P227" s="10" t="str">
        <f t="shared" si="50"/>
        <v/>
      </c>
      <c r="Q227" s="167" t="str">
        <f t="shared" si="51"/>
        <v/>
      </c>
      <c r="R227" s="198"/>
      <c r="S227" s="42"/>
      <c r="T227" s="175"/>
      <c r="U227" s="175"/>
      <c r="V227" s="10" t="str">
        <f t="shared" si="52"/>
        <v/>
      </c>
      <c r="W227" s="167" t="str">
        <f t="shared" si="53"/>
        <v/>
      </c>
      <c r="X227" s="168"/>
      <c r="Y227" s="42"/>
      <c r="Z227" s="175"/>
      <c r="AA227" s="175"/>
      <c r="AB227" s="10" t="str">
        <f t="shared" si="54"/>
        <v/>
      </c>
      <c r="AC227" s="167" t="str">
        <f t="shared" si="55"/>
        <v/>
      </c>
      <c r="AD227" s="168"/>
      <c r="AE227" s="12" t="str">
        <f t="shared" si="56"/>
        <v/>
      </c>
      <c r="AF227" s="169" t="str">
        <f t="shared" si="57"/>
        <v/>
      </c>
      <c r="AG227" s="170"/>
      <c r="AH227" s="20" t="str">
        <f t="shared" si="58"/>
        <v/>
      </c>
      <c r="AI227" s="167" t="str">
        <f t="shared" si="59"/>
        <v/>
      </c>
      <c r="AJ227" s="168"/>
      <c r="AK227" s="258"/>
      <c r="AP227"/>
      <c r="AQ227"/>
      <c r="AR227" s="151" t="str">
        <f t="shared" si="60"/>
        <v/>
      </c>
      <c r="AS227" s="151" t="str">
        <f t="shared" si="47"/>
        <v/>
      </c>
      <c r="AT227"/>
      <c r="AU227" s="57"/>
      <c r="AV227" s="57"/>
      <c r="AW227" s="57"/>
      <c r="AX227"/>
      <c r="AY227"/>
      <c r="AZ227"/>
      <c r="BA227"/>
      <c r="BB227"/>
      <c r="BC227"/>
      <c r="BD227"/>
      <c r="BE227"/>
      <c r="BF227"/>
      <c r="BG227"/>
      <c r="BH227"/>
      <c r="BI227"/>
      <c r="BJ227"/>
      <c r="BK227"/>
      <c r="BL227"/>
      <c r="BM227"/>
      <c r="BN227"/>
      <c r="BO227"/>
      <c r="BP227"/>
      <c r="BQ227"/>
      <c r="BR227"/>
      <c r="BS227"/>
      <c r="BT227"/>
      <c r="BU227"/>
      <c r="BV227"/>
      <c r="BW227"/>
      <c r="BX227"/>
      <c r="BY227"/>
      <c r="BZ227" s="21"/>
      <c r="CA227" s="21"/>
      <c r="CB227" s="21"/>
      <c r="CC227" s="21"/>
      <c r="CD227" s="21"/>
    </row>
    <row r="228" spans="1:82" ht="12.75" customHeight="1" x14ac:dyDescent="0.2">
      <c r="A228" s="221"/>
      <c r="B228" s="193" t="str">
        <f t="shared" si="61"/>
        <v/>
      </c>
      <c r="C228" s="194"/>
      <c r="D228" s="195"/>
      <c r="E228" s="196"/>
      <c r="F228" s="197"/>
      <c r="G228" s="38"/>
      <c r="H228" s="175"/>
      <c r="I228" s="175"/>
      <c r="J228" s="10" t="str">
        <f t="shared" si="48"/>
        <v/>
      </c>
      <c r="K228" s="198" t="str">
        <f t="shared" si="49"/>
        <v/>
      </c>
      <c r="L228" s="168"/>
      <c r="M228" s="40"/>
      <c r="N228" s="175"/>
      <c r="O228" s="175"/>
      <c r="P228" s="10" t="str">
        <f t="shared" si="50"/>
        <v/>
      </c>
      <c r="Q228" s="167" t="str">
        <f t="shared" si="51"/>
        <v/>
      </c>
      <c r="R228" s="198"/>
      <c r="S228" s="42"/>
      <c r="T228" s="175"/>
      <c r="U228" s="175"/>
      <c r="V228" s="10" t="str">
        <f t="shared" si="52"/>
        <v/>
      </c>
      <c r="W228" s="167" t="str">
        <f t="shared" si="53"/>
        <v/>
      </c>
      <c r="X228" s="168"/>
      <c r="Y228" s="42"/>
      <c r="Z228" s="175"/>
      <c r="AA228" s="175"/>
      <c r="AB228" s="10" t="str">
        <f t="shared" si="54"/>
        <v/>
      </c>
      <c r="AC228" s="167" t="str">
        <f t="shared" si="55"/>
        <v/>
      </c>
      <c r="AD228" s="168"/>
      <c r="AE228" s="12" t="str">
        <f t="shared" si="56"/>
        <v/>
      </c>
      <c r="AF228" s="169" t="str">
        <f t="shared" si="57"/>
        <v/>
      </c>
      <c r="AG228" s="170"/>
      <c r="AH228" s="20" t="str">
        <f t="shared" si="58"/>
        <v/>
      </c>
      <c r="AI228" s="167" t="str">
        <f t="shared" si="59"/>
        <v/>
      </c>
      <c r="AJ228" s="168"/>
      <c r="AK228" s="258"/>
      <c r="AP228"/>
      <c r="AQ228"/>
      <c r="AR228" s="151" t="str">
        <f t="shared" si="60"/>
        <v/>
      </c>
      <c r="AS228" s="151" t="str">
        <f t="shared" si="47"/>
        <v/>
      </c>
      <c r="AT228"/>
      <c r="AU228" s="57"/>
      <c r="AV228" s="57"/>
      <c r="AW228" s="57"/>
      <c r="AX228"/>
      <c r="AY228"/>
      <c r="AZ228"/>
      <c r="BA228"/>
      <c r="BB228"/>
      <c r="BC228"/>
      <c r="BD228"/>
      <c r="BE228"/>
      <c r="BF228"/>
      <c r="BG228"/>
      <c r="BH228"/>
      <c r="BI228"/>
      <c r="BJ228"/>
      <c r="BK228"/>
      <c r="BL228"/>
      <c r="BM228"/>
      <c r="BN228"/>
      <c r="BO228"/>
      <c r="BP228"/>
      <c r="BQ228"/>
      <c r="BR228"/>
      <c r="BS228"/>
      <c r="BT228"/>
      <c r="BU228"/>
      <c r="BV228"/>
      <c r="BW228"/>
      <c r="BX228"/>
      <c r="BY228"/>
      <c r="BZ228" s="21"/>
      <c r="CA228" s="21"/>
      <c r="CB228" s="21"/>
      <c r="CC228" s="21"/>
      <c r="CD228" s="21"/>
    </row>
    <row r="229" spans="1:82" ht="12.75" customHeight="1" x14ac:dyDescent="0.2">
      <c r="A229" s="221"/>
      <c r="B229" s="193" t="str">
        <f t="shared" si="61"/>
        <v/>
      </c>
      <c r="C229" s="194"/>
      <c r="D229" s="195"/>
      <c r="E229" s="196"/>
      <c r="F229" s="197"/>
      <c r="G229" s="38"/>
      <c r="H229" s="175"/>
      <c r="I229" s="175"/>
      <c r="J229" s="10" t="str">
        <f t="shared" si="48"/>
        <v/>
      </c>
      <c r="K229" s="198" t="str">
        <f t="shared" si="49"/>
        <v/>
      </c>
      <c r="L229" s="168"/>
      <c r="M229" s="40"/>
      <c r="N229" s="175"/>
      <c r="O229" s="175"/>
      <c r="P229" s="10" t="str">
        <f t="shared" si="50"/>
        <v/>
      </c>
      <c r="Q229" s="167" t="str">
        <f t="shared" si="51"/>
        <v/>
      </c>
      <c r="R229" s="198"/>
      <c r="S229" s="42"/>
      <c r="T229" s="175"/>
      <c r="U229" s="175"/>
      <c r="V229" s="10" t="str">
        <f t="shared" si="52"/>
        <v/>
      </c>
      <c r="W229" s="167" t="str">
        <f t="shared" si="53"/>
        <v/>
      </c>
      <c r="X229" s="168"/>
      <c r="Y229" s="42"/>
      <c r="Z229" s="175"/>
      <c r="AA229" s="175"/>
      <c r="AB229" s="10" t="str">
        <f t="shared" si="54"/>
        <v/>
      </c>
      <c r="AC229" s="167" t="str">
        <f t="shared" si="55"/>
        <v/>
      </c>
      <c r="AD229" s="168"/>
      <c r="AE229" s="12" t="str">
        <f t="shared" si="56"/>
        <v/>
      </c>
      <c r="AF229" s="169" t="str">
        <f t="shared" si="57"/>
        <v/>
      </c>
      <c r="AG229" s="170"/>
      <c r="AH229" s="20" t="str">
        <f t="shared" si="58"/>
        <v/>
      </c>
      <c r="AI229" s="167" t="str">
        <f t="shared" si="59"/>
        <v/>
      </c>
      <c r="AJ229" s="168"/>
      <c r="AK229" s="258"/>
      <c r="AP229"/>
      <c r="AQ229"/>
      <c r="AR229" s="151" t="str">
        <f t="shared" si="60"/>
        <v/>
      </c>
      <c r="AS229" s="151" t="str">
        <f t="shared" si="47"/>
        <v/>
      </c>
      <c r="AT229"/>
      <c r="AU229" s="57"/>
      <c r="AV229" s="57"/>
      <c r="AW229" s="57"/>
      <c r="AX229"/>
      <c r="AY229"/>
      <c r="AZ229"/>
      <c r="BA229"/>
      <c r="BB229"/>
      <c r="BC229"/>
      <c r="BD229"/>
      <c r="BE229"/>
      <c r="BF229"/>
      <c r="BG229"/>
      <c r="BH229"/>
      <c r="BI229"/>
      <c r="BJ229"/>
      <c r="BK229"/>
      <c r="BL229"/>
      <c r="BM229"/>
      <c r="BN229"/>
      <c r="BO229"/>
      <c r="BP229"/>
      <c r="BQ229"/>
      <c r="BR229"/>
      <c r="BS229"/>
      <c r="BT229"/>
      <c r="BU229"/>
      <c r="BV229"/>
      <c r="BW229"/>
      <c r="BX229"/>
      <c r="BY229"/>
      <c r="BZ229" s="21"/>
      <c r="CA229" s="21"/>
      <c r="CB229" s="21"/>
      <c r="CC229" s="21"/>
      <c r="CD229" s="21"/>
    </row>
    <row r="230" spans="1:82" ht="12.75" customHeight="1" x14ac:dyDescent="0.2">
      <c r="A230" s="221"/>
      <c r="B230" s="193" t="str">
        <f t="shared" si="61"/>
        <v/>
      </c>
      <c r="C230" s="194"/>
      <c r="D230" s="195"/>
      <c r="E230" s="196"/>
      <c r="F230" s="197"/>
      <c r="G230" s="38"/>
      <c r="H230" s="175"/>
      <c r="I230" s="175"/>
      <c r="J230" s="10" t="str">
        <f t="shared" si="48"/>
        <v/>
      </c>
      <c r="K230" s="198" t="str">
        <f t="shared" si="49"/>
        <v/>
      </c>
      <c r="L230" s="168"/>
      <c r="M230" s="40"/>
      <c r="N230" s="175"/>
      <c r="O230" s="175"/>
      <c r="P230" s="10" t="str">
        <f t="shared" si="50"/>
        <v/>
      </c>
      <c r="Q230" s="167" t="str">
        <f t="shared" si="51"/>
        <v/>
      </c>
      <c r="R230" s="198"/>
      <c r="S230" s="42"/>
      <c r="T230" s="175"/>
      <c r="U230" s="175"/>
      <c r="V230" s="10" t="str">
        <f t="shared" si="52"/>
        <v/>
      </c>
      <c r="W230" s="167" t="str">
        <f t="shared" si="53"/>
        <v/>
      </c>
      <c r="X230" s="168"/>
      <c r="Y230" s="42"/>
      <c r="Z230" s="175"/>
      <c r="AA230" s="175"/>
      <c r="AB230" s="10" t="str">
        <f t="shared" si="54"/>
        <v/>
      </c>
      <c r="AC230" s="167" t="str">
        <f t="shared" si="55"/>
        <v/>
      </c>
      <c r="AD230" s="168"/>
      <c r="AE230" s="12" t="str">
        <f t="shared" si="56"/>
        <v/>
      </c>
      <c r="AF230" s="169" t="str">
        <f t="shared" si="57"/>
        <v/>
      </c>
      <c r="AG230" s="170"/>
      <c r="AH230" s="20" t="str">
        <f t="shared" si="58"/>
        <v/>
      </c>
      <c r="AI230" s="167" t="str">
        <f t="shared" si="59"/>
        <v/>
      </c>
      <c r="AJ230" s="168"/>
      <c r="AK230" s="258"/>
      <c r="AP230"/>
      <c r="AQ230"/>
      <c r="AR230" s="151" t="str">
        <f t="shared" si="60"/>
        <v/>
      </c>
      <c r="AS230" s="151" t="str">
        <f t="shared" si="47"/>
        <v/>
      </c>
      <c r="AT230"/>
      <c r="AU230" s="57"/>
      <c r="AV230" s="57"/>
      <c r="AW230" s="57"/>
      <c r="AX230"/>
      <c r="AY230"/>
      <c r="AZ230"/>
      <c r="BA230"/>
      <c r="BB230"/>
      <c r="BC230"/>
      <c r="BD230"/>
      <c r="BE230"/>
      <c r="BF230"/>
      <c r="BG230"/>
      <c r="BH230"/>
      <c r="BI230"/>
      <c r="BJ230"/>
      <c r="BK230"/>
      <c r="BL230"/>
      <c r="BM230"/>
      <c r="BN230"/>
      <c r="BO230"/>
      <c r="BP230"/>
      <c r="BQ230"/>
      <c r="BR230"/>
      <c r="BS230"/>
      <c r="BT230"/>
      <c r="BU230"/>
      <c r="BV230"/>
      <c r="BW230"/>
      <c r="BX230"/>
      <c r="BY230"/>
      <c r="BZ230" s="21"/>
      <c r="CA230" s="21"/>
      <c r="CB230" s="21"/>
      <c r="CC230" s="21"/>
      <c r="CD230" s="21"/>
    </row>
    <row r="231" spans="1:82" ht="12.75" customHeight="1" x14ac:dyDescent="0.2">
      <c r="A231" s="221"/>
      <c r="B231" s="193" t="str">
        <f t="shared" si="61"/>
        <v/>
      </c>
      <c r="C231" s="194"/>
      <c r="D231" s="195"/>
      <c r="E231" s="196"/>
      <c r="F231" s="197"/>
      <c r="G231" s="38"/>
      <c r="H231" s="175"/>
      <c r="I231" s="175"/>
      <c r="J231" s="10" t="str">
        <f t="shared" si="48"/>
        <v/>
      </c>
      <c r="K231" s="198" t="str">
        <f t="shared" si="49"/>
        <v/>
      </c>
      <c r="L231" s="168"/>
      <c r="M231" s="40"/>
      <c r="N231" s="175"/>
      <c r="O231" s="175"/>
      <c r="P231" s="10" t="str">
        <f t="shared" si="50"/>
        <v/>
      </c>
      <c r="Q231" s="167" t="str">
        <f t="shared" si="51"/>
        <v/>
      </c>
      <c r="R231" s="198"/>
      <c r="S231" s="42"/>
      <c r="T231" s="175"/>
      <c r="U231" s="175"/>
      <c r="V231" s="10" t="str">
        <f t="shared" si="52"/>
        <v/>
      </c>
      <c r="W231" s="167" t="str">
        <f t="shared" si="53"/>
        <v/>
      </c>
      <c r="X231" s="168"/>
      <c r="Y231" s="42"/>
      <c r="Z231" s="175"/>
      <c r="AA231" s="175"/>
      <c r="AB231" s="10" t="str">
        <f t="shared" si="54"/>
        <v/>
      </c>
      <c r="AC231" s="167" t="str">
        <f t="shared" si="55"/>
        <v/>
      </c>
      <c r="AD231" s="168"/>
      <c r="AE231" s="12" t="str">
        <f t="shared" si="56"/>
        <v/>
      </c>
      <c r="AF231" s="169" t="str">
        <f t="shared" si="57"/>
        <v/>
      </c>
      <c r="AG231" s="170"/>
      <c r="AH231" s="20" t="str">
        <f t="shared" si="58"/>
        <v/>
      </c>
      <c r="AI231" s="167" t="str">
        <f t="shared" si="59"/>
        <v/>
      </c>
      <c r="AJ231" s="168"/>
      <c r="AK231" s="258"/>
      <c r="AP231"/>
      <c r="AQ231"/>
      <c r="AR231" s="151" t="str">
        <f t="shared" si="60"/>
        <v/>
      </c>
      <c r="AS231" s="151" t="str">
        <f t="shared" si="47"/>
        <v/>
      </c>
      <c r="AT231"/>
      <c r="AU231" s="57"/>
      <c r="AV231" s="57"/>
      <c r="AW231" s="57"/>
      <c r="AX231"/>
      <c r="AY231"/>
      <c r="AZ231"/>
      <c r="BA231"/>
      <c r="BB231"/>
      <c r="BC231"/>
      <c r="BD231"/>
      <c r="BE231"/>
      <c r="BF231"/>
      <c r="BG231"/>
      <c r="BH231"/>
      <c r="BI231"/>
      <c r="BJ231"/>
      <c r="BK231"/>
      <c r="BL231"/>
      <c r="BM231"/>
      <c r="BN231"/>
      <c r="BO231"/>
      <c r="BP231"/>
      <c r="BQ231"/>
      <c r="BR231"/>
      <c r="BS231"/>
      <c r="BT231"/>
      <c r="BU231"/>
      <c r="BV231"/>
      <c r="BW231"/>
      <c r="BX231"/>
      <c r="BY231"/>
      <c r="BZ231" s="21"/>
      <c r="CA231" s="21"/>
      <c r="CB231" s="21"/>
      <c r="CC231" s="21"/>
      <c r="CD231" s="21"/>
    </row>
    <row r="232" spans="1:82" ht="12.75" customHeight="1" x14ac:dyDescent="0.2">
      <c r="A232" s="221"/>
      <c r="B232" s="193" t="str">
        <f t="shared" si="61"/>
        <v/>
      </c>
      <c r="C232" s="194"/>
      <c r="D232" s="195"/>
      <c r="E232" s="196"/>
      <c r="F232" s="197"/>
      <c r="G232" s="38"/>
      <c r="H232" s="175"/>
      <c r="I232" s="175"/>
      <c r="J232" s="10" t="str">
        <f t="shared" si="48"/>
        <v/>
      </c>
      <c r="K232" s="198" t="str">
        <f t="shared" si="49"/>
        <v/>
      </c>
      <c r="L232" s="168"/>
      <c r="M232" s="40"/>
      <c r="N232" s="175"/>
      <c r="O232" s="175"/>
      <c r="P232" s="10" t="str">
        <f t="shared" si="50"/>
        <v/>
      </c>
      <c r="Q232" s="167" t="str">
        <f t="shared" si="51"/>
        <v/>
      </c>
      <c r="R232" s="198"/>
      <c r="S232" s="42"/>
      <c r="T232" s="175"/>
      <c r="U232" s="175"/>
      <c r="V232" s="10" t="str">
        <f t="shared" si="52"/>
        <v/>
      </c>
      <c r="W232" s="167" t="str">
        <f t="shared" si="53"/>
        <v/>
      </c>
      <c r="X232" s="168"/>
      <c r="Y232" s="42"/>
      <c r="Z232" s="175"/>
      <c r="AA232" s="175"/>
      <c r="AB232" s="10" t="str">
        <f t="shared" si="54"/>
        <v/>
      </c>
      <c r="AC232" s="167" t="str">
        <f t="shared" si="55"/>
        <v/>
      </c>
      <c r="AD232" s="168"/>
      <c r="AE232" s="12" t="str">
        <f t="shared" si="56"/>
        <v/>
      </c>
      <c r="AF232" s="169" t="str">
        <f t="shared" si="57"/>
        <v/>
      </c>
      <c r="AG232" s="170"/>
      <c r="AH232" s="20" t="str">
        <f t="shared" si="58"/>
        <v/>
      </c>
      <c r="AI232" s="167" t="str">
        <f t="shared" si="59"/>
        <v/>
      </c>
      <c r="AJ232" s="168"/>
      <c r="AK232" s="258"/>
      <c r="AP232"/>
      <c r="AQ232"/>
      <c r="AR232" s="151" t="str">
        <f t="shared" si="60"/>
        <v/>
      </c>
      <c r="AS232" s="151" t="str">
        <f t="shared" si="47"/>
        <v/>
      </c>
      <c r="AT232"/>
      <c r="AU232" s="57"/>
      <c r="AV232" s="57"/>
      <c r="AW232" s="57"/>
      <c r="AX232"/>
      <c r="AY232"/>
      <c r="AZ232"/>
      <c r="BA232"/>
      <c r="BB232"/>
      <c r="BC232"/>
      <c r="BD232"/>
      <c r="BE232"/>
      <c r="BF232"/>
      <c r="BG232"/>
      <c r="BH232"/>
      <c r="BI232"/>
      <c r="BJ232"/>
      <c r="BK232"/>
      <c r="BL232"/>
      <c r="BM232"/>
      <c r="BN232"/>
      <c r="BO232"/>
      <c r="BP232"/>
      <c r="BQ232"/>
      <c r="BR232"/>
      <c r="BS232"/>
      <c r="BT232"/>
      <c r="BU232"/>
      <c r="BV232"/>
      <c r="BW232"/>
      <c r="BX232"/>
      <c r="BY232"/>
      <c r="BZ232" s="21"/>
      <c r="CA232" s="21"/>
      <c r="CB232" s="21"/>
      <c r="CC232" s="21"/>
      <c r="CD232" s="21"/>
    </row>
    <row r="233" spans="1:82" ht="12.75" customHeight="1" x14ac:dyDescent="0.2">
      <c r="A233" s="221"/>
      <c r="B233" s="193" t="str">
        <f t="shared" si="61"/>
        <v/>
      </c>
      <c r="C233" s="194"/>
      <c r="D233" s="195"/>
      <c r="E233" s="196"/>
      <c r="F233" s="197"/>
      <c r="G233" s="38"/>
      <c r="H233" s="175"/>
      <c r="I233" s="175"/>
      <c r="J233" s="10" t="str">
        <f t="shared" si="48"/>
        <v/>
      </c>
      <c r="K233" s="198" t="str">
        <f t="shared" si="49"/>
        <v/>
      </c>
      <c r="L233" s="168"/>
      <c r="M233" s="40"/>
      <c r="N233" s="175"/>
      <c r="O233" s="175"/>
      <c r="P233" s="10" t="str">
        <f t="shared" si="50"/>
        <v/>
      </c>
      <c r="Q233" s="167" t="str">
        <f t="shared" si="51"/>
        <v/>
      </c>
      <c r="R233" s="198"/>
      <c r="S233" s="42"/>
      <c r="T233" s="175"/>
      <c r="U233" s="175"/>
      <c r="V233" s="10" t="str">
        <f t="shared" si="52"/>
        <v/>
      </c>
      <c r="W233" s="167" t="str">
        <f t="shared" si="53"/>
        <v/>
      </c>
      <c r="X233" s="168"/>
      <c r="Y233" s="42"/>
      <c r="Z233" s="175"/>
      <c r="AA233" s="175"/>
      <c r="AB233" s="10" t="str">
        <f t="shared" si="54"/>
        <v/>
      </c>
      <c r="AC233" s="167" t="str">
        <f t="shared" si="55"/>
        <v/>
      </c>
      <c r="AD233" s="168"/>
      <c r="AE233" s="12" t="str">
        <f t="shared" si="56"/>
        <v/>
      </c>
      <c r="AF233" s="169" t="str">
        <f t="shared" si="57"/>
        <v/>
      </c>
      <c r="AG233" s="170"/>
      <c r="AH233" s="20" t="str">
        <f t="shared" si="58"/>
        <v/>
      </c>
      <c r="AI233" s="167" t="str">
        <f t="shared" si="59"/>
        <v/>
      </c>
      <c r="AJ233" s="168"/>
      <c r="AK233" s="258"/>
      <c r="AP233"/>
      <c r="AQ233"/>
      <c r="AR233" s="151" t="str">
        <f t="shared" si="60"/>
        <v/>
      </c>
      <c r="AS233" s="151" t="str">
        <f t="shared" si="47"/>
        <v/>
      </c>
      <c r="AT233"/>
      <c r="AU233" s="57"/>
      <c r="AV233" s="57"/>
      <c r="AW233" s="57"/>
      <c r="AX233"/>
      <c r="AY233"/>
      <c r="AZ233"/>
      <c r="BA233"/>
      <c r="BB233"/>
      <c r="BC233"/>
      <c r="BD233"/>
      <c r="BE233"/>
      <c r="BF233"/>
      <c r="BG233"/>
      <c r="BH233"/>
      <c r="BI233"/>
      <c r="BJ233"/>
      <c r="BK233"/>
      <c r="BL233"/>
      <c r="BM233"/>
      <c r="BN233"/>
      <c r="BO233"/>
      <c r="BP233"/>
      <c r="BQ233"/>
      <c r="BR233"/>
      <c r="BS233"/>
      <c r="BT233"/>
      <c r="BU233"/>
      <c r="BV233"/>
      <c r="BW233"/>
      <c r="BX233"/>
      <c r="BY233"/>
      <c r="BZ233" s="21"/>
      <c r="CA233" s="21"/>
      <c r="CB233" s="21"/>
      <c r="CC233" s="21"/>
      <c r="CD233" s="21"/>
    </row>
    <row r="234" spans="1:82" ht="12.75" customHeight="1" x14ac:dyDescent="0.2">
      <c r="A234" s="221"/>
      <c r="B234" s="193" t="str">
        <f t="shared" si="61"/>
        <v/>
      </c>
      <c r="C234" s="194"/>
      <c r="D234" s="195"/>
      <c r="E234" s="196"/>
      <c r="F234" s="197"/>
      <c r="G234" s="38"/>
      <c r="H234" s="175"/>
      <c r="I234" s="175"/>
      <c r="J234" s="10" t="str">
        <f t="shared" si="48"/>
        <v/>
      </c>
      <c r="K234" s="198" t="str">
        <f t="shared" si="49"/>
        <v/>
      </c>
      <c r="L234" s="168"/>
      <c r="M234" s="40"/>
      <c r="N234" s="175"/>
      <c r="O234" s="175"/>
      <c r="P234" s="10" t="str">
        <f t="shared" si="50"/>
        <v/>
      </c>
      <c r="Q234" s="167" t="str">
        <f t="shared" si="51"/>
        <v/>
      </c>
      <c r="R234" s="198"/>
      <c r="S234" s="42"/>
      <c r="T234" s="175"/>
      <c r="U234" s="175"/>
      <c r="V234" s="10" t="str">
        <f t="shared" si="52"/>
        <v/>
      </c>
      <c r="W234" s="167" t="str">
        <f t="shared" si="53"/>
        <v/>
      </c>
      <c r="X234" s="168"/>
      <c r="Y234" s="42"/>
      <c r="Z234" s="175"/>
      <c r="AA234" s="175"/>
      <c r="AB234" s="10" t="str">
        <f t="shared" si="54"/>
        <v/>
      </c>
      <c r="AC234" s="167" t="str">
        <f t="shared" si="55"/>
        <v/>
      </c>
      <c r="AD234" s="168"/>
      <c r="AE234" s="12" t="str">
        <f t="shared" si="56"/>
        <v/>
      </c>
      <c r="AF234" s="169" t="str">
        <f t="shared" si="57"/>
        <v/>
      </c>
      <c r="AG234" s="170"/>
      <c r="AH234" s="20" t="str">
        <f t="shared" si="58"/>
        <v/>
      </c>
      <c r="AI234" s="167" t="str">
        <f t="shared" si="59"/>
        <v/>
      </c>
      <c r="AJ234" s="168"/>
      <c r="AK234" s="258"/>
      <c r="AP234"/>
      <c r="AQ234"/>
      <c r="AR234" s="151" t="str">
        <f t="shared" si="60"/>
        <v/>
      </c>
      <c r="AS234" s="151" t="str">
        <f t="shared" si="47"/>
        <v/>
      </c>
      <c r="AT234"/>
      <c r="AU234" s="57"/>
      <c r="AV234" s="57"/>
      <c r="AW234" s="57"/>
      <c r="AX234"/>
      <c r="AY234"/>
      <c r="AZ234"/>
      <c r="BA234"/>
      <c r="BB234"/>
      <c r="BC234"/>
      <c r="BD234"/>
      <c r="BE234"/>
      <c r="BF234"/>
      <c r="BG234"/>
      <c r="BH234"/>
      <c r="BI234"/>
      <c r="BJ234"/>
      <c r="BK234"/>
      <c r="BL234"/>
      <c r="BM234"/>
      <c r="BN234"/>
      <c r="BO234"/>
      <c r="BP234"/>
      <c r="BQ234"/>
      <c r="BR234"/>
      <c r="BS234"/>
      <c r="BT234"/>
      <c r="BU234"/>
      <c r="BV234"/>
      <c r="BW234"/>
      <c r="BX234"/>
      <c r="BY234"/>
      <c r="BZ234" s="21"/>
      <c r="CA234" s="21"/>
      <c r="CB234" s="21"/>
      <c r="CC234" s="21"/>
      <c r="CD234" s="21"/>
    </row>
    <row r="235" spans="1:82" ht="12.75" customHeight="1" x14ac:dyDescent="0.2">
      <c r="A235" s="221"/>
      <c r="B235" s="193" t="str">
        <f t="shared" si="61"/>
        <v/>
      </c>
      <c r="C235" s="194"/>
      <c r="D235" s="195"/>
      <c r="E235" s="196"/>
      <c r="F235" s="197"/>
      <c r="G235" s="38"/>
      <c r="H235" s="175"/>
      <c r="I235" s="175"/>
      <c r="J235" s="10" t="str">
        <f t="shared" si="48"/>
        <v/>
      </c>
      <c r="K235" s="198" t="str">
        <f t="shared" si="49"/>
        <v/>
      </c>
      <c r="L235" s="168"/>
      <c r="M235" s="40"/>
      <c r="N235" s="175"/>
      <c r="O235" s="175"/>
      <c r="P235" s="10" t="str">
        <f t="shared" si="50"/>
        <v/>
      </c>
      <c r="Q235" s="167" t="str">
        <f t="shared" si="51"/>
        <v/>
      </c>
      <c r="R235" s="198"/>
      <c r="S235" s="42"/>
      <c r="T235" s="175"/>
      <c r="U235" s="175"/>
      <c r="V235" s="10" t="str">
        <f t="shared" si="52"/>
        <v/>
      </c>
      <c r="W235" s="167" t="str">
        <f t="shared" si="53"/>
        <v/>
      </c>
      <c r="X235" s="168"/>
      <c r="Y235" s="42"/>
      <c r="Z235" s="175"/>
      <c r="AA235" s="175"/>
      <c r="AB235" s="10" t="str">
        <f t="shared" si="54"/>
        <v/>
      </c>
      <c r="AC235" s="167" t="str">
        <f t="shared" si="55"/>
        <v/>
      </c>
      <c r="AD235" s="168"/>
      <c r="AE235" s="12" t="str">
        <f t="shared" si="56"/>
        <v/>
      </c>
      <c r="AF235" s="169" t="str">
        <f t="shared" si="57"/>
        <v/>
      </c>
      <c r="AG235" s="170"/>
      <c r="AH235" s="20" t="str">
        <f t="shared" si="58"/>
        <v/>
      </c>
      <c r="AI235" s="167" t="str">
        <f t="shared" si="59"/>
        <v/>
      </c>
      <c r="AJ235" s="168"/>
      <c r="AK235" s="258"/>
      <c r="AP235"/>
      <c r="AQ235"/>
      <c r="AR235" s="151" t="str">
        <f t="shared" si="60"/>
        <v/>
      </c>
      <c r="AS235" s="151" t="str">
        <f t="shared" si="47"/>
        <v/>
      </c>
      <c r="AT235"/>
      <c r="AU235" s="57"/>
      <c r="AV235" s="57"/>
      <c r="AW235" s="57"/>
      <c r="AX235"/>
      <c r="AY235"/>
      <c r="AZ235"/>
      <c r="BA235"/>
      <c r="BB235"/>
      <c r="BC235"/>
      <c r="BD235"/>
      <c r="BE235"/>
      <c r="BF235"/>
      <c r="BG235"/>
      <c r="BH235"/>
      <c r="BI235"/>
      <c r="BJ235"/>
      <c r="BK235"/>
      <c r="BL235"/>
      <c r="BM235"/>
      <c r="BN235"/>
      <c r="BO235"/>
      <c r="BP235"/>
      <c r="BQ235"/>
      <c r="BR235"/>
      <c r="BS235"/>
      <c r="BT235"/>
      <c r="BU235"/>
      <c r="BV235"/>
      <c r="BW235"/>
      <c r="BX235"/>
      <c r="BY235"/>
      <c r="BZ235" s="21"/>
      <c r="CA235" s="21"/>
      <c r="CB235" s="21"/>
      <c r="CC235" s="21"/>
      <c r="CD235" s="21"/>
    </row>
    <row r="236" spans="1:82" ht="12.75" customHeight="1" x14ac:dyDescent="0.2">
      <c r="A236" s="221"/>
      <c r="B236" s="193" t="str">
        <f t="shared" si="61"/>
        <v/>
      </c>
      <c r="C236" s="194"/>
      <c r="D236" s="195"/>
      <c r="E236" s="196"/>
      <c r="F236" s="197"/>
      <c r="G236" s="38"/>
      <c r="H236" s="175"/>
      <c r="I236" s="175"/>
      <c r="J236" s="10" t="str">
        <f t="shared" si="48"/>
        <v/>
      </c>
      <c r="K236" s="198" t="str">
        <f t="shared" si="49"/>
        <v/>
      </c>
      <c r="L236" s="168"/>
      <c r="M236" s="40"/>
      <c r="N236" s="175"/>
      <c r="O236" s="175"/>
      <c r="P236" s="10" t="str">
        <f t="shared" si="50"/>
        <v/>
      </c>
      <c r="Q236" s="167" t="str">
        <f t="shared" si="51"/>
        <v/>
      </c>
      <c r="R236" s="198"/>
      <c r="S236" s="42"/>
      <c r="T236" s="175"/>
      <c r="U236" s="175"/>
      <c r="V236" s="10" t="str">
        <f t="shared" si="52"/>
        <v/>
      </c>
      <c r="W236" s="167" t="str">
        <f t="shared" si="53"/>
        <v/>
      </c>
      <c r="X236" s="168"/>
      <c r="Y236" s="42"/>
      <c r="Z236" s="175"/>
      <c r="AA236" s="175"/>
      <c r="AB236" s="10" t="str">
        <f t="shared" si="54"/>
        <v/>
      </c>
      <c r="AC236" s="167" t="str">
        <f t="shared" si="55"/>
        <v/>
      </c>
      <c r="AD236" s="168"/>
      <c r="AE236" s="12" t="str">
        <f t="shared" si="56"/>
        <v/>
      </c>
      <c r="AF236" s="169" t="str">
        <f t="shared" si="57"/>
        <v/>
      </c>
      <c r="AG236" s="170"/>
      <c r="AH236" s="20" t="str">
        <f t="shared" si="58"/>
        <v/>
      </c>
      <c r="AI236" s="167" t="str">
        <f t="shared" si="59"/>
        <v/>
      </c>
      <c r="AJ236" s="168"/>
      <c r="AK236" s="258"/>
      <c r="AP236"/>
      <c r="AQ236"/>
      <c r="AR236" s="151" t="str">
        <f t="shared" si="60"/>
        <v/>
      </c>
      <c r="AS236" s="151" t="str">
        <f t="shared" si="47"/>
        <v/>
      </c>
      <c r="AT236"/>
      <c r="AU236" s="57"/>
      <c r="AV236" s="57"/>
      <c r="AW236" s="57"/>
      <c r="AX236"/>
      <c r="AY236"/>
      <c r="AZ236"/>
      <c r="BA236"/>
      <c r="BB236"/>
      <c r="BC236"/>
      <c r="BD236"/>
      <c r="BE236"/>
      <c r="BF236"/>
      <c r="BG236"/>
      <c r="BH236"/>
      <c r="BI236"/>
      <c r="BJ236"/>
      <c r="BK236"/>
      <c r="BL236"/>
      <c r="BM236"/>
      <c r="BN236"/>
      <c r="BO236"/>
      <c r="BP236"/>
      <c r="BQ236"/>
      <c r="BR236"/>
      <c r="BS236"/>
      <c r="BT236"/>
      <c r="BU236"/>
      <c r="BV236"/>
      <c r="BW236"/>
      <c r="BX236"/>
      <c r="BY236"/>
      <c r="BZ236" s="21"/>
      <c r="CA236" s="21"/>
      <c r="CB236" s="21"/>
      <c r="CC236" s="21"/>
      <c r="CD236" s="21"/>
    </row>
    <row r="237" spans="1:82" ht="12.75" customHeight="1" x14ac:dyDescent="0.2">
      <c r="A237" s="221"/>
      <c r="B237" s="193" t="str">
        <f t="shared" si="61"/>
        <v/>
      </c>
      <c r="C237" s="194"/>
      <c r="D237" s="195"/>
      <c r="E237" s="196"/>
      <c r="F237" s="197"/>
      <c r="G237" s="38"/>
      <c r="H237" s="175"/>
      <c r="I237" s="175"/>
      <c r="J237" s="10" t="str">
        <f t="shared" si="48"/>
        <v/>
      </c>
      <c r="K237" s="198" t="str">
        <f t="shared" si="49"/>
        <v/>
      </c>
      <c r="L237" s="168"/>
      <c r="M237" s="40"/>
      <c r="N237" s="175"/>
      <c r="O237" s="175"/>
      <c r="P237" s="10" t="str">
        <f t="shared" si="50"/>
        <v/>
      </c>
      <c r="Q237" s="167" t="str">
        <f t="shared" si="51"/>
        <v/>
      </c>
      <c r="R237" s="198"/>
      <c r="S237" s="42"/>
      <c r="T237" s="175"/>
      <c r="U237" s="175"/>
      <c r="V237" s="10" t="str">
        <f t="shared" si="52"/>
        <v/>
      </c>
      <c r="W237" s="167" t="str">
        <f t="shared" si="53"/>
        <v/>
      </c>
      <c r="X237" s="168"/>
      <c r="Y237" s="42"/>
      <c r="Z237" s="175"/>
      <c r="AA237" s="175"/>
      <c r="AB237" s="10" t="str">
        <f t="shared" si="54"/>
        <v/>
      </c>
      <c r="AC237" s="167" t="str">
        <f t="shared" si="55"/>
        <v/>
      </c>
      <c r="AD237" s="168"/>
      <c r="AE237" s="12" t="str">
        <f t="shared" si="56"/>
        <v/>
      </c>
      <c r="AF237" s="169" t="str">
        <f t="shared" si="57"/>
        <v/>
      </c>
      <c r="AG237" s="170"/>
      <c r="AH237" s="20" t="str">
        <f t="shared" si="58"/>
        <v/>
      </c>
      <c r="AI237" s="167" t="str">
        <f t="shared" si="59"/>
        <v/>
      </c>
      <c r="AJ237" s="168"/>
      <c r="AK237" s="258"/>
      <c r="AP237"/>
      <c r="AQ237"/>
      <c r="AR237" s="151" t="str">
        <f t="shared" si="60"/>
        <v/>
      </c>
      <c r="AS237" s="151" t="str">
        <f t="shared" si="47"/>
        <v/>
      </c>
      <c r="AT237"/>
      <c r="AU237" s="57"/>
      <c r="AV237" s="57"/>
      <c r="AW237" s="57"/>
      <c r="AX237"/>
      <c r="AY237"/>
      <c r="AZ237"/>
      <c r="BA237"/>
      <c r="BB237"/>
      <c r="BC237"/>
      <c r="BD237"/>
      <c r="BE237"/>
      <c r="BF237"/>
      <c r="BG237"/>
      <c r="BH237"/>
      <c r="BI237"/>
      <c r="BJ237"/>
      <c r="BK237"/>
      <c r="BL237"/>
      <c r="BM237"/>
      <c r="BN237"/>
      <c r="BO237"/>
      <c r="BP237"/>
      <c r="BQ237"/>
      <c r="BR237"/>
      <c r="BS237"/>
      <c r="BT237"/>
      <c r="BU237"/>
      <c r="BV237"/>
      <c r="BW237"/>
      <c r="BX237"/>
      <c r="BY237"/>
      <c r="BZ237" s="21"/>
      <c r="CA237" s="21"/>
      <c r="CB237" s="21"/>
      <c r="CC237" s="21"/>
      <c r="CD237" s="21"/>
    </row>
    <row r="238" spans="1:82" ht="12.75" customHeight="1" x14ac:dyDescent="0.2">
      <c r="A238" s="221"/>
      <c r="B238" s="193" t="str">
        <f t="shared" si="61"/>
        <v/>
      </c>
      <c r="C238" s="194"/>
      <c r="D238" s="195"/>
      <c r="E238" s="196"/>
      <c r="F238" s="197"/>
      <c r="G238" s="38"/>
      <c r="H238" s="175"/>
      <c r="I238" s="175"/>
      <c r="J238" s="10" t="str">
        <f t="shared" si="48"/>
        <v/>
      </c>
      <c r="K238" s="198" t="str">
        <f t="shared" si="49"/>
        <v/>
      </c>
      <c r="L238" s="168"/>
      <c r="M238" s="40"/>
      <c r="N238" s="175"/>
      <c r="O238" s="175"/>
      <c r="P238" s="10" t="str">
        <f t="shared" si="50"/>
        <v/>
      </c>
      <c r="Q238" s="167" t="str">
        <f t="shared" si="51"/>
        <v/>
      </c>
      <c r="R238" s="198"/>
      <c r="S238" s="42"/>
      <c r="T238" s="175"/>
      <c r="U238" s="175"/>
      <c r="V238" s="10" t="str">
        <f t="shared" si="52"/>
        <v/>
      </c>
      <c r="W238" s="167" t="str">
        <f t="shared" si="53"/>
        <v/>
      </c>
      <c r="X238" s="168"/>
      <c r="Y238" s="42"/>
      <c r="Z238" s="175"/>
      <c r="AA238" s="175"/>
      <c r="AB238" s="10" t="str">
        <f t="shared" si="54"/>
        <v/>
      </c>
      <c r="AC238" s="167" t="str">
        <f t="shared" si="55"/>
        <v/>
      </c>
      <c r="AD238" s="168"/>
      <c r="AE238" s="12" t="str">
        <f t="shared" si="56"/>
        <v/>
      </c>
      <c r="AF238" s="169" t="str">
        <f t="shared" si="57"/>
        <v/>
      </c>
      <c r="AG238" s="170"/>
      <c r="AH238" s="20" t="str">
        <f t="shared" si="58"/>
        <v/>
      </c>
      <c r="AI238" s="167" t="str">
        <f t="shared" si="59"/>
        <v/>
      </c>
      <c r="AJ238" s="168"/>
      <c r="AK238" s="258"/>
      <c r="AP238"/>
      <c r="AQ238"/>
      <c r="AR238" s="151" t="str">
        <f t="shared" si="60"/>
        <v/>
      </c>
      <c r="AS238" s="151" t="str">
        <f t="shared" si="47"/>
        <v/>
      </c>
      <c r="AT238"/>
      <c r="AU238" s="57"/>
      <c r="AV238" s="57"/>
      <c r="AW238" s="57"/>
      <c r="AX238"/>
      <c r="AY238"/>
      <c r="AZ238"/>
      <c r="BA238"/>
      <c r="BB238"/>
      <c r="BC238"/>
      <c r="BD238"/>
      <c r="BE238"/>
      <c r="BF238"/>
      <c r="BG238"/>
      <c r="BH238"/>
      <c r="BI238"/>
      <c r="BJ238"/>
      <c r="BK238"/>
      <c r="BL238"/>
      <c r="BM238"/>
      <c r="BN238"/>
      <c r="BO238"/>
      <c r="BP238"/>
      <c r="BQ238"/>
      <c r="BR238"/>
      <c r="BS238"/>
      <c r="BT238"/>
      <c r="BU238"/>
      <c r="BV238"/>
      <c r="BW238"/>
      <c r="BX238"/>
      <c r="BY238"/>
      <c r="BZ238" s="21"/>
      <c r="CA238" s="21"/>
      <c r="CB238" s="21"/>
      <c r="CC238" s="21"/>
      <c r="CD238" s="21"/>
    </row>
    <row r="239" spans="1:82" ht="12.75" customHeight="1" x14ac:dyDescent="0.2">
      <c r="A239" s="221"/>
      <c r="B239" s="193" t="str">
        <f t="shared" si="61"/>
        <v/>
      </c>
      <c r="C239" s="194"/>
      <c r="D239" s="195"/>
      <c r="E239" s="196"/>
      <c r="F239" s="197"/>
      <c r="G239" s="38"/>
      <c r="H239" s="175"/>
      <c r="I239" s="175"/>
      <c r="J239" s="10" t="str">
        <f t="shared" si="48"/>
        <v/>
      </c>
      <c r="K239" s="198" t="str">
        <f t="shared" si="49"/>
        <v/>
      </c>
      <c r="L239" s="168"/>
      <c r="M239" s="40"/>
      <c r="N239" s="175"/>
      <c r="O239" s="175"/>
      <c r="P239" s="10" t="str">
        <f t="shared" si="50"/>
        <v/>
      </c>
      <c r="Q239" s="167" t="str">
        <f t="shared" si="51"/>
        <v/>
      </c>
      <c r="R239" s="198"/>
      <c r="S239" s="42"/>
      <c r="T239" s="175"/>
      <c r="U239" s="175"/>
      <c r="V239" s="10" t="str">
        <f t="shared" si="52"/>
        <v/>
      </c>
      <c r="W239" s="167" t="str">
        <f t="shared" si="53"/>
        <v/>
      </c>
      <c r="X239" s="168"/>
      <c r="Y239" s="42"/>
      <c r="Z239" s="175"/>
      <c r="AA239" s="175"/>
      <c r="AB239" s="10" t="str">
        <f t="shared" si="54"/>
        <v/>
      </c>
      <c r="AC239" s="167" t="str">
        <f t="shared" si="55"/>
        <v/>
      </c>
      <c r="AD239" s="168"/>
      <c r="AE239" s="12" t="str">
        <f t="shared" si="56"/>
        <v/>
      </c>
      <c r="AF239" s="169" t="str">
        <f t="shared" si="57"/>
        <v/>
      </c>
      <c r="AG239" s="170"/>
      <c r="AH239" s="20" t="str">
        <f t="shared" si="58"/>
        <v/>
      </c>
      <c r="AI239" s="167" t="str">
        <f t="shared" si="59"/>
        <v/>
      </c>
      <c r="AJ239" s="168"/>
      <c r="AK239" s="258"/>
      <c r="AP239"/>
      <c r="AQ239"/>
      <c r="AR239" s="151" t="str">
        <f t="shared" si="60"/>
        <v/>
      </c>
      <c r="AS239" s="151" t="str">
        <f t="shared" si="47"/>
        <v/>
      </c>
      <c r="AT239"/>
      <c r="AU239" s="57"/>
      <c r="AV239" s="57"/>
      <c r="AW239" s="57"/>
      <c r="AX239"/>
      <c r="AY239"/>
      <c r="AZ239"/>
      <c r="BA239"/>
      <c r="BB239"/>
      <c r="BC239"/>
      <c r="BD239"/>
      <c r="BE239"/>
      <c r="BF239"/>
      <c r="BG239"/>
      <c r="BH239"/>
      <c r="BI239"/>
      <c r="BJ239"/>
      <c r="BK239"/>
      <c r="BL239"/>
      <c r="BM239"/>
      <c r="BN239"/>
      <c r="BO239"/>
      <c r="BP239"/>
      <c r="BQ239"/>
      <c r="BR239"/>
      <c r="BS239"/>
      <c r="BT239"/>
      <c r="BU239"/>
      <c r="BV239"/>
      <c r="BW239"/>
      <c r="BX239"/>
      <c r="BY239"/>
      <c r="BZ239" s="21"/>
      <c r="CA239" s="21"/>
      <c r="CB239" s="21"/>
      <c r="CC239" s="21"/>
      <c r="CD239" s="21"/>
    </row>
    <row r="240" spans="1:82" ht="12.75" customHeight="1" x14ac:dyDescent="0.2">
      <c r="A240" s="221"/>
      <c r="B240" s="193" t="str">
        <f t="shared" si="61"/>
        <v/>
      </c>
      <c r="C240" s="194"/>
      <c r="D240" s="195"/>
      <c r="E240" s="196"/>
      <c r="F240" s="197"/>
      <c r="G240" s="38"/>
      <c r="H240" s="175"/>
      <c r="I240" s="175"/>
      <c r="J240" s="10" t="str">
        <f t="shared" si="48"/>
        <v/>
      </c>
      <c r="K240" s="198" t="str">
        <f t="shared" si="49"/>
        <v/>
      </c>
      <c r="L240" s="168"/>
      <c r="M240" s="40"/>
      <c r="N240" s="175"/>
      <c r="O240" s="175"/>
      <c r="P240" s="10" t="str">
        <f t="shared" si="50"/>
        <v/>
      </c>
      <c r="Q240" s="167" t="str">
        <f t="shared" si="51"/>
        <v/>
      </c>
      <c r="R240" s="198"/>
      <c r="S240" s="42"/>
      <c r="T240" s="175"/>
      <c r="U240" s="175"/>
      <c r="V240" s="10" t="str">
        <f t="shared" si="52"/>
        <v/>
      </c>
      <c r="W240" s="167" t="str">
        <f t="shared" si="53"/>
        <v/>
      </c>
      <c r="X240" s="168"/>
      <c r="Y240" s="42"/>
      <c r="Z240" s="175"/>
      <c r="AA240" s="175"/>
      <c r="AB240" s="10" t="str">
        <f t="shared" si="54"/>
        <v/>
      </c>
      <c r="AC240" s="167" t="str">
        <f t="shared" si="55"/>
        <v/>
      </c>
      <c r="AD240" s="168"/>
      <c r="AE240" s="12" t="str">
        <f t="shared" si="56"/>
        <v/>
      </c>
      <c r="AF240" s="169" t="str">
        <f t="shared" si="57"/>
        <v/>
      </c>
      <c r="AG240" s="170"/>
      <c r="AH240" s="20" t="str">
        <f t="shared" si="58"/>
        <v/>
      </c>
      <c r="AI240" s="167" t="str">
        <f t="shared" si="59"/>
        <v/>
      </c>
      <c r="AJ240" s="168"/>
      <c r="AK240" s="258"/>
      <c r="AP240"/>
      <c r="AQ240"/>
      <c r="AR240" s="151" t="str">
        <f t="shared" si="60"/>
        <v/>
      </c>
      <c r="AS240" s="151" t="str">
        <f t="shared" si="47"/>
        <v/>
      </c>
      <c r="AT240"/>
      <c r="AU240" s="57"/>
      <c r="AV240" s="57"/>
      <c r="AW240" s="57"/>
      <c r="AX240"/>
      <c r="AY240"/>
      <c r="AZ240"/>
      <c r="BA240"/>
      <c r="BB240"/>
      <c r="BC240"/>
      <c r="BD240"/>
      <c r="BE240"/>
      <c r="BF240"/>
      <c r="BG240"/>
      <c r="BH240"/>
      <c r="BI240"/>
      <c r="BJ240"/>
      <c r="BK240"/>
      <c r="BL240"/>
      <c r="BM240"/>
      <c r="BN240"/>
      <c r="BO240"/>
      <c r="BP240"/>
      <c r="BQ240"/>
      <c r="BR240"/>
      <c r="BS240"/>
      <c r="BT240"/>
      <c r="BU240"/>
      <c r="BV240"/>
      <c r="BW240"/>
      <c r="BX240"/>
      <c r="BY240"/>
      <c r="BZ240" s="21"/>
      <c r="CA240" s="21"/>
      <c r="CB240" s="21"/>
      <c r="CC240" s="21"/>
      <c r="CD240" s="21"/>
    </row>
    <row r="241" spans="1:82" ht="12.75" customHeight="1" x14ac:dyDescent="0.2">
      <c r="A241" s="221"/>
      <c r="B241" s="193" t="str">
        <f t="shared" si="61"/>
        <v/>
      </c>
      <c r="C241" s="194"/>
      <c r="D241" s="195"/>
      <c r="E241" s="196"/>
      <c r="F241" s="197"/>
      <c r="G241" s="38"/>
      <c r="H241" s="175"/>
      <c r="I241" s="175"/>
      <c r="J241" s="10" t="str">
        <f t="shared" si="48"/>
        <v/>
      </c>
      <c r="K241" s="198" t="str">
        <f t="shared" si="49"/>
        <v/>
      </c>
      <c r="L241" s="168"/>
      <c r="M241" s="40"/>
      <c r="N241" s="175"/>
      <c r="O241" s="175"/>
      <c r="P241" s="10" t="str">
        <f t="shared" si="50"/>
        <v/>
      </c>
      <c r="Q241" s="167" t="str">
        <f t="shared" si="51"/>
        <v/>
      </c>
      <c r="R241" s="198"/>
      <c r="S241" s="42"/>
      <c r="T241" s="175"/>
      <c r="U241" s="175"/>
      <c r="V241" s="10" t="str">
        <f t="shared" si="52"/>
        <v/>
      </c>
      <c r="W241" s="167" t="str">
        <f t="shared" si="53"/>
        <v/>
      </c>
      <c r="X241" s="168"/>
      <c r="Y241" s="42"/>
      <c r="Z241" s="175"/>
      <c r="AA241" s="175"/>
      <c r="AB241" s="10" t="str">
        <f t="shared" si="54"/>
        <v/>
      </c>
      <c r="AC241" s="167" t="str">
        <f t="shared" si="55"/>
        <v/>
      </c>
      <c r="AD241" s="168"/>
      <c r="AE241" s="12" t="str">
        <f t="shared" si="56"/>
        <v/>
      </c>
      <c r="AF241" s="169" t="str">
        <f t="shared" si="57"/>
        <v/>
      </c>
      <c r="AG241" s="170"/>
      <c r="AH241" s="20" t="str">
        <f t="shared" si="58"/>
        <v/>
      </c>
      <c r="AI241" s="167" t="str">
        <f t="shared" si="59"/>
        <v/>
      </c>
      <c r="AJ241" s="168"/>
      <c r="AK241" s="258"/>
      <c r="AP241"/>
      <c r="AQ241"/>
      <c r="AR241" s="151" t="str">
        <f t="shared" si="60"/>
        <v/>
      </c>
      <c r="AS241" s="151" t="str">
        <f t="shared" si="47"/>
        <v/>
      </c>
      <c r="AT241"/>
      <c r="AU241" s="57"/>
      <c r="AV241" s="57"/>
      <c r="AW241" s="57"/>
      <c r="AX241"/>
      <c r="AY241"/>
      <c r="AZ241"/>
      <c r="BA241"/>
      <c r="BB241"/>
      <c r="BC241"/>
      <c r="BD241"/>
      <c r="BE241"/>
      <c r="BF241"/>
      <c r="BG241"/>
      <c r="BH241"/>
      <c r="BI241"/>
      <c r="BJ241"/>
      <c r="BK241"/>
      <c r="BL241"/>
      <c r="BM241"/>
      <c r="BN241"/>
      <c r="BO241"/>
      <c r="BP241"/>
      <c r="BQ241"/>
      <c r="BR241"/>
      <c r="BS241"/>
      <c r="BT241"/>
      <c r="BU241"/>
      <c r="BV241"/>
      <c r="BW241"/>
      <c r="BX241"/>
      <c r="BY241"/>
      <c r="BZ241" s="21"/>
      <c r="CA241" s="21"/>
      <c r="CB241" s="21"/>
      <c r="CC241" s="21"/>
      <c r="CD241" s="21"/>
    </row>
    <row r="242" spans="1:82" ht="12.75" customHeight="1" x14ac:dyDescent="0.2">
      <c r="A242" s="221"/>
      <c r="B242" s="193" t="str">
        <f t="shared" si="61"/>
        <v/>
      </c>
      <c r="C242" s="194"/>
      <c r="D242" s="195"/>
      <c r="E242" s="196"/>
      <c r="F242" s="197"/>
      <c r="G242" s="38"/>
      <c r="H242" s="175"/>
      <c r="I242" s="175"/>
      <c r="J242" s="10" t="str">
        <f t="shared" si="48"/>
        <v/>
      </c>
      <c r="K242" s="198" t="str">
        <f t="shared" si="49"/>
        <v/>
      </c>
      <c r="L242" s="168"/>
      <c r="M242" s="40"/>
      <c r="N242" s="175"/>
      <c r="O242" s="175"/>
      <c r="P242" s="10" t="str">
        <f t="shared" si="50"/>
        <v/>
      </c>
      <c r="Q242" s="167" t="str">
        <f t="shared" si="51"/>
        <v/>
      </c>
      <c r="R242" s="198"/>
      <c r="S242" s="42"/>
      <c r="T242" s="175"/>
      <c r="U242" s="175"/>
      <c r="V242" s="10" t="str">
        <f t="shared" si="52"/>
        <v/>
      </c>
      <c r="W242" s="167" t="str">
        <f t="shared" si="53"/>
        <v/>
      </c>
      <c r="X242" s="168"/>
      <c r="Y242" s="42"/>
      <c r="Z242" s="175"/>
      <c r="AA242" s="175"/>
      <c r="AB242" s="10" t="str">
        <f t="shared" si="54"/>
        <v/>
      </c>
      <c r="AC242" s="167" t="str">
        <f t="shared" si="55"/>
        <v/>
      </c>
      <c r="AD242" s="168"/>
      <c r="AE242" s="12" t="str">
        <f t="shared" si="56"/>
        <v/>
      </c>
      <c r="AF242" s="169" t="str">
        <f t="shared" si="57"/>
        <v/>
      </c>
      <c r="AG242" s="170"/>
      <c r="AH242" s="20" t="str">
        <f t="shared" si="58"/>
        <v/>
      </c>
      <c r="AI242" s="167" t="str">
        <f t="shared" si="59"/>
        <v/>
      </c>
      <c r="AJ242" s="168"/>
      <c r="AK242" s="258"/>
      <c r="AP242"/>
      <c r="AQ242"/>
      <c r="AR242" s="151" t="str">
        <f t="shared" si="60"/>
        <v/>
      </c>
      <c r="AS242" s="151" t="str">
        <f t="shared" si="47"/>
        <v/>
      </c>
      <c r="AT242"/>
      <c r="AU242" s="57"/>
      <c r="AV242" s="57"/>
      <c r="AW242" s="57"/>
      <c r="AX242"/>
      <c r="AY242"/>
      <c r="AZ242"/>
      <c r="BA242"/>
      <c r="BB242"/>
      <c r="BC242"/>
      <c r="BD242"/>
      <c r="BE242"/>
      <c r="BF242"/>
      <c r="BG242"/>
      <c r="BH242"/>
      <c r="BI242"/>
      <c r="BJ242"/>
      <c r="BK242"/>
      <c r="BL242"/>
      <c r="BM242"/>
      <c r="BN242"/>
      <c r="BO242"/>
      <c r="BP242"/>
      <c r="BQ242"/>
      <c r="BR242"/>
      <c r="BS242"/>
      <c r="BT242"/>
      <c r="BU242"/>
      <c r="BV242"/>
      <c r="BW242"/>
      <c r="BX242"/>
      <c r="BY242"/>
      <c r="BZ242" s="21"/>
      <c r="CA242" s="21"/>
      <c r="CB242" s="21"/>
      <c r="CC242" s="21"/>
      <c r="CD242" s="21"/>
    </row>
    <row r="243" spans="1:82" ht="12.75" customHeight="1" x14ac:dyDescent="0.2">
      <c r="A243" s="221"/>
      <c r="B243" s="193" t="str">
        <f t="shared" si="61"/>
        <v/>
      </c>
      <c r="C243" s="194"/>
      <c r="D243" s="195"/>
      <c r="E243" s="196"/>
      <c r="F243" s="197"/>
      <c r="G243" s="38"/>
      <c r="H243" s="175"/>
      <c r="I243" s="175"/>
      <c r="J243" s="10" t="str">
        <f t="shared" si="48"/>
        <v/>
      </c>
      <c r="K243" s="198" t="str">
        <f t="shared" si="49"/>
        <v/>
      </c>
      <c r="L243" s="168"/>
      <c r="M243" s="40"/>
      <c r="N243" s="175"/>
      <c r="O243" s="175"/>
      <c r="P243" s="10" t="str">
        <f t="shared" si="50"/>
        <v/>
      </c>
      <c r="Q243" s="167" t="str">
        <f t="shared" si="51"/>
        <v/>
      </c>
      <c r="R243" s="198"/>
      <c r="S243" s="42"/>
      <c r="T243" s="175"/>
      <c r="U243" s="175"/>
      <c r="V243" s="10" t="str">
        <f t="shared" si="52"/>
        <v/>
      </c>
      <c r="W243" s="167" t="str">
        <f t="shared" si="53"/>
        <v/>
      </c>
      <c r="X243" s="168"/>
      <c r="Y243" s="42"/>
      <c r="Z243" s="175"/>
      <c r="AA243" s="175"/>
      <c r="AB243" s="10" t="str">
        <f t="shared" si="54"/>
        <v/>
      </c>
      <c r="AC243" s="167" t="str">
        <f t="shared" si="55"/>
        <v/>
      </c>
      <c r="AD243" s="168"/>
      <c r="AE243" s="12" t="str">
        <f t="shared" si="56"/>
        <v/>
      </c>
      <c r="AF243" s="169" t="str">
        <f t="shared" si="57"/>
        <v/>
      </c>
      <c r="AG243" s="170"/>
      <c r="AH243" s="20" t="str">
        <f t="shared" si="58"/>
        <v/>
      </c>
      <c r="AI243" s="167" t="str">
        <f t="shared" si="59"/>
        <v/>
      </c>
      <c r="AJ243" s="168"/>
      <c r="AK243" s="258"/>
      <c r="AP243"/>
      <c r="AQ243"/>
      <c r="AR243" s="151" t="str">
        <f t="shared" si="60"/>
        <v/>
      </c>
      <c r="AS243" s="151" t="str">
        <f t="shared" si="47"/>
        <v/>
      </c>
      <c r="AT243"/>
      <c r="AU243" s="57"/>
      <c r="AV243" s="57"/>
      <c r="AW243" s="57"/>
      <c r="AX243"/>
      <c r="AY243"/>
      <c r="AZ243"/>
      <c r="BA243"/>
      <c r="BB243"/>
      <c r="BC243"/>
      <c r="BD243"/>
      <c r="BE243"/>
      <c r="BF243"/>
      <c r="BG243"/>
      <c r="BH243"/>
      <c r="BI243"/>
      <c r="BJ243"/>
      <c r="BK243"/>
      <c r="BL243"/>
      <c r="BM243"/>
      <c r="BN243"/>
      <c r="BO243"/>
      <c r="BP243"/>
      <c r="BQ243"/>
      <c r="BR243"/>
      <c r="BS243"/>
      <c r="BT243"/>
      <c r="BU243"/>
      <c r="BV243"/>
      <c r="BW243"/>
      <c r="BX243"/>
      <c r="BY243"/>
      <c r="BZ243" s="21"/>
      <c r="CA243" s="21"/>
      <c r="CB243" s="21"/>
      <c r="CC243" s="21"/>
      <c r="CD243" s="21"/>
    </row>
    <row r="244" spans="1:82" ht="12.75" customHeight="1" x14ac:dyDescent="0.2">
      <c r="A244" s="221"/>
      <c r="B244" s="193" t="str">
        <f t="shared" si="61"/>
        <v/>
      </c>
      <c r="C244" s="194"/>
      <c r="D244" s="195"/>
      <c r="E244" s="196"/>
      <c r="F244" s="197"/>
      <c r="G244" s="38"/>
      <c r="H244" s="175"/>
      <c r="I244" s="175"/>
      <c r="J244" s="10" t="str">
        <f t="shared" si="48"/>
        <v/>
      </c>
      <c r="K244" s="198" t="str">
        <f t="shared" si="49"/>
        <v/>
      </c>
      <c r="L244" s="168"/>
      <c r="M244" s="40"/>
      <c r="N244" s="175"/>
      <c r="O244" s="175"/>
      <c r="P244" s="10" t="str">
        <f t="shared" si="50"/>
        <v/>
      </c>
      <c r="Q244" s="167" t="str">
        <f t="shared" si="51"/>
        <v/>
      </c>
      <c r="R244" s="198"/>
      <c r="S244" s="42"/>
      <c r="T244" s="175"/>
      <c r="U244" s="175"/>
      <c r="V244" s="10" t="str">
        <f t="shared" si="52"/>
        <v/>
      </c>
      <c r="W244" s="167" t="str">
        <f t="shared" si="53"/>
        <v/>
      </c>
      <c r="X244" s="168"/>
      <c r="Y244" s="42"/>
      <c r="Z244" s="175"/>
      <c r="AA244" s="175"/>
      <c r="AB244" s="10" t="str">
        <f t="shared" si="54"/>
        <v/>
      </c>
      <c r="AC244" s="167" t="str">
        <f t="shared" si="55"/>
        <v/>
      </c>
      <c r="AD244" s="168"/>
      <c r="AE244" s="12" t="str">
        <f t="shared" si="56"/>
        <v/>
      </c>
      <c r="AF244" s="169" t="str">
        <f t="shared" si="57"/>
        <v/>
      </c>
      <c r="AG244" s="170"/>
      <c r="AH244" s="20" t="str">
        <f t="shared" si="58"/>
        <v/>
      </c>
      <c r="AI244" s="167" t="str">
        <f t="shared" si="59"/>
        <v/>
      </c>
      <c r="AJ244" s="168"/>
      <c r="AK244" s="258"/>
      <c r="AP244"/>
      <c r="AQ244"/>
      <c r="AR244" s="151" t="str">
        <f t="shared" si="60"/>
        <v/>
      </c>
      <c r="AS244" s="151" t="str">
        <f t="shared" si="47"/>
        <v/>
      </c>
      <c r="AT244"/>
      <c r="AU244" s="57"/>
      <c r="AV244" s="57"/>
      <c r="AW244" s="57"/>
      <c r="AX244"/>
      <c r="AY244"/>
      <c r="AZ244"/>
      <c r="BA244"/>
      <c r="BB244"/>
      <c r="BC244"/>
      <c r="BD244"/>
      <c r="BE244"/>
      <c r="BF244"/>
      <c r="BG244"/>
      <c r="BH244"/>
      <c r="BI244"/>
      <c r="BJ244"/>
      <c r="BK244"/>
      <c r="BL244"/>
      <c r="BM244"/>
      <c r="BN244"/>
      <c r="BO244"/>
      <c r="BP244"/>
      <c r="BQ244"/>
      <c r="BR244"/>
      <c r="BS244"/>
      <c r="BT244"/>
      <c r="BU244"/>
      <c r="BV244"/>
      <c r="BW244"/>
      <c r="BX244"/>
      <c r="BY244"/>
      <c r="BZ244" s="21"/>
      <c r="CA244" s="21"/>
      <c r="CB244" s="21"/>
      <c r="CC244" s="21"/>
      <c r="CD244" s="21"/>
    </row>
    <row r="245" spans="1:82" ht="12.75" customHeight="1" x14ac:dyDescent="0.2">
      <c r="A245" s="221"/>
      <c r="B245" s="193" t="str">
        <f t="shared" si="61"/>
        <v/>
      </c>
      <c r="C245" s="194"/>
      <c r="D245" s="195"/>
      <c r="E245" s="196"/>
      <c r="F245" s="197"/>
      <c r="G245" s="38"/>
      <c r="H245" s="175"/>
      <c r="I245" s="175"/>
      <c r="J245" s="10" t="str">
        <f t="shared" si="48"/>
        <v/>
      </c>
      <c r="K245" s="198" t="str">
        <f t="shared" si="49"/>
        <v/>
      </c>
      <c r="L245" s="168"/>
      <c r="M245" s="40"/>
      <c r="N245" s="175"/>
      <c r="O245" s="175"/>
      <c r="P245" s="10" t="str">
        <f t="shared" si="50"/>
        <v/>
      </c>
      <c r="Q245" s="167" t="str">
        <f t="shared" si="51"/>
        <v/>
      </c>
      <c r="R245" s="198"/>
      <c r="S245" s="42"/>
      <c r="T245" s="175"/>
      <c r="U245" s="175"/>
      <c r="V245" s="10" t="str">
        <f t="shared" si="52"/>
        <v/>
      </c>
      <c r="W245" s="167" t="str">
        <f t="shared" si="53"/>
        <v/>
      </c>
      <c r="X245" s="168"/>
      <c r="Y245" s="42"/>
      <c r="Z245" s="175"/>
      <c r="AA245" s="175"/>
      <c r="AB245" s="10" t="str">
        <f t="shared" si="54"/>
        <v/>
      </c>
      <c r="AC245" s="167" t="str">
        <f t="shared" si="55"/>
        <v/>
      </c>
      <c r="AD245" s="168"/>
      <c r="AE245" s="12" t="str">
        <f t="shared" si="56"/>
        <v/>
      </c>
      <c r="AF245" s="169" t="str">
        <f t="shared" si="57"/>
        <v/>
      </c>
      <c r="AG245" s="170"/>
      <c r="AH245" s="20" t="str">
        <f t="shared" si="58"/>
        <v/>
      </c>
      <c r="AI245" s="167" t="str">
        <f t="shared" si="59"/>
        <v/>
      </c>
      <c r="AJ245" s="168"/>
      <c r="AK245" s="258"/>
      <c r="AP245"/>
      <c r="AQ245"/>
      <c r="AR245" s="151" t="str">
        <f t="shared" si="60"/>
        <v/>
      </c>
      <c r="AS245" s="151" t="str">
        <f t="shared" si="47"/>
        <v/>
      </c>
      <c r="AT245"/>
      <c r="AU245" s="57"/>
      <c r="AV245" s="57"/>
      <c r="AW245" s="57"/>
      <c r="AX245"/>
      <c r="AY245"/>
      <c r="AZ245"/>
      <c r="BA245"/>
      <c r="BB245"/>
      <c r="BC245"/>
      <c r="BD245"/>
      <c r="BE245"/>
      <c r="BF245"/>
      <c r="BG245"/>
      <c r="BH245"/>
      <c r="BI245"/>
      <c r="BJ245"/>
      <c r="BK245"/>
      <c r="BL245"/>
      <c r="BM245"/>
      <c r="BN245"/>
      <c r="BO245"/>
      <c r="BP245"/>
      <c r="BQ245"/>
      <c r="BR245"/>
      <c r="BS245"/>
      <c r="BT245"/>
      <c r="BU245"/>
      <c r="BV245"/>
      <c r="BW245"/>
      <c r="BX245"/>
      <c r="BY245"/>
      <c r="BZ245" s="21"/>
      <c r="CA245" s="21"/>
      <c r="CB245" s="21"/>
      <c r="CC245" s="21"/>
      <c r="CD245" s="21"/>
    </row>
    <row r="246" spans="1:82" ht="12.75" customHeight="1" x14ac:dyDescent="0.2">
      <c r="A246" s="221"/>
      <c r="B246" s="193" t="str">
        <f t="shared" si="61"/>
        <v/>
      </c>
      <c r="C246" s="194"/>
      <c r="D246" s="195"/>
      <c r="E246" s="196"/>
      <c r="F246" s="197"/>
      <c r="G246" s="38"/>
      <c r="H246" s="175"/>
      <c r="I246" s="175"/>
      <c r="J246" s="10" t="str">
        <f t="shared" si="48"/>
        <v/>
      </c>
      <c r="K246" s="198" t="str">
        <f t="shared" si="49"/>
        <v/>
      </c>
      <c r="L246" s="168"/>
      <c r="M246" s="40"/>
      <c r="N246" s="175"/>
      <c r="O246" s="175"/>
      <c r="P246" s="10" t="str">
        <f t="shared" si="50"/>
        <v/>
      </c>
      <c r="Q246" s="167" t="str">
        <f t="shared" si="51"/>
        <v/>
      </c>
      <c r="R246" s="198"/>
      <c r="S246" s="42"/>
      <c r="T246" s="175"/>
      <c r="U246" s="175"/>
      <c r="V246" s="10" t="str">
        <f t="shared" si="52"/>
        <v/>
      </c>
      <c r="W246" s="167" t="str">
        <f t="shared" si="53"/>
        <v/>
      </c>
      <c r="X246" s="168"/>
      <c r="Y246" s="42"/>
      <c r="Z246" s="175"/>
      <c r="AA246" s="175"/>
      <c r="AB246" s="10" t="str">
        <f t="shared" si="54"/>
        <v/>
      </c>
      <c r="AC246" s="167" t="str">
        <f t="shared" si="55"/>
        <v/>
      </c>
      <c r="AD246" s="168"/>
      <c r="AE246" s="12" t="str">
        <f t="shared" si="56"/>
        <v/>
      </c>
      <c r="AF246" s="169" t="str">
        <f t="shared" si="57"/>
        <v/>
      </c>
      <c r="AG246" s="170"/>
      <c r="AH246" s="20" t="str">
        <f t="shared" si="58"/>
        <v/>
      </c>
      <c r="AI246" s="167" t="str">
        <f t="shared" si="59"/>
        <v/>
      </c>
      <c r="AJ246" s="168"/>
      <c r="AK246" s="258"/>
      <c r="AP246"/>
      <c r="AQ246"/>
      <c r="AR246" s="151" t="str">
        <f t="shared" si="60"/>
        <v/>
      </c>
      <c r="AS246" s="151" t="str">
        <f t="shared" si="47"/>
        <v/>
      </c>
      <c r="AT246"/>
      <c r="AU246" s="57"/>
      <c r="AV246" s="57"/>
      <c r="AW246" s="57"/>
      <c r="AX246"/>
      <c r="AY246"/>
      <c r="AZ246"/>
      <c r="BA246"/>
      <c r="BB246"/>
      <c r="BC246"/>
      <c r="BD246"/>
      <c r="BE246"/>
      <c r="BF246"/>
      <c r="BG246"/>
      <c r="BH246"/>
      <c r="BI246"/>
      <c r="BJ246"/>
      <c r="BK246"/>
      <c r="BL246"/>
      <c r="BM246"/>
      <c r="BN246"/>
      <c r="BO246"/>
      <c r="BP246"/>
      <c r="BQ246"/>
      <c r="BR246"/>
      <c r="BS246"/>
      <c r="BT246"/>
      <c r="BU246"/>
      <c r="BV246"/>
      <c r="BW246"/>
      <c r="BX246"/>
      <c r="BY246"/>
      <c r="BZ246" s="21"/>
      <c r="CA246" s="21"/>
      <c r="CB246" s="21"/>
      <c r="CC246" s="21"/>
      <c r="CD246" s="21"/>
    </row>
    <row r="247" spans="1:82" ht="12.75" customHeight="1" x14ac:dyDescent="0.2">
      <c r="A247" s="221"/>
      <c r="B247" s="193" t="str">
        <f t="shared" si="61"/>
        <v/>
      </c>
      <c r="C247" s="194"/>
      <c r="D247" s="195"/>
      <c r="E247" s="196"/>
      <c r="F247" s="197"/>
      <c r="G247" s="38"/>
      <c r="H247" s="175"/>
      <c r="I247" s="175"/>
      <c r="J247" s="10" t="str">
        <f t="shared" si="48"/>
        <v/>
      </c>
      <c r="K247" s="198" t="str">
        <f t="shared" si="49"/>
        <v/>
      </c>
      <c r="L247" s="168"/>
      <c r="M247" s="40"/>
      <c r="N247" s="175"/>
      <c r="O247" s="175"/>
      <c r="P247" s="10" t="str">
        <f t="shared" si="50"/>
        <v/>
      </c>
      <c r="Q247" s="167" t="str">
        <f t="shared" si="51"/>
        <v/>
      </c>
      <c r="R247" s="198"/>
      <c r="S247" s="42"/>
      <c r="T247" s="175"/>
      <c r="U247" s="175"/>
      <c r="V247" s="10" t="str">
        <f t="shared" si="52"/>
        <v/>
      </c>
      <c r="W247" s="167" t="str">
        <f t="shared" si="53"/>
        <v/>
      </c>
      <c r="X247" s="168"/>
      <c r="Y247" s="42"/>
      <c r="Z247" s="175"/>
      <c r="AA247" s="175"/>
      <c r="AB247" s="10" t="str">
        <f t="shared" si="54"/>
        <v/>
      </c>
      <c r="AC247" s="167" t="str">
        <f t="shared" si="55"/>
        <v/>
      </c>
      <c r="AD247" s="168"/>
      <c r="AE247" s="12" t="str">
        <f t="shared" si="56"/>
        <v/>
      </c>
      <c r="AF247" s="169" t="str">
        <f t="shared" si="57"/>
        <v/>
      </c>
      <c r="AG247" s="170"/>
      <c r="AH247" s="20" t="str">
        <f t="shared" si="58"/>
        <v/>
      </c>
      <c r="AI247" s="167" t="str">
        <f t="shared" si="59"/>
        <v/>
      </c>
      <c r="AJ247" s="168"/>
      <c r="AK247" s="258"/>
      <c r="AP247"/>
      <c r="AQ247"/>
      <c r="AR247" s="151" t="str">
        <f t="shared" si="60"/>
        <v/>
      </c>
      <c r="AS247" s="151" t="str">
        <f t="shared" si="47"/>
        <v/>
      </c>
      <c r="AT247"/>
      <c r="AU247" s="57"/>
      <c r="AV247" s="57"/>
      <c r="AW247" s="57"/>
      <c r="AX247"/>
      <c r="AY247"/>
      <c r="AZ247"/>
      <c r="BA247"/>
      <c r="BB247"/>
      <c r="BC247"/>
      <c r="BD247"/>
      <c r="BE247"/>
      <c r="BF247"/>
      <c r="BG247"/>
      <c r="BH247"/>
      <c r="BI247"/>
      <c r="BJ247"/>
      <c r="BK247"/>
      <c r="BL247"/>
      <c r="BM247"/>
      <c r="BN247"/>
      <c r="BO247"/>
      <c r="BP247"/>
      <c r="BQ247"/>
      <c r="BR247"/>
      <c r="BS247"/>
      <c r="BT247"/>
      <c r="BU247"/>
      <c r="BV247"/>
      <c r="BW247"/>
      <c r="BX247"/>
      <c r="BY247"/>
      <c r="BZ247" s="21"/>
      <c r="CA247" s="21"/>
      <c r="CB247" s="21"/>
      <c r="CC247" s="21"/>
      <c r="CD247" s="21"/>
    </row>
    <row r="248" spans="1:82" ht="12.75" customHeight="1" x14ac:dyDescent="0.2">
      <c r="A248" s="221"/>
      <c r="B248" s="193" t="str">
        <f t="shared" si="61"/>
        <v/>
      </c>
      <c r="C248" s="194"/>
      <c r="D248" s="195"/>
      <c r="E248" s="196"/>
      <c r="F248" s="197"/>
      <c r="G248" s="38"/>
      <c r="H248" s="175"/>
      <c r="I248" s="175"/>
      <c r="J248" s="10" t="str">
        <f t="shared" si="48"/>
        <v/>
      </c>
      <c r="K248" s="198" t="str">
        <f t="shared" si="49"/>
        <v/>
      </c>
      <c r="L248" s="168"/>
      <c r="M248" s="40"/>
      <c r="N248" s="175"/>
      <c r="O248" s="175"/>
      <c r="P248" s="10" t="str">
        <f t="shared" si="50"/>
        <v/>
      </c>
      <c r="Q248" s="167" t="str">
        <f t="shared" si="51"/>
        <v/>
      </c>
      <c r="R248" s="198"/>
      <c r="S248" s="42"/>
      <c r="T248" s="175"/>
      <c r="U248" s="175"/>
      <c r="V248" s="10" t="str">
        <f t="shared" si="52"/>
        <v/>
      </c>
      <c r="W248" s="167" t="str">
        <f t="shared" si="53"/>
        <v/>
      </c>
      <c r="X248" s="168"/>
      <c r="Y248" s="42"/>
      <c r="Z248" s="175"/>
      <c r="AA248" s="175"/>
      <c r="AB248" s="10" t="str">
        <f t="shared" si="54"/>
        <v/>
      </c>
      <c r="AC248" s="167" t="str">
        <f t="shared" si="55"/>
        <v/>
      </c>
      <c r="AD248" s="168"/>
      <c r="AE248" s="12" t="str">
        <f t="shared" si="56"/>
        <v/>
      </c>
      <c r="AF248" s="169" t="str">
        <f t="shared" si="57"/>
        <v/>
      </c>
      <c r="AG248" s="170"/>
      <c r="AH248" s="20" t="str">
        <f t="shared" si="58"/>
        <v/>
      </c>
      <c r="AI248" s="167" t="str">
        <f t="shared" si="59"/>
        <v/>
      </c>
      <c r="AJ248" s="168"/>
      <c r="AK248" s="258"/>
      <c r="AP248"/>
      <c r="AQ248"/>
      <c r="AR248" s="151" t="str">
        <f t="shared" si="60"/>
        <v/>
      </c>
      <c r="AS248" s="151" t="str">
        <f t="shared" si="47"/>
        <v/>
      </c>
      <c r="AT248"/>
      <c r="AU248" s="57"/>
      <c r="AV248" s="57"/>
      <c r="AW248" s="57"/>
      <c r="AX248"/>
      <c r="AY248"/>
      <c r="AZ248"/>
      <c r="BA248"/>
      <c r="BB248"/>
      <c r="BC248"/>
      <c r="BD248"/>
      <c r="BE248"/>
      <c r="BF248"/>
      <c r="BG248"/>
      <c r="BH248"/>
      <c r="BI248"/>
      <c r="BJ248"/>
      <c r="BK248"/>
      <c r="BL248"/>
      <c r="BM248"/>
      <c r="BN248"/>
      <c r="BO248"/>
      <c r="BP248"/>
      <c r="BQ248"/>
      <c r="BR248"/>
      <c r="BS248"/>
      <c r="BT248"/>
      <c r="BU248"/>
      <c r="BV248"/>
      <c r="BW248"/>
      <c r="BX248"/>
      <c r="BY248"/>
      <c r="BZ248" s="21"/>
      <c r="CA248" s="21"/>
      <c r="CB248" s="21"/>
      <c r="CC248" s="21"/>
      <c r="CD248" s="21"/>
    </row>
    <row r="249" spans="1:82" ht="12.75" customHeight="1" x14ac:dyDescent="0.2">
      <c r="A249" s="221"/>
      <c r="B249" s="193" t="str">
        <f t="shared" si="61"/>
        <v/>
      </c>
      <c r="C249" s="194"/>
      <c r="D249" s="195"/>
      <c r="E249" s="196"/>
      <c r="F249" s="197"/>
      <c r="G249" s="38"/>
      <c r="H249" s="175"/>
      <c r="I249" s="175"/>
      <c r="J249" s="10" t="str">
        <f t="shared" si="48"/>
        <v/>
      </c>
      <c r="K249" s="198" t="str">
        <f t="shared" si="49"/>
        <v/>
      </c>
      <c r="L249" s="168"/>
      <c r="M249" s="40"/>
      <c r="N249" s="175"/>
      <c r="O249" s="175"/>
      <c r="P249" s="10" t="str">
        <f t="shared" si="50"/>
        <v/>
      </c>
      <c r="Q249" s="167" t="str">
        <f t="shared" si="51"/>
        <v/>
      </c>
      <c r="R249" s="198"/>
      <c r="S249" s="42"/>
      <c r="T249" s="175"/>
      <c r="U249" s="175"/>
      <c r="V249" s="10" t="str">
        <f t="shared" si="52"/>
        <v/>
      </c>
      <c r="W249" s="167" t="str">
        <f t="shared" si="53"/>
        <v/>
      </c>
      <c r="X249" s="168"/>
      <c r="Y249" s="42"/>
      <c r="Z249" s="175"/>
      <c r="AA249" s="175"/>
      <c r="AB249" s="10" t="str">
        <f t="shared" si="54"/>
        <v/>
      </c>
      <c r="AC249" s="167" t="str">
        <f t="shared" si="55"/>
        <v/>
      </c>
      <c r="AD249" s="168"/>
      <c r="AE249" s="12" t="str">
        <f t="shared" si="56"/>
        <v/>
      </c>
      <c r="AF249" s="169" t="str">
        <f t="shared" si="57"/>
        <v/>
      </c>
      <c r="AG249" s="170"/>
      <c r="AH249" s="20" t="str">
        <f t="shared" si="58"/>
        <v/>
      </c>
      <c r="AI249" s="167" t="str">
        <f t="shared" si="59"/>
        <v/>
      </c>
      <c r="AJ249" s="168"/>
      <c r="AK249" s="258"/>
      <c r="AP249"/>
      <c r="AQ249"/>
      <c r="AR249" s="151" t="str">
        <f t="shared" si="60"/>
        <v/>
      </c>
      <c r="AS249" s="151" t="str">
        <f t="shared" si="47"/>
        <v/>
      </c>
      <c r="AT249"/>
      <c r="AU249" s="57"/>
      <c r="AV249" s="57"/>
      <c r="AW249" s="57"/>
      <c r="AX249"/>
      <c r="AY249"/>
      <c r="AZ249"/>
      <c r="BA249"/>
      <c r="BB249"/>
      <c r="BC249"/>
      <c r="BD249"/>
      <c r="BE249"/>
      <c r="BF249"/>
      <c r="BG249"/>
      <c r="BH249"/>
      <c r="BI249"/>
      <c r="BJ249"/>
      <c r="BK249"/>
      <c r="BL249"/>
      <c r="BM249"/>
      <c r="BN249"/>
      <c r="BO249"/>
      <c r="BP249"/>
      <c r="BQ249"/>
      <c r="BR249"/>
      <c r="BS249"/>
      <c r="BT249"/>
      <c r="BU249"/>
      <c r="BV249"/>
      <c r="BW249"/>
      <c r="BX249"/>
      <c r="BY249"/>
      <c r="BZ249" s="21"/>
      <c r="CA249" s="21"/>
      <c r="CB249" s="21"/>
      <c r="CC249" s="21"/>
      <c r="CD249" s="21"/>
    </row>
    <row r="250" spans="1:82" ht="12.75" customHeight="1" x14ac:dyDescent="0.2">
      <c r="A250" s="221"/>
      <c r="B250" s="193" t="str">
        <f t="shared" si="61"/>
        <v/>
      </c>
      <c r="C250" s="194"/>
      <c r="D250" s="195"/>
      <c r="E250" s="196"/>
      <c r="F250" s="197"/>
      <c r="G250" s="38"/>
      <c r="H250" s="175"/>
      <c r="I250" s="175"/>
      <c r="J250" s="10" t="str">
        <f t="shared" si="48"/>
        <v/>
      </c>
      <c r="K250" s="198" t="str">
        <f t="shared" si="49"/>
        <v/>
      </c>
      <c r="L250" s="168"/>
      <c r="M250" s="40"/>
      <c r="N250" s="175"/>
      <c r="O250" s="175"/>
      <c r="P250" s="10" t="str">
        <f t="shared" si="50"/>
        <v/>
      </c>
      <c r="Q250" s="167" t="str">
        <f t="shared" si="51"/>
        <v/>
      </c>
      <c r="R250" s="198"/>
      <c r="S250" s="42"/>
      <c r="T250" s="175"/>
      <c r="U250" s="175"/>
      <c r="V250" s="10" t="str">
        <f t="shared" si="52"/>
        <v/>
      </c>
      <c r="W250" s="167" t="str">
        <f t="shared" si="53"/>
        <v/>
      </c>
      <c r="X250" s="168"/>
      <c r="Y250" s="42"/>
      <c r="Z250" s="175"/>
      <c r="AA250" s="175"/>
      <c r="AB250" s="10" t="str">
        <f t="shared" si="54"/>
        <v/>
      </c>
      <c r="AC250" s="167" t="str">
        <f t="shared" si="55"/>
        <v/>
      </c>
      <c r="AD250" s="168"/>
      <c r="AE250" s="12" t="str">
        <f t="shared" si="56"/>
        <v/>
      </c>
      <c r="AF250" s="169" t="str">
        <f t="shared" si="57"/>
        <v/>
      </c>
      <c r="AG250" s="170"/>
      <c r="AH250" s="20" t="str">
        <f t="shared" si="58"/>
        <v/>
      </c>
      <c r="AI250" s="167" t="str">
        <f t="shared" si="59"/>
        <v/>
      </c>
      <c r="AJ250" s="168"/>
      <c r="AK250" s="258"/>
      <c r="AP250"/>
      <c r="AQ250"/>
      <c r="AR250" s="151" t="str">
        <f t="shared" si="60"/>
        <v/>
      </c>
      <c r="AS250" s="151" t="str">
        <f t="shared" si="47"/>
        <v/>
      </c>
      <c r="AT250"/>
      <c r="AU250" s="57"/>
      <c r="AV250" s="57"/>
      <c r="AW250" s="57"/>
      <c r="AX250"/>
      <c r="AY250"/>
      <c r="AZ250"/>
      <c r="BA250"/>
      <c r="BB250"/>
      <c r="BC250"/>
      <c r="BD250"/>
      <c r="BE250"/>
      <c r="BF250"/>
      <c r="BG250"/>
      <c r="BH250"/>
      <c r="BI250"/>
      <c r="BJ250"/>
      <c r="BK250"/>
      <c r="BL250"/>
      <c r="BM250"/>
      <c r="BN250"/>
      <c r="BO250"/>
      <c r="BP250"/>
      <c r="BQ250"/>
      <c r="BR250"/>
      <c r="BS250"/>
      <c r="BT250"/>
      <c r="BU250"/>
      <c r="BV250"/>
      <c r="BW250"/>
      <c r="BX250"/>
      <c r="BY250"/>
      <c r="BZ250" s="21"/>
      <c r="CA250" s="21"/>
      <c r="CB250" s="21"/>
      <c r="CC250" s="21"/>
      <c r="CD250" s="21"/>
    </row>
    <row r="251" spans="1:82" ht="12.75" customHeight="1" x14ac:dyDescent="0.2">
      <c r="A251" s="221"/>
      <c r="B251" s="193" t="str">
        <f t="shared" si="61"/>
        <v/>
      </c>
      <c r="C251" s="194"/>
      <c r="D251" s="195"/>
      <c r="E251" s="196"/>
      <c r="F251" s="197"/>
      <c r="G251" s="38"/>
      <c r="H251" s="175"/>
      <c r="I251" s="175"/>
      <c r="J251" s="10" t="str">
        <f t="shared" si="48"/>
        <v/>
      </c>
      <c r="K251" s="198" t="str">
        <f t="shared" si="49"/>
        <v/>
      </c>
      <c r="L251" s="168"/>
      <c r="M251" s="40"/>
      <c r="N251" s="175"/>
      <c r="O251" s="175"/>
      <c r="P251" s="10" t="str">
        <f t="shared" si="50"/>
        <v/>
      </c>
      <c r="Q251" s="167" t="str">
        <f t="shared" si="51"/>
        <v/>
      </c>
      <c r="R251" s="198"/>
      <c r="S251" s="42"/>
      <c r="T251" s="175"/>
      <c r="U251" s="175"/>
      <c r="V251" s="10" t="str">
        <f t="shared" si="52"/>
        <v/>
      </c>
      <c r="W251" s="167" t="str">
        <f t="shared" si="53"/>
        <v/>
      </c>
      <c r="X251" s="168"/>
      <c r="Y251" s="42"/>
      <c r="Z251" s="175"/>
      <c r="AA251" s="175"/>
      <c r="AB251" s="10" t="str">
        <f t="shared" si="54"/>
        <v/>
      </c>
      <c r="AC251" s="167" t="str">
        <f t="shared" si="55"/>
        <v/>
      </c>
      <c r="AD251" s="168"/>
      <c r="AE251" s="12" t="str">
        <f t="shared" si="56"/>
        <v/>
      </c>
      <c r="AF251" s="169" t="str">
        <f t="shared" si="57"/>
        <v/>
      </c>
      <c r="AG251" s="170"/>
      <c r="AH251" s="20" t="str">
        <f t="shared" si="58"/>
        <v/>
      </c>
      <c r="AI251" s="167" t="str">
        <f t="shared" si="59"/>
        <v/>
      </c>
      <c r="AJ251" s="168"/>
      <c r="AK251" s="258"/>
      <c r="AP251"/>
      <c r="AQ251"/>
      <c r="AR251" s="151" t="str">
        <f t="shared" si="60"/>
        <v/>
      </c>
      <c r="AS251" s="151" t="str">
        <f t="shared" si="47"/>
        <v/>
      </c>
      <c r="AT251"/>
      <c r="AU251" s="57"/>
      <c r="AV251" s="57"/>
      <c r="AW251" s="57"/>
      <c r="AX251"/>
      <c r="AY251"/>
      <c r="AZ251"/>
      <c r="BA251"/>
      <c r="BB251"/>
      <c r="BC251"/>
      <c r="BD251"/>
      <c r="BE251"/>
      <c r="BF251"/>
      <c r="BG251"/>
      <c r="BH251"/>
      <c r="BI251"/>
      <c r="BJ251"/>
      <c r="BK251"/>
      <c r="BL251"/>
      <c r="BM251"/>
      <c r="BN251"/>
      <c r="BO251"/>
      <c r="BP251"/>
      <c r="BQ251"/>
      <c r="BR251"/>
      <c r="BS251"/>
      <c r="BT251"/>
      <c r="BU251"/>
      <c r="BV251"/>
      <c r="BW251"/>
      <c r="BX251"/>
      <c r="BY251"/>
      <c r="BZ251" s="21"/>
      <c r="CA251" s="21"/>
      <c r="CB251" s="21"/>
      <c r="CC251" s="21"/>
      <c r="CD251" s="21"/>
    </row>
    <row r="252" spans="1:82" ht="12.75" customHeight="1" x14ac:dyDescent="0.2">
      <c r="A252" s="221"/>
      <c r="B252" s="193" t="str">
        <f t="shared" si="61"/>
        <v/>
      </c>
      <c r="C252" s="194"/>
      <c r="D252" s="195"/>
      <c r="E252" s="196"/>
      <c r="F252" s="197"/>
      <c r="G252" s="38"/>
      <c r="H252" s="175"/>
      <c r="I252" s="175"/>
      <c r="J252" s="10" t="str">
        <f t="shared" si="48"/>
        <v/>
      </c>
      <c r="K252" s="198" t="str">
        <f t="shared" si="49"/>
        <v/>
      </c>
      <c r="L252" s="168"/>
      <c r="M252" s="40"/>
      <c r="N252" s="175"/>
      <c r="O252" s="175"/>
      <c r="P252" s="10" t="str">
        <f t="shared" si="50"/>
        <v/>
      </c>
      <c r="Q252" s="167" t="str">
        <f t="shared" si="51"/>
        <v/>
      </c>
      <c r="R252" s="198"/>
      <c r="S252" s="42"/>
      <c r="T252" s="175"/>
      <c r="U252" s="175"/>
      <c r="V252" s="10" t="str">
        <f t="shared" si="52"/>
        <v/>
      </c>
      <c r="W252" s="167" t="str">
        <f t="shared" si="53"/>
        <v/>
      </c>
      <c r="X252" s="168"/>
      <c r="Y252" s="42"/>
      <c r="Z252" s="175"/>
      <c r="AA252" s="175"/>
      <c r="AB252" s="10" t="str">
        <f t="shared" si="54"/>
        <v/>
      </c>
      <c r="AC252" s="167" t="str">
        <f t="shared" si="55"/>
        <v/>
      </c>
      <c r="AD252" s="168"/>
      <c r="AE252" s="12" t="str">
        <f t="shared" si="56"/>
        <v/>
      </c>
      <c r="AF252" s="169" t="str">
        <f t="shared" si="57"/>
        <v/>
      </c>
      <c r="AG252" s="170"/>
      <c r="AH252" s="20" t="str">
        <f t="shared" si="58"/>
        <v/>
      </c>
      <c r="AI252" s="167" t="str">
        <f t="shared" si="59"/>
        <v/>
      </c>
      <c r="AJ252" s="168"/>
      <c r="AK252" s="258"/>
      <c r="AP252"/>
      <c r="AQ252"/>
      <c r="AR252" s="151" t="str">
        <f t="shared" si="60"/>
        <v/>
      </c>
      <c r="AS252" s="151" t="str">
        <f t="shared" si="47"/>
        <v/>
      </c>
      <c r="AT252"/>
      <c r="AU252" s="57"/>
      <c r="AV252" s="57"/>
      <c r="AW252" s="57"/>
      <c r="AX252"/>
      <c r="AY252"/>
      <c r="AZ252"/>
      <c r="BA252"/>
      <c r="BB252"/>
      <c r="BC252"/>
      <c r="BD252"/>
      <c r="BE252"/>
      <c r="BF252"/>
      <c r="BG252"/>
      <c r="BH252"/>
      <c r="BI252"/>
      <c r="BJ252"/>
      <c r="BK252"/>
      <c r="BL252"/>
      <c r="BM252"/>
      <c r="BN252"/>
      <c r="BO252"/>
      <c r="BP252"/>
      <c r="BQ252"/>
      <c r="BR252"/>
      <c r="BS252"/>
      <c r="BT252"/>
      <c r="BU252"/>
      <c r="BV252"/>
      <c r="BW252"/>
      <c r="BX252"/>
      <c r="BY252"/>
      <c r="BZ252" s="21"/>
      <c r="CA252" s="21"/>
      <c r="CB252" s="21"/>
      <c r="CC252" s="21"/>
      <c r="CD252" s="21"/>
    </row>
    <row r="253" spans="1:82" ht="12.75" customHeight="1" x14ac:dyDescent="0.2">
      <c r="A253" s="221"/>
      <c r="B253" s="193" t="str">
        <f t="shared" si="61"/>
        <v/>
      </c>
      <c r="C253" s="194"/>
      <c r="D253" s="195"/>
      <c r="E253" s="196"/>
      <c r="F253" s="197"/>
      <c r="G253" s="38"/>
      <c r="H253" s="175"/>
      <c r="I253" s="175"/>
      <c r="J253" s="10" t="str">
        <f t="shared" si="48"/>
        <v/>
      </c>
      <c r="K253" s="198" t="str">
        <f t="shared" si="49"/>
        <v/>
      </c>
      <c r="L253" s="168"/>
      <c r="M253" s="40"/>
      <c r="N253" s="175"/>
      <c r="O253" s="175"/>
      <c r="P253" s="10" t="str">
        <f t="shared" si="50"/>
        <v/>
      </c>
      <c r="Q253" s="167" t="str">
        <f t="shared" si="51"/>
        <v/>
      </c>
      <c r="R253" s="198"/>
      <c r="S253" s="42"/>
      <c r="T253" s="175"/>
      <c r="U253" s="175"/>
      <c r="V253" s="10" t="str">
        <f t="shared" si="52"/>
        <v/>
      </c>
      <c r="W253" s="167" t="str">
        <f t="shared" si="53"/>
        <v/>
      </c>
      <c r="X253" s="168"/>
      <c r="Y253" s="42"/>
      <c r="Z253" s="175"/>
      <c r="AA253" s="175"/>
      <c r="AB253" s="10" t="str">
        <f t="shared" si="54"/>
        <v/>
      </c>
      <c r="AC253" s="167" t="str">
        <f t="shared" si="55"/>
        <v/>
      </c>
      <c r="AD253" s="168"/>
      <c r="AE253" s="12" t="str">
        <f t="shared" si="56"/>
        <v/>
      </c>
      <c r="AF253" s="169" t="str">
        <f t="shared" si="57"/>
        <v/>
      </c>
      <c r="AG253" s="170"/>
      <c r="AH253" s="20" t="str">
        <f t="shared" si="58"/>
        <v/>
      </c>
      <c r="AI253" s="167" t="str">
        <f t="shared" si="59"/>
        <v/>
      </c>
      <c r="AJ253" s="168"/>
      <c r="AK253" s="258"/>
      <c r="AP253"/>
      <c r="AQ253"/>
      <c r="AR253" s="151" t="str">
        <f t="shared" si="60"/>
        <v/>
      </c>
      <c r="AS253" s="151" t="str">
        <f t="shared" si="47"/>
        <v/>
      </c>
      <c r="AT253"/>
      <c r="AU253" s="57"/>
      <c r="AV253" s="57"/>
      <c r="AW253" s="57"/>
      <c r="AX253"/>
      <c r="AY253"/>
      <c r="AZ253"/>
      <c r="BA253"/>
      <c r="BB253"/>
      <c r="BC253"/>
      <c r="BD253"/>
      <c r="BE253"/>
      <c r="BF253"/>
      <c r="BG253"/>
      <c r="BH253"/>
      <c r="BI253"/>
      <c r="BJ253"/>
      <c r="BK253"/>
      <c r="BL253"/>
      <c r="BM253"/>
      <c r="BN253"/>
      <c r="BO253"/>
      <c r="BP253"/>
      <c r="BQ253"/>
      <c r="BR253"/>
      <c r="BS253"/>
      <c r="BT253"/>
      <c r="BU253"/>
      <c r="BV253"/>
      <c r="BW253"/>
      <c r="BX253"/>
      <c r="BY253"/>
      <c r="BZ253" s="21"/>
      <c r="CA253" s="21"/>
      <c r="CB253" s="21"/>
      <c r="CC253" s="21"/>
      <c r="CD253" s="21"/>
    </row>
    <row r="254" spans="1:82" ht="12.75" customHeight="1" x14ac:dyDescent="0.2">
      <c r="A254" s="221"/>
      <c r="B254" s="193" t="str">
        <f t="shared" si="61"/>
        <v/>
      </c>
      <c r="C254" s="194"/>
      <c r="D254" s="195"/>
      <c r="E254" s="196"/>
      <c r="F254" s="197"/>
      <c r="G254" s="38"/>
      <c r="H254" s="175"/>
      <c r="I254" s="175"/>
      <c r="J254" s="10" t="str">
        <f t="shared" si="48"/>
        <v/>
      </c>
      <c r="K254" s="198" t="str">
        <f t="shared" si="49"/>
        <v/>
      </c>
      <c r="L254" s="168"/>
      <c r="M254" s="40"/>
      <c r="N254" s="175"/>
      <c r="O254" s="175"/>
      <c r="P254" s="10" t="str">
        <f t="shared" si="50"/>
        <v/>
      </c>
      <c r="Q254" s="167" t="str">
        <f t="shared" si="51"/>
        <v/>
      </c>
      <c r="R254" s="198"/>
      <c r="S254" s="42"/>
      <c r="T254" s="175"/>
      <c r="U254" s="175"/>
      <c r="V254" s="10" t="str">
        <f t="shared" si="52"/>
        <v/>
      </c>
      <c r="W254" s="167" t="str">
        <f t="shared" si="53"/>
        <v/>
      </c>
      <c r="X254" s="168"/>
      <c r="Y254" s="42"/>
      <c r="Z254" s="175"/>
      <c r="AA254" s="175"/>
      <c r="AB254" s="10" t="str">
        <f t="shared" si="54"/>
        <v/>
      </c>
      <c r="AC254" s="167" t="str">
        <f t="shared" si="55"/>
        <v/>
      </c>
      <c r="AD254" s="168"/>
      <c r="AE254" s="12" t="str">
        <f t="shared" si="56"/>
        <v/>
      </c>
      <c r="AF254" s="169" t="str">
        <f t="shared" si="57"/>
        <v/>
      </c>
      <c r="AG254" s="170"/>
      <c r="AH254" s="20" t="str">
        <f t="shared" si="58"/>
        <v/>
      </c>
      <c r="AI254" s="167" t="str">
        <f t="shared" si="59"/>
        <v/>
      </c>
      <c r="AJ254" s="168"/>
      <c r="AK254" s="258"/>
      <c r="AP254"/>
      <c r="AQ254"/>
      <c r="AR254" s="151" t="str">
        <f t="shared" si="60"/>
        <v/>
      </c>
      <c r="AS254" s="151" t="str">
        <f t="shared" si="47"/>
        <v/>
      </c>
      <c r="AT254"/>
      <c r="AU254" s="57"/>
      <c r="AV254" s="57"/>
      <c r="AW254" s="57"/>
      <c r="AX254"/>
      <c r="AY254"/>
      <c r="AZ254"/>
      <c r="BA254"/>
      <c r="BB254"/>
      <c r="BC254"/>
      <c r="BD254"/>
      <c r="BE254"/>
      <c r="BF254"/>
      <c r="BG254"/>
      <c r="BH254"/>
      <c r="BI254"/>
      <c r="BJ254"/>
      <c r="BK254"/>
      <c r="BL254"/>
      <c r="BM254"/>
      <c r="BN254"/>
      <c r="BO254"/>
      <c r="BP254"/>
      <c r="BQ254"/>
      <c r="BR254"/>
      <c r="BS254"/>
      <c r="BT254"/>
      <c r="BU254"/>
      <c r="BV254"/>
      <c r="BW254"/>
      <c r="BX254"/>
      <c r="BY254"/>
      <c r="BZ254" s="21"/>
      <c r="CA254" s="21"/>
      <c r="CB254" s="21"/>
      <c r="CC254" s="21"/>
      <c r="CD254" s="21"/>
    </row>
    <row r="255" spans="1:82" ht="12.75" customHeight="1" x14ac:dyDescent="0.2">
      <c r="A255" s="221"/>
      <c r="B255" s="193" t="str">
        <f t="shared" si="61"/>
        <v/>
      </c>
      <c r="C255" s="194"/>
      <c r="D255" s="195"/>
      <c r="E255" s="196"/>
      <c r="F255" s="197"/>
      <c r="G255" s="38"/>
      <c r="H255" s="175"/>
      <c r="I255" s="175"/>
      <c r="J255" s="10" t="str">
        <f t="shared" si="48"/>
        <v/>
      </c>
      <c r="K255" s="198" t="str">
        <f t="shared" si="49"/>
        <v/>
      </c>
      <c r="L255" s="168"/>
      <c r="M255" s="40"/>
      <c r="N255" s="175"/>
      <c r="O255" s="175"/>
      <c r="P255" s="10" t="str">
        <f t="shared" si="50"/>
        <v/>
      </c>
      <c r="Q255" s="167" t="str">
        <f t="shared" si="51"/>
        <v/>
      </c>
      <c r="R255" s="198"/>
      <c r="S255" s="42"/>
      <c r="T255" s="175"/>
      <c r="U255" s="175"/>
      <c r="V255" s="10" t="str">
        <f t="shared" si="52"/>
        <v/>
      </c>
      <c r="W255" s="167" t="str">
        <f t="shared" si="53"/>
        <v/>
      </c>
      <c r="X255" s="168"/>
      <c r="Y255" s="42"/>
      <c r="Z255" s="175"/>
      <c r="AA255" s="175"/>
      <c r="AB255" s="10" t="str">
        <f t="shared" si="54"/>
        <v/>
      </c>
      <c r="AC255" s="167" t="str">
        <f t="shared" si="55"/>
        <v/>
      </c>
      <c r="AD255" s="168"/>
      <c r="AE255" s="12" t="str">
        <f t="shared" si="56"/>
        <v/>
      </c>
      <c r="AF255" s="169" t="str">
        <f t="shared" si="57"/>
        <v/>
      </c>
      <c r="AG255" s="170"/>
      <c r="AH255" s="20" t="str">
        <f t="shared" si="58"/>
        <v/>
      </c>
      <c r="AI255" s="167" t="str">
        <f t="shared" si="59"/>
        <v/>
      </c>
      <c r="AJ255" s="168"/>
      <c r="AK255" s="258"/>
      <c r="AP255"/>
      <c r="AQ255"/>
      <c r="AR255" s="151" t="str">
        <f t="shared" si="60"/>
        <v/>
      </c>
      <c r="AS255" s="151" t="str">
        <f t="shared" si="47"/>
        <v/>
      </c>
      <c r="AT255"/>
      <c r="AU255" s="57"/>
      <c r="AV255" s="57"/>
      <c r="AW255" s="57"/>
      <c r="AX255"/>
      <c r="AY255"/>
      <c r="AZ255"/>
      <c r="BA255"/>
      <c r="BB255"/>
      <c r="BC255"/>
      <c r="BD255"/>
      <c r="BE255"/>
      <c r="BF255"/>
      <c r="BG255"/>
      <c r="BH255"/>
      <c r="BI255"/>
      <c r="BJ255"/>
      <c r="BK255"/>
      <c r="BL255"/>
      <c r="BM255"/>
      <c r="BN255"/>
      <c r="BO255"/>
      <c r="BP255"/>
      <c r="BQ255"/>
      <c r="BR255"/>
      <c r="BS255"/>
      <c r="BT255"/>
      <c r="BU255"/>
      <c r="BV255"/>
      <c r="BW255"/>
      <c r="BX255"/>
      <c r="BY255"/>
      <c r="BZ255" s="21"/>
      <c r="CA255" s="21"/>
      <c r="CB255" s="21"/>
      <c r="CC255" s="21"/>
      <c r="CD255" s="21"/>
    </row>
    <row r="256" spans="1:82" ht="12.75" customHeight="1" x14ac:dyDescent="0.2">
      <c r="A256" s="221"/>
      <c r="B256" s="193" t="str">
        <f t="shared" si="61"/>
        <v/>
      </c>
      <c r="C256" s="194"/>
      <c r="D256" s="195"/>
      <c r="E256" s="196"/>
      <c r="F256" s="197"/>
      <c r="G256" s="38"/>
      <c r="H256" s="175"/>
      <c r="I256" s="175"/>
      <c r="J256" s="10" t="str">
        <f t="shared" si="48"/>
        <v/>
      </c>
      <c r="K256" s="198" t="str">
        <f t="shared" si="49"/>
        <v/>
      </c>
      <c r="L256" s="168"/>
      <c r="M256" s="40"/>
      <c r="N256" s="175"/>
      <c r="O256" s="175"/>
      <c r="P256" s="10" t="str">
        <f t="shared" si="50"/>
        <v/>
      </c>
      <c r="Q256" s="167" t="str">
        <f t="shared" si="51"/>
        <v/>
      </c>
      <c r="R256" s="198"/>
      <c r="S256" s="42"/>
      <c r="T256" s="175"/>
      <c r="U256" s="175"/>
      <c r="V256" s="10" t="str">
        <f t="shared" si="52"/>
        <v/>
      </c>
      <c r="W256" s="167" t="str">
        <f t="shared" si="53"/>
        <v/>
      </c>
      <c r="X256" s="168"/>
      <c r="Y256" s="42"/>
      <c r="Z256" s="175"/>
      <c r="AA256" s="175"/>
      <c r="AB256" s="10" t="str">
        <f t="shared" si="54"/>
        <v/>
      </c>
      <c r="AC256" s="167" t="str">
        <f t="shared" si="55"/>
        <v/>
      </c>
      <c r="AD256" s="168"/>
      <c r="AE256" s="12" t="str">
        <f t="shared" si="56"/>
        <v/>
      </c>
      <c r="AF256" s="169" t="str">
        <f t="shared" si="57"/>
        <v/>
      </c>
      <c r="AG256" s="170"/>
      <c r="AH256" s="20" t="str">
        <f t="shared" si="58"/>
        <v/>
      </c>
      <c r="AI256" s="167" t="str">
        <f t="shared" si="59"/>
        <v/>
      </c>
      <c r="AJ256" s="168"/>
      <c r="AK256" s="258"/>
      <c r="AP256"/>
      <c r="AQ256"/>
      <c r="AR256" s="151" t="str">
        <f t="shared" si="60"/>
        <v/>
      </c>
      <c r="AS256" s="151" t="str">
        <f t="shared" si="47"/>
        <v/>
      </c>
      <c r="AT256"/>
      <c r="AU256" s="57"/>
      <c r="AV256" s="57"/>
      <c r="AW256" s="57"/>
      <c r="AX256"/>
      <c r="AY256"/>
      <c r="AZ256"/>
      <c r="BA256"/>
      <c r="BB256"/>
      <c r="BC256"/>
      <c r="BD256"/>
      <c r="BE256"/>
      <c r="BF256"/>
      <c r="BG256"/>
      <c r="BH256"/>
      <c r="BI256"/>
      <c r="BJ256"/>
      <c r="BK256"/>
      <c r="BL256"/>
      <c r="BM256"/>
      <c r="BN256"/>
      <c r="BO256"/>
      <c r="BP256"/>
      <c r="BQ256"/>
      <c r="BR256"/>
      <c r="BS256"/>
      <c r="BT256"/>
      <c r="BU256"/>
      <c r="BV256"/>
      <c r="BW256"/>
      <c r="BX256"/>
      <c r="BY256"/>
      <c r="BZ256" s="21"/>
      <c r="CA256" s="21"/>
      <c r="CB256" s="21"/>
      <c r="CC256" s="21"/>
      <c r="CD256" s="21"/>
    </row>
    <row r="257" spans="1:82" ht="12.75" customHeight="1" x14ac:dyDescent="0.2">
      <c r="A257" s="221"/>
      <c r="B257" s="193" t="str">
        <f t="shared" si="61"/>
        <v/>
      </c>
      <c r="C257" s="194"/>
      <c r="D257" s="195"/>
      <c r="E257" s="196"/>
      <c r="F257" s="197"/>
      <c r="G257" s="38"/>
      <c r="H257" s="175"/>
      <c r="I257" s="175"/>
      <c r="J257" s="10" t="str">
        <f t="shared" si="48"/>
        <v/>
      </c>
      <c r="K257" s="198" t="str">
        <f t="shared" si="49"/>
        <v/>
      </c>
      <c r="L257" s="168"/>
      <c r="M257" s="40"/>
      <c r="N257" s="175"/>
      <c r="O257" s="175"/>
      <c r="P257" s="10" t="str">
        <f t="shared" si="50"/>
        <v/>
      </c>
      <c r="Q257" s="167" t="str">
        <f t="shared" si="51"/>
        <v/>
      </c>
      <c r="R257" s="198"/>
      <c r="S257" s="42"/>
      <c r="T257" s="175"/>
      <c r="U257" s="175"/>
      <c r="V257" s="10" t="str">
        <f t="shared" si="52"/>
        <v/>
      </c>
      <c r="W257" s="167" t="str">
        <f t="shared" si="53"/>
        <v/>
      </c>
      <c r="X257" s="168"/>
      <c r="Y257" s="42"/>
      <c r="Z257" s="175"/>
      <c r="AA257" s="175"/>
      <c r="AB257" s="10" t="str">
        <f t="shared" si="54"/>
        <v/>
      </c>
      <c r="AC257" s="167" t="str">
        <f t="shared" si="55"/>
        <v/>
      </c>
      <c r="AD257" s="168"/>
      <c r="AE257" s="12" t="str">
        <f t="shared" si="56"/>
        <v/>
      </c>
      <c r="AF257" s="169" t="str">
        <f t="shared" si="57"/>
        <v/>
      </c>
      <c r="AG257" s="170"/>
      <c r="AH257" s="20" t="str">
        <f t="shared" si="58"/>
        <v/>
      </c>
      <c r="AI257" s="167" t="str">
        <f t="shared" si="59"/>
        <v/>
      </c>
      <c r="AJ257" s="168"/>
      <c r="AK257" s="258"/>
      <c r="AP257"/>
      <c r="AQ257"/>
      <c r="AR257" s="151" t="str">
        <f t="shared" si="60"/>
        <v/>
      </c>
      <c r="AS257" s="151" t="str">
        <f t="shared" si="47"/>
        <v/>
      </c>
      <c r="AT257"/>
      <c r="AU257" s="57"/>
      <c r="AV257" s="57"/>
      <c r="AW257" s="57"/>
      <c r="AX257"/>
      <c r="AY257"/>
      <c r="AZ257"/>
      <c r="BA257"/>
      <c r="BB257"/>
      <c r="BC257"/>
      <c r="BD257"/>
      <c r="BE257"/>
      <c r="BF257"/>
      <c r="BG257"/>
      <c r="BH257"/>
      <c r="BI257"/>
      <c r="BJ257"/>
      <c r="BK257"/>
      <c r="BL257"/>
      <c r="BM257"/>
      <c r="BN257"/>
      <c r="BO257"/>
      <c r="BP257"/>
      <c r="BQ257"/>
      <c r="BR257"/>
      <c r="BS257"/>
      <c r="BT257"/>
      <c r="BU257"/>
      <c r="BV257"/>
      <c r="BW257"/>
      <c r="BX257"/>
      <c r="BY257"/>
      <c r="BZ257" s="21"/>
      <c r="CA257" s="21"/>
      <c r="CB257" s="21"/>
      <c r="CC257" s="21"/>
      <c r="CD257" s="21"/>
    </row>
    <row r="258" spans="1:82" ht="12.75" customHeight="1" x14ac:dyDescent="0.2">
      <c r="A258" s="221"/>
      <c r="B258" s="193" t="str">
        <f t="shared" si="61"/>
        <v/>
      </c>
      <c r="C258" s="194"/>
      <c r="D258" s="195"/>
      <c r="E258" s="196"/>
      <c r="F258" s="197"/>
      <c r="G258" s="38"/>
      <c r="H258" s="175"/>
      <c r="I258" s="175"/>
      <c r="J258" s="10" t="str">
        <f t="shared" si="48"/>
        <v/>
      </c>
      <c r="K258" s="198" t="str">
        <f t="shared" si="49"/>
        <v/>
      </c>
      <c r="L258" s="168"/>
      <c r="M258" s="40"/>
      <c r="N258" s="175"/>
      <c r="O258" s="175"/>
      <c r="P258" s="10" t="str">
        <f t="shared" si="50"/>
        <v/>
      </c>
      <c r="Q258" s="167" t="str">
        <f t="shared" si="51"/>
        <v/>
      </c>
      <c r="R258" s="198"/>
      <c r="S258" s="42"/>
      <c r="T258" s="175"/>
      <c r="U258" s="175"/>
      <c r="V258" s="10" t="str">
        <f t="shared" si="52"/>
        <v/>
      </c>
      <c r="W258" s="167" t="str">
        <f t="shared" si="53"/>
        <v/>
      </c>
      <c r="X258" s="168"/>
      <c r="Y258" s="42"/>
      <c r="Z258" s="175"/>
      <c r="AA258" s="175"/>
      <c r="AB258" s="10" t="str">
        <f t="shared" si="54"/>
        <v/>
      </c>
      <c r="AC258" s="167" t="str">
        <f t="shared" si="55"/>
        <v/>
      </c>
      <c r="AD258" s="168"/>
      <c r="AE258" s="12" t="str">
        <f t="shared" si="56"/>
        <v/>
      </c>
      <c r="AF258" s="169" t="str">
        <f t="shared" si="57"/>
        <v/>
      </c>
      <c r="AG258" s="170"/>
      <c r="AH258" s="20" t="str">
        <f t="shared" si="58"/>
        <v/>
      </c>
      <c r="AI258" s="167" t="str">
        <f t="shared" si="59"/>
        <v/>
      </c>
      <c r="AJ258" s="168"/>
      <c r="AK258" s="258"/>
      <c r="AP258"/>
      <c r="AQ258"/>
      <c r="AR258" s="151" t="str">
        <f t="shared" si="60"/>
        <v/>
      </c>
      <c r="AS258" s="151" t="str">
        <f t="shared" si="47"/>
        <v/>
      </c>
      <c r="AT258"/>
      <c r="AU258" s="57"/>
      <c r="AV258" s="57"/>
      <c r="AW258" s="57"/>
      <c r="AX258"/>
      <c r="AY258"/>
      <c r="AZ258"/>
      <c r="BA258"/>
      <c r="BB258"/>
      <c r="BC258"/>
      <c r="BD258"/>
      <c r="BE258"/>
      <c r="BF258"/>
      <c r="BG258"/>
      <c r="BH258"/>
      <c r="BI258"/>
      <c r="BJ258"/>
      <c r="BK258"/>
      <c r="BL258"/>
      <c r="BM258"/>
      <c r="BN258"/>
      <c r="BO258"/>
      <c r="BP258"/>
      <c r="BQ258"/>
      <c r="BR258"/>
      <c r="BS258"/>
      <c r="BT258"/>
      <c r="BU258"/>
      <c r="BV258"/>
      <c r="BW258"/>
      <c r="BX258"/>
      <c r="BY258"/>
      <c r="BZ258" s="21"/>
      <c r="CA258" s="21"/>
      <c r="CB258" s="21"/>
      <c r="CC258" s="21"/>
      <c r="CD258" s="21"/>
    </row>
    <row r="259" spans="1:82" ht="12.75" customHeight="1" x14ac:dyDescent="0.2">
      <c r="A259" s="221"/>
      <c r="B259" s="193" t="str">
        <f t="shared" si="61"/>
        <v/>
      </c>
      <c r="C259" s="194"/>
      <c r="D259" s="195"/>
      <c r="E259" s="196"/>
      <c r="F259" s="197"/>
      <c r="G259" s="38"/>
      <c r="H259" s="175"/>
      <c r="I259" s="175"/>
      <c r="J259" s="10" t="str">
        <f t="shared" si="48"/>
        <v/>
      </c>
      <c r="K259" s="198" t="str">
        <f t="shared" si="49"/>
        <v/>
      </c>
      <c r="L259" s="168"/>
      <c r="M259" s="40"/>
      <c r="N259" s="175"/>
      <c r="O259" s="175"/>
      <c r="P259" s="10" t="str">
        <f t="shared" si="50"/>
        <v/>
      </c>
      <c r="Q259" s="167" t="str">
        <f t="shared" si="51"/>
        <v/>
      </c>
      <c r="R259" s="198"/>
      <c r="S259" s="42"/>
      <c r="T259" s="175"/>
      <c r="U259" s="175"/>
      <c r="V259" s="10" t="str">
        <f t="shared" si="52"/>
        <v/>
      </c>
      <c r="W259" s="167" t="str">
        <f t="shared" si="53"/>
        <v/>
      </c>
      <c r="X259" s="168"/>
      <c r="Y259" s="42"/>
      <c r="Z259" s="175"/>
      <c r="AA259" s="175"/>
      <c r="AB259" s="10" t="str">
        <f t="shared" si="54"/>
        <v/>
      </c>
      <c r="AC259" s="167" t="str">
        <f t="shared" si="55"/>
        <v/>
      </c>
      <c r="AD259" s="168"/>
      <c r="AE259" s="12" t="str">
        <f t="shared" si="56"/>
        <v/>
      </c>
      <c r="AF259" s="169" t="str">
        <f t="shared" si="57"/>
        <v/>
      </c>
      <c r="AG259" s="170"/>
      <c r="AH259" s="20" t="str">
        <f t="shared" si="58"/>
        <v/>
      </c>
      <c r="AI259" s="167" t="str">
        <f t="shared" si="59"/>
        <v/>
      </c>
      <c r="AJ259" s="168"/>
      <c r="AK259" s="258"/>
      <c r="AP259"/>
      <c r="AQ259"/>
      <c r="AR259" s="151" t="str">
        <f t="shared" si="60"/>
        <v/>
      </c>
      <c r="AS259" s="151" t="str">
        <f t="shared" si="47"/>
        <v/>
      </c>
      <c r="AT259"/>
      <c r="AU259" s="57"/>
      <c r="AV259" s="57"/>
      <c r="AW259" s="57"/>
      <c r="AX259"/>
      <c r="AY259"/>
      <c r="AZ259"/>
      <c r="BA259"/>
      <c r="BB259"/>
      <c r="BC259"/>
      <c r="BD259"/>
      <c r="BE259"/>
      <c r="BF259"/>
      <c r="BG259"/>
      <c r="BH259"/>
      <c r="BI259"/>
      <c r="BJ259"/>
      <c r="BK259"/>
      <c r="BL259"/>
      <c r="BM259"/>
      <c r="BN259"/>
      <c r="BO259"/>
      <c r="BP259"/>
      <c r="BQ259"/>
      <c r="BR259"/>
      <c r="BS259"/>
      <c r="BT259"/>
      <c r="BU259"/>
      <c r="BV259"/>
      <c r="BW259"/>
      <c r="BX259"/>
      <c r="BY259"/>
      <c r="BZ259" s="21"/>
      <c r="CA259" s="21"/>
      <c r="CB259" s="21"/>
      <c r="CC259" s="21"/>
      <c r="CD259" s="21"/>
    </row>
    <row r="260" spans="1:82" ht="12.75" customHeight="1" x14ac:dyDescent="0.2">
      <c r="A260" s="221"/>
      <c r="B260" s="193" t="str">
        <f t="shared" si="61"/>
        <v/>
      </c>
      <c r="C260" s="194"/>
      <c r="D260" s="195"/>
      <c r="E260" s="196"/>
      <c r="F260" s="197"/>
      <c r="G260" s="38"/>
      <c r="H260" s="175"/>
      <c r="I260" s="175"/>
      <c r="J260" s="10" t="str">
        <f t="shared" si="48"/>
        <v/>
      </c>
      <c r="K260" s="198" t="str">
        <f t="shared" si="49"/>
        <v/>
      </c>
      <c r="L260" s="168"/>
      <c r="M260" s="40"/>
      <c r="N260" s="175"/>
      <c r="O260" s="175"/>
      <c r="P260" s="10" t="str">
        <f t="shared" si="50"/>
        <v/>
      </c>
      <c r="Q260" s="167" t="str">
        <f t="shared" si="51"/>
        <v/>
      </c>
      <c r="R260" s="198"/>
      <c r="S260" s="42"/>
      <c r="T260" s="175"/>
      <c r="U260" s="175"/>
      <c r="V260" s="10" t="str">
        <f t="shared" si="52"/>
        <v/>
      </c>
      <c r="W260" s="167" t="str">
        <f t="shared" si="53"/>
        <v/>
      </c>
      <c r="X260" s="168"/>
      <c r="Y260" s="42"/>
      <c r="Z260" s="175"/>
      <c r="AA260" s="175"/>
      <c r="AB260" s="10" t="str">
        <f t="shared" si="54"/>
        <v/>
      </c>
      <c r="AC260" s="167" t="str">
        <f t="shared" si="55"/>
        <v/>
      </c>
      <c r="AD260" s="168"/>
      <c r="AE260" s="12" t="str">
        <f t="shared" si="56"/>
        <v/>
      </c>
      <c r="AF260" s="169" t="str">
        <f t="shared" si="57"/>
        <v/>
      </c>
      <c r="AG260" s="170"/>
      <c r="AH260" s="20" t="str">
        <f t="shared" si="58"/>
        <v/>
      </c>
      <c r="AI260" s="167" t="str">
        <f t="shared" si="59"/>
        <v/>
      </c>
      <c r="AJ260" s="168"/>
      <c r="AK260" s="258"/>
      <c r="AP260"/>
      <c r="AQ260"/>
      <c r="AR260" s="151" t="str">
        <f t="shared" si="60"/>
        <v/>
      </c>
      <c r="AS260" s="151" t="str">
        <f t="shared" si="47"/>
        <v/>
      </c>
      <c r="AT260"/>
      <c r="AU260" s="57"/>
      <c r="AV260" s="57"/>
      <c r="AW260" s="57"/>
      <c r="AX260"/>
      <c r="AY260"/>
      <c r="AZ260"/>
      <c r="BA260"/>
      <c r="BB260"/>
      <c r="BC260"/>
      <c r="BD260"/>
      <c r="BE260"/>
      <c r="BF260"/>
      <c r="BG260"/>
      <c r="BH260"/>
      <c r="BI260"/>
      <c r="BJ260"/>
      <c r="BK260"/>
      <c r="BL260"/>
      <c r="BM260"/>
      <c r="BN260"/>
      <c r="BO260"/>
      <c r="BP260"/>
      <c r="BQ260"/>
      <c r="BR260"/>
      <c r="BS260"/>
      <c r="BT260"/>
      <c r="BU260"/>
      <c r="BV260"/>
      <c r="BW260"/>
      <c r="BX260"/>
      <c r="BY260"/>
      <c r="BZ260" s="21"/>
      <c r="CA260" s="21"/>
      <c r="CB260" s="21"/>
      <c r="CC260" s="21"/>
      <c r="CD260" s="21"/>
    </row>
    <row r="261" spans="1:82" ht="12.75" customHeight="1" x14ac:dyDescent="0.2">
      <c r="A261" s="221"/>
      <c r="B261" s="193" t="str">
        <f t="shared" si="61"/>
        <v/>
      </c>
      <c r="C261" s="194"/>
      <c r="D261" s="195"/>
      <c r="E261" s="196"/>
      <c r="F261" s="197"/>
      <c r="G261" s="38"/>
      <c r="H261" s="175"/>
      <c r="I261" s="175"/>
      <c r="J261" s="10" t="str">
        <f t="shared" si="48"/>
        <v/>
      </c>
      <c r="K261" s="198" t="str">
        <f t="shared" si="49"/>
        <v/>
      </c>
      <c r="L261" s="168"/>
      <c r="M261" s="40"/>
      <c r="N261" s="175"/>
      <c r="O261" s="175"/>
      <c r="P261" s="10" t="str">
        <f t="shared" si="50"/>
        <v/>
      </c>
      <c r="Q261" s="167" t="str">
        <f t="shared" si="51"/>
        <v/>
      </c>
      <c r="R261" s="198"/>
      <c r="S261" s="42"/>
      <c r="T261" s="175"/>
      <c r="U261" s="175"/>
      <c r="V261" s="10" t="str">
        <f t="shared" si="52"/>
        <v/>
      </c>
      <c r="W261" s="167" t="str">
        <f t="shared" si="53"/>
        <v/>
      </c>
      <c r="X261" s="168"/>
      <c r="Y261" s="42"/>
      <c r="Z261" s="175"/>
      <c r="AA261" s="175"/>
      <c r="AB261" s="10" t="str">
        <f t="shared" si="54"/>
        <v/>
      </c>
      <c r="AC261" s="167" t="str">
        <f t="shared" si="55"/>
        <v/>
      </c>
      <c r="AD261" s="168"/>
      <c r="AE261" s="12" t="str">
        <f t="shared" si="56"/>
        <v/>
      </c>
      <c r="AF261" s="169" t="str">
        <f t="shared" si="57"/>
        <v/>
      </c>
      <c r="AG261" s="170"/>
      <c r="AH261" s="20" t="str">
        <f t="shared" si="58"/>
        <v/>
      </c>
      <c r="AI261" s="167" t="str">
        <f t="shared" si="59"/>
        <v/>
      </c>
      <c r="AJ261" s="168"/>
      <c r="AK261" s="258"/>
      <c r="AP261"/>
      <c r="AQ261"/>
      <c r="AR261" s="151" t="str">
        <f t="shared" si="60"/>
        <v/>
      </c>
      <c r="AS261" s="151" t="str">
        <f t="shared" si="47"/>
        <v/>
      </c>
      <c r="AT261"/>
      <c r="AU261" s="57"/>
      <c r="AV261" s="57"/>
      <c r="AW261" s="57"/>
      <c r="AX261"/>
      <c r="AY261"/>
      <c r="AZ261"/>
      <c r="BA261"/>
      <c r="BB261"/>
      <c r="BC261"/>
      <c r="BD261"/>
      <c r="BE261"/>
      <c r="BF261"/>
      <c r="BG261"/>
      <c r="BH261"/>
      <c r="BI261"/>
      <c r="BJ261"/>
      <c r="BK261"/>
      <c r="BL261"/>
      <c r="BM261"/>
      <c r="BN261"/>
      <c r="BO261"/>
      <c r="BP261"/>
      <c r="BQ261"/>
      <c r="BR261"/>
      <c r="BS261"/>
      <c r="BT261"/>
      <c r="BU261"/>
      <c r="BV261"/>
      <c r="BW261"/>
      <c r="BX261"/>
      <c r="BY261"/>
      <c r="BZ261" s="21"/>
      <c r="CA261" s="21"/>
      <c r="CB261" s="21"/>
      <c r="CC261" s="21"/>
      <c r="CD261" s="21"/>
    </row>
    <row r="262" spans="1:82" ht="12.75" customHeight="1" x14ac:dyDescent="0.2">
      <c r="A262" s="221"/>
      <c r="B262" s="193" t="str">
        <f t="shared" si="61"/>
        <v/>
      </c>
      <c r="C262" s="194"/>
      <c r="D262" s="195"/>
      <c r="E262" s="196"/>
      <c r="F262" s="197"/>
      <c r="G262" s="38"/>
      <c r="H262" s="175"/>
      <c r="I262" s="175"/>
      <c r="J262" s="10" t="str">
        <f t="shared" si="48"/>
        <v/>
      </c>
      <c r="K262" s="198" t="str">
        <f t="shared" si="49"/>
        <v/>
      </c>
      <c r="L262" s="168"/>
      <c r="M262" s="40"/>
      <c r="N262" s="175"/>
      <c r="O262" s="175"/>
      <c r="P262" s="10" t="str">
        <f t="shared" si="50"/>
        <v/>
      </c>
      <c r="Q262" s="167" t="str">
        <f t="shared" si="51"/>
        <v/>
      </c>
      <c r="R262" s="198"/>
      <c r="S262" s="42"/>
      <c r="T262" s="175"/>
      <c r="U262" s="175"/>
      <c r="V262" s="10" t="str">
        <f t="shared" si="52"/>
        <v/>
      </c>
      <c r="W262" s="167" t="str">
        <f t="shared" si="53"/>
        <v/>
      </c>
      <c r="X262" s="168"/>
      <c r="Y262" s="42"/>
      <c r="Z262" s="175"/>
      <c r="AA262" s="175"/>
      <c r="AB262" s="10" t="str">
        <f t="shared" si="54"/>
        <v/>
      </c>
      <c r="AC262" s="167" t="str">
        <f t="shared" si="55"/>
        <v/>
      </c>
      <c r="AD262" s="168"/>
      <c r="AE262" s="12" t="str">
        <f t="shared" si="56"/>
        <v/>
      </c>
      <c r="AF262" s="169" t="str">
        <f t="shared" si="57"/>
        <v/>
      </c>
      <c r="AG262" s="170"/>
      <c r="AH262" s="20" t="str">
        <f t="shared" si="58"/>
        <v/>
      </c>
      <c r="AI262" s="167" t="str">
        <f t="shared" si="59"/>
        <v/>
      </c>
      <c r="AJ262" s="168"/>
      <c r="AK262" s="258"/>
      <c r="AP262"/>
      <c r="AQ262"/>
      <c r="AR262" s="151" t="str">
        <f t="shared" si="60"/>
        <v/>
      </c>
      <c r="AS262" s="151" t="str">
        <f t="shared" si="47"/>
        <v/>
      </c>
      <c r="AT262"/>
      <c r="AU262" s="57"/>
      <c r="AV262" s="57"/>
      <c r="AW262" s="57"/>
      <c r="AX262"/>
      <c r="AY262"/>
      <c r="AZ262"/>
      <c r="BA262"/>
      <c r="BB262"/>
      <c r="BC262"/>
      <c r="BD262"/>
      <c r="BE262"/>
      <c r="BF262"/>
      <c r="BG262"/>
      <c r="BH262"/>
      <c r="BI262"/>
      <c r="BJ262"/>
      <c r="BK262"/>
      <c r="BL262"/>
      <c r="BM262"/>
      <c r="BN262"/>
      <c r="BO262"/>
      <c r="BP262"/>
      <c r="BQ262"/>
      <c r="BR262"/>
      <c r="BS262"/>
      <c r="BT262"/>
      <c r="BU262"/>
      <c r="BV262"/>
      <c r="BW262"/>
      <c r="BX262"/>
      <c r="BY262"/>
      <c r="BZ262" s="21"/>
      <c r="CA262" s="21"/>
      <c r="CB262" s="21"/>
      <c r="CC262" s="21"/>
      <c r="CD262" s="21"/>
    </row>
    <row r="263" spans="1:82" ht="12.75" customHeight="1" x14ac:dyDescent="0.2">
      <c r="A263" s="221"/>
      <c r="B263" s="193" t="str">
        <f t="shared" si="61"/>
        <v/>
      </c>
      <c r="C263" s="194"/>
      <c r="D263" s="195"/>
      <c r="E263" s="196"/>
      <c r="F263" s="197"/>
      <c r="G263" s="38"/>
      <c r="H263" s="175"/>
      <c r="I263" s="175"/>
      <c r="J263" s="10" t="str">
        <f t="shared" si="48"/>
        <v/>
      </c>
      <c r="K263" s="198" t="str">
        <f t="shared" si="49"/>
        <v/>
      </c>
      <c r="L263" s="168"/>
      <c r="M263" s="40"/>
      <c r="N263" s="175"/>
      <c r="O263" s="175"/>
      <c r="P263" s="10" t="str">
        <f t="shared" si="50"/>
        <v/>
      </c>
      <c r="Q263" s="167" t="str">
        <f t="shared" si="51"/>
        <v/>
      </c>
      <c r="R263" s="198"/>
      <c r="S263" s="42"/>
      <c r="T263" s="175"/>
      <c r="U263" s="175"/>
      <c r="V263" s="10" t="str">
        <f t="shared" si="52"/>
        <v/>
      </c>
      <c r="W263" s="167" t="str">
        <f t="shared" si="53"/>
        <v/>
      </c>
      <c r="X263" s="168"/>
      <c r="Y263" s="42"/>
      <c r="Z263" s="175"/>
      <c r="AA263" s="175"/>
      <c r="AB263" s="10" t="str">
        <f t="shared" si="54"/>
        <v/>
      </c>
      <c r="AC263" s="167" t="str">
        <f t="shared" si="55"/>
        <v/>
      </c>
      <c r="AD263" s="168"/>
      <c r="AE263" s="12" t="str">
        <f t="shared" si="56"/>
        <v/>
      </c>
      <c r="AF263" s="169" t="str">
        <f t="shared" si="57"/>
        <v/>
      </c>
      <c r="AG263" s="170"/>
      <c r="AH263" s="20" t="str">
        <f t="shared" si="58"/>
        <v/>
      </c>
      <c r="AI263" s="167" t="str">
        <f t="shared" si="59"/>
        <v/>
      </c>
      <c r="AJ263" s="168"/>
      <c r="AK263" s="258"/>
      <c r="AP263"/>
      <c r="AQ263"/>
      <c r="AR263" s="151" t="str">
        <f t="shared" si="60"/>
        <v/>
      </c>
      <c r="AS263" s="151" t="str">
        <f t="shared" si="47"/>
        <v/>
      </c>
      <c r="AT263"/>
      <c r="AU263" s="57"/>
      <c r="AV263" s="57"/>
      <c r="AW263" s="57"/>
      <c r="AX263"/>
      <c r="AY263"/>
      <c r="AZ263"/>
      <c r="BA263"/>
      <c r="BB263"/>
      <c r="BC263"/>
      <c r="BD263"/>
      <c r="BE263"/>
      <c r="BF263"/>
      <c r="BG263"/>
      <c r="BH263"/>
      <c r="BI263"/>
      <c r="BJ263"/>
      <c r="BK263"/>
      <c r="BL263"/>
      <c r="BM263"/>
      <c r="BN263"/>
      <c r="BO263"/>
      <c r="BP263"/>
      <c r="BQ263"/>
      <c r="BR263"/>
      <c r="BS263"/>
      <c r="BT263"/>
      <c r="BU263"/>
      <c r="BV263"/>
      <c r="BW263"/>
      <c r="BX263"/>
      <c r="BY263"/>
      <c r="BZ263" s="21"/>
      <c r="CA263" s="21"/>
      <c r="CB263" s="21"/>
      <c r="CC263" s="21"/>
      <c r="CD263" s="21"/>
    </row>
    <row r="264" spans="1:82" ht="12.75" customHeight="1" x14ac:dyDescent="0.2">
      <c r="A264" s="221"/>
      <c r="B264" s="193" t="str">
        <f t="shared" si="61"/>
        <v/>
      </c>
      <c r="C264" s="194"/>
      <c r="D264" s="195"/>
      <c r="E264" s="196"/>
      <c r="F264" s="197"/>
      <c r="G264" s="38"/>
      <c r="H264" s="175"/>
      <c r="I264" s="175"/>
      <c r="J264" s="10" t="str">
        <f t="shared" si="48"/>
        <v/>
      </c>
      <c r="K264" s="198" t="str">
        <f t="shared" si="49"/>
        <v/>
      </c>
      <c r="L264" s="168"/>
      <c r="M264" s="40"/>
      <c r="N264" s="175"/>
      <c r="O264" s="175"/>
      <c r="P264" s="10" t="str">
        <f t="shared" si="50"/>
        <v/>
      </c>
      <c r="Q264" s="167" t="str">
        <f t="shared" si="51"/>
        <v/>
      </c>
      <c r="R264" s="198"/>
      <c r="S264" s="42"/>
      <c r="T264" s="175"/>
      <c r="U264" s="175"/>
      <c r="V264" s="10" t="str">
        <f t="shared" si="52"/>
        <v/>
      </c>
      <c r="W264" s="167" t="str">
        <f t="shared" si="53"/>
        <v/>
      </c>
      <c r="X264" s="168"/>
      <c r="Y264" s="42"/>
      <c r="Z264" s="175"/>
      <c r="AA264" s="175"/>
      <c r="AB264" s="10" t="str">
        <f t="shared" si="54"/>
        <v/>
      </c>
      <c r="AC264" s="167" t="str">
        <f t="shared" si="55"/>
        <v/>
      </c>
      <c r="AD264" s="168"/>
      <c r="AE264" s="12" t="str">
        <f t="shared" si="56"/>
        <v/>
      </c>
      <c r="AF264" s="169" t="str">
        <f t="shared" si="57"/>
        <v/>
      </c>
      <c r="AG264" s="170"/>
      <c r="AH264" s="20" t="str">
        <f t="shared" si="58"/>
        <v/>
      </c>
      <c r="AI264" s="167" t="str">
        <f t="shared" si="59"/>
        <v/>
      </c>
      <c r="AJ264" s="168"/>
      <c r="AK264" s="258"/>
      <c r="AP264"/>
      <c r="AQ264"/>
      <c r="AR264" s="151" t="str">
        <f t="shared" si="60"/>
        <v/>
      </c>
      <c r="AS264" s="151" t="str">
        <f t="shared" si="47"/>
        <v/>
      </c>
      <c r="AT264"/>
      <c r="AU264" s="57"/>
      <c r="AV264" s="57"/>
      <c r="AW264" s="57"/>
      <c r="AX264"/>
      <c r="AY264"/>
      <c r="AZ264"/>
      <c r="BA264"/>
      <c r="BB264"/>
      <c r="BC264"/>
      <c r="BD264"/>
      <c r="BE264"/>
      <c r="BF264"/>
      <c r="BG264"/>
      <c r="BH264"/>
      <c r="BI264"/>
      <c r="BJ264"/>
      <c r="BK264"/>
      <c r="BL264"/>
      <c r="BM264"/>
      <c r="BN264"/>
      <c r="BO264"/>
      <c r="BP264"/>
      <c r="BQ264"/>
      <c r="BR264"/>
      <c r="BS264"/>
      <c r="BT264"/>
      <c r="BU264"/>
      <c r="BV264"/>
      <c r="BW264"/>
      <c r="BX264"/>
      <c r="BY264"/>
      <c r="BZ264" s="21"/>
      <c r="CA264" s="21"/>
      <c r="CB264" s="21"/>
      <c r="CC264" s="21"/>
      <c r="CD264" s="21"/>
    </row>
    <row r="265" spans="1:82" ht="12.75" customHeight="1" x14ac:dyDescent="0.2">
      <c r="A265" s="221"/>
      <c r="B265" s="193" t="str">
        <f t="shared" si="61"/>
        <v/>
      </c>
      <c r="C265" s="194"/>
      <c r="D265" s="195"/>
      <c r="E265" s="196"/>
      <c r="F265" s="197"/>
      <c r="G265" s="38"/>
      <c r="H265" s="175"/>
      <c r="I265" s="175"/>
      <c r="J265" s="10" t="str">
        <f t="shared" si="48"/>
        <v/>
      </c>
      <c r="K265" s="198" t="str">
        <f t="shared" si="49"/>
        <v/>
      </c>
      <c r="L265" s="168"/>
      <c r="M265" s="40"/>
      <c r="N265" s="175"/>
      <c r="O265" s="175"/>
      <c r="P265" s="10" t="str">
        <f t="shared" si="50"/>
        <v/>
      </c>
      <c r="Q265" s="167" t="str">
        <f t="shared" si="51"/>
        <v/>
      </c>
      <c r="R265" s="198"/>
      <c r="S265" s="42"/>
      <c r="T265" s="175"/>
      <c r="U265" s="175"/>
      <c r="V265" s="10" t="str">
        <f t="shared" si="52"/>
        <v/>
      </c>
      <c r="W265" s="167" t="str">
        <f t="shared" si="53"/>
        <v/>
      </c>
      <c r="X265" s="168"/>
      <c r="Y265" s="42"/>
      <c r="Z265" s="175"/>
      <c r="AA265" s="175"/>
      <c r="AB265" s="10" t="str">
        <f t="shared" si="54"/>
        <v/>
      </c>
      <c r="AC265" s="167" t="str">
        <f t="shared" si="55"/>
        <v/>
      </c>
      <c r="AD265" s="168"/>
      <c r="AE265" s="12" t="str">
        <f t="shared" si="56"/>
        <v/>
      </c>
      <c r="AF265" s="169" t="str">
        <f t="shared" si="57"/>
        <v/>
      </c>
      <c r="AG265" s="170"/>
      <c r="AH265" s="20" t="str">
        <f t="shared" si="58"/>
        <v/>
      </c>
      <c r="AI265" s="167" t="str">
        <f t="shared" si="59"/>
        <v/>
      </c>
      <c r="AJ265" s="168"/>
      <c r="AK265" s="258"/>
      <c r="AP265"/>
      <c r="AQ265"/>
      <c r="AR265" s="151" t="str">
        <f t="shared" si="60"/>
        <v/>
      </c>
      <c r="AS265" s="151" t="str">
        <f t="shared" si="47"/>
        <v/>
      </c>
      <c r="AT265"/>
      <c r="AU265" s="57"/>
      <c r="AV265" s="57"/>
      <c r="AW265" s="57"/>
      <c r="AX265"/>
      <c r="AY265"/>
      <c r="AZ265"/>
      <c r="BA265"/>
      <c r="BB265"/>
      <c r="BC265"/>
      <c r="BD265"/>
      <c r="BE265"/>
      <c r="BF265"/>
      <c r="BG265"/>
      <c r="BH265"/>
      <c r="BI265"/>
      <c r="BJ265"/>
      <c r="BK265"/>
      <c r="BL265"/>
      <c r="BM265"/>
      <c r="BN265"/>
      <c r="BO265"/>
      <c r="BP265"/>
      <c r="BQ265"/>
      <c r="BR265"/>
      <c r="BS265"/>
      <c r="BT265"/>
      <c r="BU265"/>
      <c r="BV265"/>
      <c r="BW265"/>
      <c r="BX265"/>
      <c r="BY265"/>
      <c r="BZ265" s="21"/>
      <c r="CA265" s="21"/>
      <c r="CB265" s="21"/>
      <c r="CC265" s="21"/>
      <c r="CD265" s="21"/>
    </row>
    <row r="266" spans="1:82" ht="12.75" customHeight="1" x14ac:dyDescent="0.2">
      <c r="A266" s="221"/>
      <c r="B266" s="193" t="str">
        <f t="shared" si="61"/>
        <v/>
      </c>
      <c r="C266" s="194"/>
      <c r="D266" s="195"/>
      <c r="E266" s="196"/>
      <c r="F266" s="197"/>
      <c r="G266" s="38"/>
      <c r="H266" s="175"/>
      <c r="I266" s="175"/>
      <c r="J266" s="10" t="str">
        <f t="shared" si="48"/>
        <v/>
      </c>
      <c r="K266" s="198" t="str">
        <f t="shared" si="49"/>
        <v/>
      </c>
      <c r="L266" s="168"/>
      <c r="M266" s="40"/>
      <c r="N266" s="175"/>
      <c r="O266" s="175"/>
      <c r="P266" s="10" t="str">
        <f t="shared" si="50"/>
        <v/>
      </c>
      <c r="Q266" s="167" t="str">
        <f t="shared" si="51"/>
        <v/>
      </c>
      <c r="R266" s="198"/>
      <c r="S266" s="42"/>
      <c r="T266" s="175"/>
      <c r="U266" s="175"/>
      <c r="V266" s="10" t="str">
        <f t="shared" si="52"/>
        <v/>
      </c>
      <c r="W266" s="167" t="str">
        <f t="shared" si="53"/>
        <v/>
      </c>
      <c r="X266" s="168"/>
      <c r="Y266" s="42"/>
      <c r="Z266" s="175"/>
      <c r="AA266" s="175"/>
      <c r="AB266" s="10" t="str">
        <f t="shared" si="54"/>
        <v/>
      </c>
      <c r="AC266" s="167" t="str">
        <f t="shared" si="55"/>
        <v/>
      </c>
      <c r="AD266" s="168"/>
      <c r="AE266" s="12" t="str">
        <f t="shared" si="56"/>
        <v/>
      </c>
      <c r="AF266" s="169" t="str">
        <f t="shared" si="57"/>
        <v/>
      </c>
      <c r="AG266" s="170"/>
      <c r="AH266" s="20" t="str">
        <f t="shared" si="58"/>
        <v/>
      </c>
      <c r="AI266" s="167" t="str">
        <f t="shared" si="59"/>
        <v/>
      </c>
      <c r="AJ266" s="168"/>
      <c r="AK266" s="258"/>
      <c r="AP266"/>
      <c r="AQ266"/>
      <c r="AR266" s="151" t="str">
        <f t="shared" si="60"/>
        <v/>
      </c>
      <c r="AS266" s="151" t="str">
        <f t="shared" si="47"/>
        <v/>
      </c>
      <c r="AT266"/>
      <c r="AU266" s="57"/>
      <c r="AV266" s="57"/>
      <c r="AW266" s="57"/>
      <c r="AX266"/>
      <c r="AY266"/>
      <c r="AZ266"/>
      <c r="BA266"/>
      <c r="BB266"/>
      <c r="BC266"/>
      <c r="BD266"/>
      <c r="BE266"/>
      <c r="BF266"/>
      <c r="BG266"/>
      <c r="BH266"/>
      <c r="BI266"/>
      <c r="BJ266"/>
      <c r="BK266"/>
      <c r="BL266"/>
      <c r="BM266"/>
      <c r="BN266"/>
      <c r="BO266"/>
      <c r="BP266"/>
      <c r="BQ266"/>
      <c r="BR266"/>
      <c r="BS266"/>
      <c r="BT266"/>
      <c r="BU266"/>
      <c r="BV266"/>
      <c r="BW266"/>
      <c r="BX266"/>
      <c r="BY266"/>
      <c r="BZ266" s="21"/>
      <c r="CA266" s="21"/>
      <c r="CB266" s="21"/>
      <c r="CC266" s="21"/>
      <c r="CD266" s="21"/>
    </row>
    <row r="267" spans="1:82" ht="12.75" customHeight="1" x14ac:dyDescent="0.2">
      <c r="A267" s="221"/>
      <c r="B267" s="193" t="str">
        <f t="shared" si="61"/>
        <v/>
      </c>
      <c r="C267" s="194"/>
      <c r="D267" s="195"/>
      <c r="E267" s="196"/>
      <c r="F267" s="197"/>
      <c r="G267" s="38"/>
      <c r="H267" s="175"/>
      <c r="I267" s="175"/>
      <c r="J267" s="10" t="str">
        <f t="shared" si="48"/>
        <v/>
      </c>
      <c r="K267" s="198" t="str">
        <f t="shared" si="49"/>
        <v/>
      </c>
      <c r="L267" s="168"/>
      <c r="M267" s="40"/>
      <c r="N267" s="175"/>
      <c r="O267" s="175"/>
      <c r="P267" s="10" t="str">
        <f t="shared" si="50"/>
        <v/>
      </c>
      <c r="Q267" s="167" t="str">
        <f t="shared" si="51"/>
        <v/>
      </c>
      <c r="R267" s="198"/>
      <c r="S267" s="42"/>
      <c r="T267" s="175"/>
      <c r="U267" s="175"/>
      <c r="V267" s="10" t="str">
        <f t="shared" si="52"/>
        <v/>
      </c>
      <c r="W267" s="167" t="str">
        <f t="shared" si="53"/>
        <v/>
      </c>
      <c r="X267" s="168"/>
      <c r="Y267" s="42"/>
      <c r="Z267" s="175"/>
      <c r="AA267" s="175"/>
      <c r="AB267" s="10" t="str">
        <f t="shared" si="54"/>
        <v/>
      </c>
      <c r="AC267" s="167" t="str">
        <f t="shared" si="55"/>
        <v/>
      </c>
      <c r="AD267" s="168"/>
      <c r="AE267" s="12" t="str">
        <f t="shared" si="56"/>
        <v/>
      </c>
      <c r="AF267" s="169" t="str">
        <f t="shared" si="57"/>
        <v/>
      </c>
      <c r="AG267" s="170"/>
      <c r="AH267" s="20" t="str">
        <f t="shared" si="58"/>
        <v/>
      </c>
      <c r="AI267" s="167" t="str">
        <f t="shared" si="59"/>
        <v/>
      </c>
      <c r="AJ267" s="168"/>
      <c r="AK267" s="258"/>
      <c r="AP267"/>
      <c r="AQ267"/>
      <c r="AR267" s="151" t="str">
        <f t="shared" si="60"/>
        <v/>
      </c>
      <c r="AS267" s="151" t="str">
        <f t="shared" si="47"/>
        <v/>
      </c>
      <c r="AT267"/>
      <c r="AU267" s="57"/>
      <c r="AV267" s="57"/>
      <c r="AW267" s="57"/>
      <c r="AX267"/>
      <c r="AY267"/>
      <c r="AZ267"/>
      <c r="BA267"/>
      <c r="BB267"/>
      <c r="BC267"/>
      <c r="BD267"/>
      <c r="BE267"/>
      <c r="BF267"/>
      <c r="BG267"/>
      <c r="BH267"/>
      <c r="BI267"/>
      <c r="BJ267"/>
      <c r="BK267"/>
      <c r="BL267"/>
      <c r="BM267"/>
      <c r="BN267"/>
      <c r="BO267"/>
      <c r="BP267"/>
      <c r="BQ267"/>
      <c r="BR267"/>
      <c r="BS267"/>
      <c r="BT267"/>
      <c r="BU267"/>
      <c r="BV267"/>
      <c r="BW267"/>
      <c r="BX267"/>
      <c r="BY267"/>
      <c r="BZ267" s="21"/>
      <c r="CA267" s="21"/>
      <c r="CB267" s="21"/>
      <c r="CC267" s="21"/>
      <c r="CD267" s="21"/>
    </row>
    <row r="268" spans="1:82" ht="12.75" customHeight="1" x14ac:dyDescent="0.2">
      <c r="A268" s="221"/>
      <c r="B268" s="193" t="str">
        <f t="shared" si="61"/>
        <v/>
      </c>
      <c r="C268" s="194"/>
      <c r="D268" s="195"/>
      <c r="E268" s="196"/>
      <c r="F268" s="197"/>
      <c r="G268" s="38"/>
      <c r="H268" s="175"/>
      <c r="I268" s="175"/>
      <c r="J268" s="10" t="str">
        <f t="shared" si="48"/>
        <v/>
      </c>
      <c r="K268" s="198" t="str">
        <f t="shared" si="49"/>
        <v/>
      </c>
      <c r="L268" s="168"/>
      <c r="M268" s="40"/>
      <c r="N268" s="175"/>
      <c r="O268" s="175"/>
      <c r="P268" s="10" t="str">
        <f t="shared" si="50"/>
        <v/>
      </c>
      <c r="Q268" s="167" t="str">
        <f t="shared" si="51"/>
        <v/>
      </c>
      <c r="R268" s="198"/>
      <c r="S268" s="42"/>
      <c r="T268" s="175"/>
      <c r="U268" s="175"/>
      <c r="V268" s="10" t="str">
        <f t="shared" si="52"/>
        <v/>
      </c>
      <c r="W268" s="167" t="str">
        <f t="shared" si="53"/>
        <v/>
      </c>
      <c r="X268" s="168"/>
      <c r="Y268" s="42"/>
      <c r="Z268" s="175"/>
      <c r="AA268" s="175"/>
      <c r="AB268" s="10" t="str">
        <f t="shared" si="54"/>
        <v/>
      </c>
      <c r="AC268" s="167" t="str">
        <f t="shared" si="55"/>
        <v/>
      </c>
      <c r="AD268" s="168"/>
      <c r="AE268" s="12" t="str">
        <f t="shared" si="56"/>
        <v/>
      </c>
      <c r="AF268" s="169" t="str">
        <f t="shared" si="57"/>
        <v/>
      </c>
      <c r="AG268" s="170"/>
      <c r="AH268" s="20" t="str">
        <f t="shared" si="58"/>
        <v/>
      </c>
      <c r="AI268" s="167" t="str">
        <f t="shared" si="59"/>
        <v/>
      </c>
      <c r="AJ268" s="168"/>
      <c r="AK268" s="258"/>
      <c r="AP268"/>
      <c r="AQ268"/>
      <c r="AR268" s="151" t="str">
        <f t="shared" si="60"/>
        <v/>
      </c>
      <c r="AS268" s="151" t="str">
        <f t="shared" si="47"/>
        <v/>
      </c>
      <c r="AT268"/>
      <c r="AU268" s="57"/>
      <c r="AV268" s="57"/>
      <c r="AW268" s="57"/>
      <c r="AX268"/>
      <c r="AY268"/>
      <c r="AZ268"/>
      <c r="BA268"/>
      <c r="BB268"/>
      <c r="BC268"/>
      <c r="BD268"/>
      <c r="BE268"/>
      <c r="BF268"/>
      <c r="BG268"/>
      <c r="BH268"/>
      <c r="BI268"/>
      <c r="BJ268"/>
      <c r="BK268"/>
      <c r="BL268"/>
      <c r="BM268"/>
      <c r="BN268"/>
      <c r="BO268"/>
      <c r="BP268"/>
      <c r="BQ268"/>
      <c r="BR268"/>
      <c r="BS268"/>
      <c r="BT268"/>
      <c r="BU268"/>
      <c r="BV268"/>
      <c r="BW268"/>
      <c r="BX268"/>
      <c r="BY268"/>
      <c r="BZ268" s="21"/>
      <c r="CA268" s="21"/>
      <c r="CB268" s="21"/>
      <c r="CC268" s="21"/>
      <c r="CD268" s="21"/>
    </row>
    <row r="269" spans="1:82" ht="12.75" customHeight="1" x14ac:dyDescent="0.2">
      <c r="A269" s="221"/>
      <c r="B269" s="193" t="str">
        <f t="shared" si="61"/>
        <v/>
      </c>
      <c r="C269" s="194"/>
      <c r="D269" s="195"/>
      <c r="E269" s="196"/>
      <c r="F269" s="197"/>
      <c r="G269" s="38"/>
      <c r="H269" s="175"/>
      <c r="I269" s="175"/>
      <c r="J269" s="10" t="str">
        <f t="shared" si="48"/>
        <v/>
      </c>
      <c r="K269" s="198" t="str">
        <f t="shared" si="49"/>
        <v/>
      </c>
      <c r="L269" s="168"/>
      <c r="M269" s="40"/>
      <c r="N269" s="175"/>
      <c r="O269" s="175"/>
      <c r="P269" s="10" t="str">
        <f t="shared" si="50"/>
        <v/>
      </c>
      <c r="Q269" s="167" t="str">
        <f t="shared" si="51"/>
        <v/>
      </c>
      <c r="R269" s="198"/>
      <c r="S269" s="42"/>
      <c r="T269" s="175"/>
      <c r="U269" s="175"/>
      <c r="V269" s="10" t="str">
        <f t="shared" si="52"/>
        <v/>
      </c>
      <c r="W269" s="167" t="str">
        <f t="shared" si="53"/>
        <v/>
      </c>
      <c r="X269" s="168"/>
      <c r="Y269" s="42"/>
      <c r="Z269" s="175"/>
      <c r="AA269" s="175"/>
      <c r="AB269" s="10" t="str">
        <f t="shared" si="54"/>
        <v/>
      </c>
      <c r="AC269" s="167" t="str">
        <f t="shared" si="55"/>
        <v/>
      </c>
      <c r="AD269" s="168"/>
      <c r="AE269" s="12" t="str">
        <f t="shared" si="56"/>
        <v/>
      </c>
      <c r="AF269" s="169" t="str">
        <f t="shared" si="57"/>
        <v/>
      </c>
      <c r="AG269" s="170"/>
      <c r="AH269" s="20" t="str">
        <f t="shared" si="58"/>
        <v/>
      </c>
      <c r="AI269" s="167" t="str">
        <f t="shared" si="59"/>
        <v/>
      </c>
      <c r="AJ269" s="168"/>
      <c r="AK269" s="258"/>
      <c r="AP269"/>
      <c r="AQ269"/>
      <c r="AR269" s="151" t="str">
        <f t="shared" si="60"/>
        <v/>
      </c>
      <c r="AS269" s="151" t="str">
        <f t="shared" ref="AS269:AS332" si="62">IF(AND(H269&lt;&gt;"",K269&lt;&gt;""),(0.8-H269)*E269*8.34,"")</f>
        <v/>
      </c>
      <c r="AT269"/>
      <c r="AU269" s="57"/>
      <c r="AV269" s="57"/>
      <c r="AW269" s="57"/>
      <c r="AX269"/>
      <c r="AY269"/>
      <c r="AZ269"/>
      <c r="BA269"/>
      <c r="BB269"/>
      <c r="BC269"/>
      <c r="BD269"/>
      <c r="BE269"/>
      <c r="BF269"/>
      <c r="BG269"/>
      <c r="BH269"/>
      <c r="BI269"/>
      <c r="BJ269"/>
      <c r="BK269"/>
      <c r="BL269"/>
      <c r="BM269"/>
      <c r="BN269"/>
      <c r="BO269"/>
      <c r="BP269"/>
      <c r="BQ269"/>
      <c r="BR269"/>
      <c r="BS269"/>
      <c r="BT269"/>
      <c r="BU269"/>
      <c r="BV269"/>
      <c r="BW269"/>
      <c r="BX269"/>
      <c r="BY269"/>
      <c r="BZ269" s="21"/>
      <c r="CA269" s="21"/>
      <c r="CB269" s="21"/>
      <c r="CC269" s="21"/>
      <c r="CD269" s="21"/>
    </row>
    <row r="270" spans="1:82" ht="12.75" customHeight="1" x14ac:dyDescent="0.2">
      <c r="A270" s="221"/>
      <c r="B270" s="193" t="str">
        <f t="shared" si="61"/>
        <v/>
      </c>
      <c r="C270" s="194"/>
      <c r="D270" s="195"/>
      <c r="E270" s="196"/>
      <c r="F270" s="197"/>
      <c r="G270" s="38"/>
      <c r="H270" s="175"/>
      <c r="I270" s="175"/>
      <c r="J270" s="10" t="str">
        <f t="shared" ref="J270:J333" si="63">IF(AND(E270&gt;0,H270&gt;0),IF(G270="&lt;","&lt;",""),"")</f>
        <v/>
      </c>
      <c r="K270" s="198" t="str">
        <f t="shared" ref="K270:K333" si="64">IF(AND(E270&gt;0,H270&gt;0),E270*H270*8.34,"")</f>
        <v/>
      </c>
      <c r="L270" s="168"/>
      <c r="M270" s="40"/>
      <c r="N270" s="175"/>
      <c r="O270" s="175"/>
      <c r="P270" s="10" t="str">
        <f t="shared" ref="P270:P333" si="65">IF(AND(E270&gt;0,N270&gt;0),IF(M270="&lt;","&lt;",""),"")</f>
        <v/>
      </c>
      <c r="Q270" s="167" t="str">
        <f t="shared" ref="Q270:Q333" si="66">IF(AND(E270&gt;0,N270&gt;0),E270*N270*8.34,"")</f>
        <v/>
      </c>
      <c r="R270" s="198"/>
      <c r="S270" s="42"/>
      <c r="T270" s="175"/>
      <c r="U270" s="175"/>
      <c r="V270" s="10" t="str">
        <f t="shared" ref="V270:V333" si="67">IF(AND($E270&gt;0,T270&gt;0),IF($S270="&lt;","&lt;",""),"")</f>
        <v/>
      </c>
      <c r="W270" s="167" t="str">
        <f t="shared" ref="W270:W333" si="68">IF(AND($E270&gt;0,T270&gt;0),E270*T270*8.34,"")</f>
        <v/>
      </c>
      <c r="X270" s="168"/>
      <c r="Y270" s="42"/>
      <c r="Z270" s="175"/>
      <c r="AA270" s="175"/>
      <c r="AB270" s="10" t="str">
        <f t="shared" ref="AB270:AB333" si="69">IF(AND($E270&gt;0,Z270&gt;0),IF($Y270="&lt;","&lt;",""),"")</f>
        <v/>
      </c>
      <c r="AC270" s="167" t="str">
        <f t="shared" ref="AC270:AC333" si="70">IF(AND($E270&gt;0,Z270&gt;0),E270*Z270*8.34,"")</f>
        <v/>
      </c>
      <c r="AD270" s="168"/>
      <c r="AE270" s="12" t="str">
        <f t="shared" ref="AE270:AE333" si="71">IF(OR(S270="&lt;",Y270="&lt;"),"&lt;","")</f>
        <v/>
      </c>
      <c r="AF270" s="169" t="str">
        <f t="shared" ref="AF270:AF333" si="72">IF(AND(T270&gt;0,Z270&gt;0),IF(AND(N270&gt;0,N270&lt;&gt;"",N270&gt;T270),N270,T270)+Z270,"")</f>
        <v/>
      </c>
      <c r="AG270" s="170"/>
      <c r="AH270" s="20" t="str">
        <f t="shared" ref="AH270:AH333" si="73">IF(AE270="&lt;","&lt;","")</f>
        <v/>
      </c>
      <c r="AI270" s="167" t="str">
        <f t="shared" ref="AI270:AI333" si="74">IF(AND(AF270&gt;0,E270&gt;0,T270&gt;0,Z270&gt;0),IF(AND(Q270&gt;0,Q270&lt;&gt;"",Q270&gt;W270),Q270,W270)+AC270,"")</f>
        <v/>
      </c>
      <c r="AJ270" s="168"/>
      <c r="AK270" s="258"/>
      <c r="AP270"/>
      <c r="AQ270"/>
      <c r="AR270" s="151" t="str">
        <f t="shared" ref="AR270:AR333" si="75">IF(AND(AF270&lt;&gt;"",AI270&lt;&gt;""),(6-AF270)*E270*8.34,"")</f>
        <v/>
      </c>
      <c r="AS270" s="151" t="str">
        <f t="shared" si="62"/>
        <v/>
      </c>
      <c r="AT270"/>
      <c r="AU270" s="57"/>
      <c r="AV270" s="57"/>
      <c r="AW270" s="57"/>
      <c r="AX270"/>
      <c r="AY270"/>
      <c r="AZ270"/>
      <c r="BA270"/>
      <c r="BB270"/>
      <c r="BC270"/>
      <c r="BD270"/>
      <c r="BE270"/>
      <c r="BF270"/>
      <c r="BG270"/>
      <c r="BH270"/>
      <c r="BI270"/>
      <c r="BJ270"/>
      <c r="BK270"/>
      <c r="BL270"/>
      <c r="BM270"/>
      <c r="BN270"/>
      <c r="BO270"/>
      <c r="BP270"/>
      <c r="BQ270"/>
      <c r="BR270"/>
      <c r="BS270"/>
      <c r="BT270"/>
      <c r="BU270"/>
      <c r="BV270"/>
      <c r="BW270"/>
      <c r="BX270"/>
      <c r="BY270"/>
      <c r="BZ270" s="21"/>
      <c r="CA270" s="21"/>
      <c r="CB270" s="21"/>
      <c r="CC270" s="21"/>
      <c r="CD270" s="21"/>
    </row>
    <row r="271" spans="1:82" ht="12.75" customHeight="1" x14ac:dyDescent="0.2">
      <c r="A271" s="221"/>
      <c r="B271" s="193" t="str">
        <f t="shared" ref="B271:B334" si="76">IF(B270&lt;&gt;"",B270+1,"")</f>
        <v/>
      </c>
      <c r="C271" s="194"/>
      <c r="D271" s="195"/>
      <c r="E271" s="196"/>
      <c r="F271" s="197"/>
      <c r="G271" s="38"/>
      <c r="H271" s="175"/>
      <c r="I271" s="175"/>
      <c r="J271" s="10" t="str">
        <f t="shared" si="63"/>
        <v/>
      </c>
      <c r="K271" s="198" t="str">
        <f t="shared" si="64"/>
        <v/>
      </c>
      <c r="L271" s="168"/>
      <c r="M271" s="40"/>
      <c r="N271" s="175"/>
      <c r="O271" s="175"/>
      <c r="P271" s="10" t="str">
        <f t="shared" si="65"/>
        <v/>
      </c>
      <c r="Q271" s="167" t="str">
        <f t="shared" si="66"/>
        <v/>
      </c>
      <c r="R271" s="198"/>
      <c r="S271" s="42"/>
      <c r="T271" s="175"/>
      <c r="U271" s="175"/>
      <c r="V271" s="10" t="str">
        <f t="shared" si="67"/>
        <v/>
      </c>
      <c r="W271" s="167" t="str">
        <f t="shared" si="68"/>
        <v/>
      </c>
      <c r="X271" s="168"/>
      <c r="Y271" s="42"/>
      <c r="Z271" s="175"/>
      <c r="AA271" s="175"/>
      <c r="AB271" s="10" t="str">
        <f t="shared" si="69"/>
        <v/>
      </c>
      <c r="AC271" s="167" t="str">
        <f t="shared" si="70"/>
        <v/>
      </c>
      <c r="AD271" s="168"/>
      <c r="AE271" s="12" t="str">
        <f t="shared" si="71"/>
        <v/>
      </c>
      <c r="AF271" s="169" t="str">
        <f t="shared" si="72"/>
        <v/>
      </c>
      <c r="AG271" s="170"/>
      <c r="AH271" s="20" t="str">
        <f t="shared" si="73"/>
        <v/>
      </c>
      <c r="AI271" s="167" t="str">
        <f t="shared" si="74"/>
        <v/>
      </c>
      <c r="AJ271" s="168"/>
      <c r="AK271" s="258"/>
      <c r="AP271"/>
      <c r="AQ271"/>
      <c r="AR271" s="151" t="str">
        <f t="shared" si="75"/>
        <v/>
      </c>
      <c r="AS271" s="151" t="str">
        <f t="shared" si="62"/>
        <v/>
      </c>
      <c r="AT271"/>
      <c r="AU271" s="57"/>
      <c r="AV271" s="57"/>
      <c r="AW271" s="57"/>
      <c r="AX271"/>
      <c r="AY271"/>
      <c r="AZ271"/>
      <c r="BA271"/>
      <c r="BB271"/>
      <c r="BC271"/>
      <c r="BD271"/>
      <c r="BE271"/>
      <c r="BF271"/>
      <c r="BG271"/>
      <c r="BH271"/>
      <c r="BI271"/>
      <c r="BJ271"/>
      <c r="BK271"/>
      <c r="BL271"/>
      <c r="BM271"/>
      <c r="BN271"/>
      <c r="BO271"/>
      <c r="BP271"/>
      <c r="BQ271"/>
      <c r="BR271"/>
      <c r="BS271"/>
      <c r="BT271"/>
      <c r="BU271"/>
      <c r="BV271"/>
      <c r="BW271"/>
      <c r="BX271"/>
      <c r="BY271"/>
      <c r="BZ271" s="21"/>
      <c r="CA271" s="21"/>
      <c r="CB271" s="21"/>
      <c r="CC271" s="21"/>
      <c r="CD271" s="21"/>
    </row>
    <row r="272" spans="1:82" ht="12.75" customHeight="1" x14ac:dyDescent="0.2">
      <c r="A272" s="221"/>
      <c r="B272" s="193" t="str">
        <f t="shared" si="76"/>
        <v/>
      </c>
      <c r="C272" s="194"/>
      <c r="D272" s="195"/>
      <c r="E272" s="196"/>
      <c r="F272" s="197"/>
      <c r="G272" s="38"/>
      <c r="H272" s="175"/>
      <c r="I272" s="175"/>
      <c r="J272" s="10" t="str">
        <f t="shared" si="63"/>
        <v/>
      </c>
      <c r="K272" s="198" t="str">
        <f t="shared" si="64"/>
        <v/>
      </c>
      <c r="L272" s="168"/>
      <c r="M272" s="40"/>
      <c r="N272" s="175"/>
      <c r="O272" s="175"/>
      <c r="P272" s="10" t="str">
        <f t="shared" si="65"/>
        <v/>
      </c>
      <c r="Q272" s="167" t="str">
        <f t="shared" si="66"/>
        <v/>
      </c>
      <c r="R272" s="198"/>
      <c r="S272" s="42"/>
      <c r="T272" s="175"/>
      <c r="U272" s="175"/>
      <c r="V272" s="10" t="str">
        <f t="shared" si="67"/>
        <v/>
      </c>
      <c r="W272" s="167" t="str">
        <f t="shared" si="68"/>
        <v/>
      </c>
      <c r="X272" s="168"/>
      <c r="Y272" s="42"/>
      <c r="Z272" s="175"/>
      <c r="AA272" s="175"/>
      <c r="AB272" s="10" t="str">
        <f t="shared" si="69"/>
        <v/>
      </c>
      <c r="AC272" s="167" t="str">
        <f t="shared" si="70"/>
        <v/>
      </c>
      <c r="AD272" s="168"/>
      <c r="AE272" s="12" t="str">
        <f t="shared" si="71"/>
        <v/>
      </c>
      <c r="AF272" s="169" t="str">
        <f t="shared" si="72"/>
        <v/>
      </c>
      <c r="AG272" s="170"/>
      <c r="AH272" s="20" t="str">
        <f t="shared" si="73"/>
        <v/>
      </c>
      <c r="AI272" s="167" t="str">
        <f t="shared" si="74"/>
        <v/>
      </c>
      <c r="AJ272" s="168"/>
      <c r="AK272" s="258"/>
      <c r="AP272"/>
      <c r="AQ272"/>
      <c r="AR272" s="151" t="str">
        <f t="shared" si="75"/>
        <v/>
      </c>
      <c r="AS272" s="151" t="str">
        <f t="shared" si="62"/>
        <v/>
      </c>
      <c r="AT272"/>
      <c r="AU272" s="57"/>
      <c r="AV272" s="57"/>
      <c r="AW272" s="57"/>
      <c r="AX272"/>
      <c r="AY272"/>
      <c r="AZ272"/>
      <c r="BA272"/>
      <c r="BB272"/>
      <c r="BC272"/>
      <c r="BD272"/>
      <c r="BE272"/>
      <c r="BF272"/>
      <c r="BG272"/>
      <c r="BH272"/>
      <c r="BI272"/>
      <c r="BJ272"/>
      <c r="BK272"/>
      <c r="BL272"/>
      <c r="BM272"/>
      <c r="BN272"/>
      <c r="BO272"/>
      <c r="BP272"/>
      <c r="BQ272"/>
      <c r="BR272"/>
      <c r="BS272"/>
      <c r="BT272"/>
      <c r="BU272"/>
      <c r="BV272"/>
      <c r="BW272"/>
      <c r="BX272"/>
      <c r="BY272"/>
      <c r="BZ272" s="21"/>
      <c r="CA272" s="21"/>
      <c r="CB272" s="21"/>
      <c r="CC272" s="21"/>
      <c r="CD272" s="21"/>
    </row>
    <row r="273" spans="1:82" ht="12.75" customHeight="1" x14ac:dyDescent="0.2">
      <c r="A273" s="221"/>
      <c r="B273" s="193" t="str">
        <f t="shared" si="76"/>
        <v/>
      </c>
      <c r="C273" s="194"/>
      <c r="D273" s="195"/>
      <c r="E273" s="196"/>
      <c r="F273" s="197"/>
      <c r="G273" s="38"/>
      <c r="H273" s="175"/>
      <c r="I273" s="175"/>
      <c r="J273" s="10" t="str">
        <f t="shared" si="63"/>
        <v/>
      </c>
      <c r="K273" s="198" t="str">
        <f t="shared" si="64"/>
        <v/>
      </c>
      <c r="L273" s="168"/>
      <c r="M273" s="40"/>
      <c r="N273" s="175"/>
      <c r="O273" s="175"/>
      <c r="P273" s="10" t="str">
        <f t="shared" si="65"/>
        <v/>
      </c>
      <c r="Q273" s="167" t="str">
        <f t="shared" si="66"/>
        <v/>
      </c>
      <c r="R273" s="198"/>
      <c r="S273" s="42"/>
      <c r="T273" s="175"/>
      <c r="U273" s="175"/>
      <c r="V273" s="10" t="str">
        <f t="shared" si="67"/>
        <v/>
      </c>
      <c r="W273" s="167" t="str">
        <f t="shared" si="68"/>
        <v/>
      </c>
      <c r="X273" s="168"/>
      <c r="Y273" s="42"/>
      <c r="Z273" s="175"/>
      <c r="AA273" s="175"/>
      <c r="AB273" s="10" t="str">
        <f t="shared" si="69"/>
        <v/>
      </c>
      <c r="AC273" s="167" t="str">
        <f t="shared" si="70"/>
        <v/>
      </c>
      <c r="AD273" s="168"/>
      <c r="AE273" s="12" t="str">
        <f t="shared" si="71"/>
        <v/>
      </c>
      <c r="AF273" s="169" t="str">
        <f t="shared" si="72"/>
        <v/>
      </c>
      <c r="AG273" s="170"/>
      <c r="AH273" s="20" t="str">
        <f t="shared" si="73"/>
        <v/>
      </c>
      <c r="AI273" s="167" t="str">
        <f t="shared" si="74"/>
        <v/>
      </c>
      <c r="AJ273" s="168"/>
      <c r="AK273" s="258"/>
      <c r="AP273"/>
      <c r="AQ273"/>
      <c r="AR273" s="151" t="str">
        <f t="shared" si="75"/>
        <v/>
      </c>
      <c r="AS273" s="151" t="str">
        <f t="shared" si="62"/>
        <v/>
      </c>
      <c r="AT273"/>
      <c r="AU273" s="57"/>
      <c r="AV273" s="57"/>
      <c r="AW273" s="57"/>
      <c r="AX273"/>
      <c r="AY273"/>
      <c r="AZ273"/>
      <c r="BA273"/>
      <c r="BB273"/>
      <c r="BC273"/>
      <c r="BD273"/>
      <c r="BE273"/>
      <c r="BF273"/>
      <c r="BG273"/>
      <c r="BH273"/>
      <c r="BI273"/>
      <c r="BJ273"/>
      <c r="BK273"/>
      <c r="BL273"/>
      <c r="BM273"/>
      <c r="BN273"/>
      <c r="BO273"/>
      <c r="BP273"/>
      <c r="BQ273"/>
      <c r="BR273"/>
      <c r="BS273"/>
      <c r="BT273"/>
      <c r="BU273"/>
      <c r="BV273"/>
      <c r="BW273"/>
      <c r="BX273"/>
      <c r="BY273"/>
      <c r="BZ273" s="21"/>
      <c r="CA273" s="21"/>
      <c r="CB273" s="21"/>
      <c r="CC273" s="21"/>
      <c r="CD273" s="21"/>
    </row>
    <row r="274" spans="1:82" ht="12.75" customHeight="1" x14ac:dyDescent="0.2">
      <c r="A274" s="221"/>
      <c r="B274" s="193" t="str">
        <f t="shared" si="76"/>
        <v/>
      </c>
      <c r="C274" s="194"/>
      <c r="D274" s="195"/>
      <c r="E274" s="196"/>
      <c r="F274" s="197"/>
      <c r="G274" s="38"/>
      <c r="H274" s="175"/>
      <c r="I274" s="175"/>
      <c r="J274" s="10" t="str">
        <f t="shared" si="63"/>
        <v/>
      </c>
      <c r="K274" s="198" t="str">
        <f t="shared" si="64"/>
        <v/>
      </c>
      <c r="L274" s="168"/>
      <c r="M274" s="40"/>
      <c r="N274" s="175"/>
      <c r="O274" s="175"/>
      <c r="P274" s="10" t="str">
        <f t="shared" si="65"/>
        <v/>
      </c>
      <c r="Q274" s="167" t="str">
        <f t="shared" si="66"/>
        <v/>
      </c>
      <c r="R274" s="198"/>
      <c r="S274" s="42"/>
      <c r="T274" s="175"/>
      <c r="U274" s="175"/>
      <c r="V274" s="10" t="str">
        <f t="shared" si="67"/>
        <v/>
      </c>
      <c r="W274" s="167" t="str">
        <f t="shared" si="68"/>
        <v/>
      </c>
      <c r="X274" s="168"/>
      <c r="Y274" s="42"/>
      <c r="Z274" s="175"/>
      <c r="AA274" s="175"/>
      <c r="AB274" s="10" t="str">
        <f t="shared" si="69"/>
        <v/>
      </c>
      <c r="AC274" s="167" t="str">
        <f t="shared" si="70"/>
        <v/>
      </c>
      <c r="AD274" s="168"/>
      <c r="AE274" s="12" t="str">
        <f t="shared" si="71"/>
        <v/>
      </c>
      <c r="AF274" s="169" t="str">
        <f t="shared" si="72"/>
        <v/>
      </c>
      <c r="AG274" s="170"/>
      <c r="AH274" s="20" t="str">
        <f t="shared" si="73"/>
        <v/>
      </c>
      <c r="AI274" s="167" t="str">
        <f t="shared" si="74"/>
        <v/>
      </c>
      <c r="AJ274" s="168"/>
      <c r="AK274" s="258"/>
      <c r="AP274"/>
      <c r="AQ274"/>
      <c r="AR274" s="151" t="str">
        <f t="shared" si="75"/>
        <v/>
      </c>
      <c r="AS274" s="151" t="str">
        <f t="shared" si="62"/>
        <v/>
      </c>
      <c r="AT274"/>
      <c r="AU274" s="57"/>
      <c r="AV274" s="57"/>
      <c r="AW274" s="57"/>
      <c r="AX274"/>
      <c r="AY274"/>
      <c r="AZ274"/>
      <c r="BA274"/>
      <c r="BB274"/>
      <c r="BC274"/>
      <c r="BD274"/>
      <c r="BE274"/>
      <c r="BF274"/>
      <c r="BG274"/>
      <c r="BH274"/>
      <c r="BI274"/>
      <c r="BJ274"/>
      <c r="BK274"/>
      <c r="BL274"/>
      <c r="BM274"/>
      <c r="BN274"/>
      <c r="BO274"/>
      <c r="BP274"/>
      <c r="BQ274"/>
      <c r="BR274"/>
      <c r="BS274"/>
      <c r="BT274"/>
      <c r="BU274"/>
      <c r="BV274"/>
      <c r="BW274"/>
      <c r="BX274"/>
      <c r="BY274"/>
      <c r="BZ274" s="21"/>
      <c r="CA274" s="21"/>
      <c r="CB274" s="21"/>
      <c r="CC274" s="21"/>
      <c r="CD274" s="21"/>
    </row>
    <row r="275" spans="1:82" ht="12.75" customHeight="1" x14ac:dyDescent="0.2">
      <c r="A275" s="221"/>
      <c r="B275" s="193" t="str">
        <f t="shared" si="76"/>
        <v/>
      </c>
      <c r="C275" s="194"/>
      <c r="D275" s="195"/>
      <c r="E275" s="196"/>
      <c r="F275" s="197"/>
      <c r="G275" s="38"/>
      <c r="H275" s="175"/>
      <c r="I275" s="175"/>
      <c r="J275" s="10" t="str">
        <f t="shared" si="63"/>
        <v/>
      </c>
      <c r="K275" s="198" t="str">
        <f t="shared" si="64"/>
        <v/>
      </c>
      <c r="L275" s="168"/>
      <c r="M275" s="40"/>
      <c r="N275" s="175"/>
      <c r="O275" s="175"/>
      <c r="P275" s="10" t="str">
        <f t="shared" si="65"/>
        <v/>
      </c>
      <c r="Q275" s="167" t="str">
        <f t="shared" si="66"/>
        <v/>
      </c>
      <c r="R275" s="198"/>
      <c r="S275" s="42"/>
      <c r="T275" s="175"/>
      <c r="U275" s="175"/>
      <c r="V275" s="10" t="str">
        <f t="shared" si="67"/>
        <v/>
      </c>
      <c r="W275" s="167" t="str">
        <f t="shared" si="68"/>
        <v/>
      </c>
      <c r="X275" s="168"/>
      <c r="Y275" s="42"/>
      <c r="Z275" s="175"/>
      <c r="AA275" s="175"/>
      <c r="AB275" s="10" t="str">
        <f t="shared" si="69"/>
        <v/>
      </c>
      <c r="AC275" s="167" t="str">
        <f t="shared" si="70"/>
        <v/>
      </c>
      <c r="AD275" s="168"/>
      <c r="AE275" s="12" t="str">
        <f t="shared" si="71"/>
        <v/>
      </c>
      <c r="AF275" s="169" t="str">
        <f t="shared" si="72"/>
        <v/>
      </c>
      <c r="AG275" s="170"/>
      <c r="AH275" s="20" t="str">
        <f t="shared" si="73"/>
        <v/>
      </c>
      <c r="AI275" s="167" t="str">
        <f t="shared" si="74"/>
        <v/>
      </c>
      <c r="AJ275" s="168"/>
      <c r="AK275" s="258"/>
      <c r="AP275"/>
      <c r="AQ275"/>
      <c r="AR275" s="151" t="str">
        <f t="shared" si="75"/>
        <v/>
      </c>
      <c r="AS275" s="151" t="str">
        <f t="shared" si="62"/>
        <v/>
      </c>
      <c r="AT275"/>
      <c r="AU275" s="57"/>
      <c r="AV275" s="57"/>
      <c r="AW275" s="57"/>
      <c r="AX275"/>
      <c r="AY275"/>
      <c r="AZ275"/>
      <c r="BA275"/>
      <c r="BB275"/>
      <c r="BC275"/>
      <c r="BD275"/>
      <c r="BE275"/>
      <c r="BF275"/>
      <c r="BG275"/>
      <c r="BH275"/>
      <c r="BI275"/>
      <c r="BJ275"/>
      <c r="BK275"/>
      <c r="BL275"/>
      <c r="BM275"/>
      <c r="BN275"/>
      <c r="BO275"/>
      <c r="BP275"/>
      <c r="BQ275"/>
      <c r="BR275"/>
      <c r="BS275"/>
      <c r="BT275"/>
      <c r="BU275"/>
      <c r="BV275"/>
      <c r="BW275"/>
      <c r="BX275"/>
      <c r="BY275"/>
      <c r="BZ275" s="21"/>
      <c r="CA275" s="21"/>
      <c r="CB275" s="21"/>
      <c r="CC275" s="21"/>
      <c r="CD275" s="21"/>
    </row>
    <row r="276" spans="1:82" ht="12.75" customHeight="1" x14ac:dyDescent="0.2">
      <c r="A276" s="221"/>
      <c r="B276" s="193" t="str">
        <f t="shared" si="76"/>
        <v/>
      </c>
      <c r="C276" s="194"/>
      <c r="D276" s="195"/>
      <c r="E276" s="196"/>
      <c r="F276" s="197"/>
      <c r="G276" s="38"/>
      <c r="H276" s="175"/>
      <c r="I276" s="175"/>
      <c r="J276" s="10" t="str">
        <f t="shared" si="63"/>
        <v/>
      </c>
      <c r="K276" s="198" t="str">
        <f t="shared" si="64"/>
        <v/>
      </c>
      <c r="L276" s="168"/>
      <c r="M276" s="40"/>
      <c r="N276" s="175"/>
      <c r="O276" s="175"/>
      <c r="P276" s="10" t="str">
        <f t="shared" si="65"/>
        <v/>
      </c>
      <c r="Q276" s="167" t="str">
        <f t="shared" si="66"/>
        <v/>
      </c>
      <c r="R276" s="198"/>
      <c r="S276" s="42"/>
      <c r="T276" s="175"/>
      <c r="U276" s="175"/>
      <c r="V276" s="10" t="str">
        <f t="shared" si="67"/>
        <v/>
      </c>
      <c r="W276" s="167" t="str">
        <f t="shared" si="68"/>
        <v/>
      </c>
      <c r="X276" s="168"/>
      <c r="Y276" s="42"/>
      <c r="Z276" s="175"/>
      <c r="AA276" s="175"/>
      <c r="AB276" s="10" t="str">
        <f t="shared" si="69"/>
        <v/>
      </c>
      <c r="AC276" s="167" t="str">
        <f t="shared" si="70"/>
        <v/>
      </c>
      <c r="AD276" s="168"/>
      <c r="AE276" s="12" t="str">
        <f t="shared" si="71"/>
        <v/>
      </c>
      <c r="AF276" s="169" t="str">
        <f t="shared" si="72"/>
        <v/>
      </c>
      <c r="AG276" s="170"/>
      <c r="AH276" s="20" t="str">
        <f t="shared" si="73"/>
        <v/>
      </c>
      <c r="AI276" s="167" t="str">
        <f t="shared" si="74"/>
        <v/>
      </c>
      <c r="AJ276" s="168"/>
      <c r="AK276" s="258"/>
      <c r="AP276"/>
      <c r="AQ276"/>
      <c r="AR276" s="151" t="str">
        <f t="shared" si="75"/>
        <v/>
      </c>
      <c r="AS276" s="151" t="str">
        <f t="shared" si="62"/>
        <v/>
      </c>
      <c r="AT276"/>
      <c r="AU276" s="57"/>
      <c r="AV276" s="57"/>
      <c r="AW276" s="57"/>
      <c r="AX276"/>
      <c r="AY276"/>
      <c r="AZ276"/>
      <c r="BA276"/>
      <c r="BB276"/>
      <c r="BC276"/>
      <c r="BD276"/>
      <c r="BE276"/>
      <c r="BF276"/>
      <c r="BG276"/>
      <c r="BH276"/>
      <c r="BI276"/>
      <c r="BJ276"/>
      <c r="BK276"/>
      <c r="BL276"/>
      <c r="BM276"/>
      <c r="BN276"/>
      <c r="BO276"/>
      <c r="BP276"/>
      <c r="BQ276"/>
      <c r="BR276"/>
      <c r="BS276"/>
      <c r="BT276"/>
      <c r="BU276"/>
      <c r="BV276"/>
      <c r="BW276"/>
      <c r="BX276"/>
      <c r="BY276"/>
      <c r="BZ276" s="21"/>
      <c r="CA276" s="21"/>
      <c r="CB276" s="21"/>
      <c r="CC276" s="21"/>
      <c r="CD276" s="21"/>
    </row>
    <row r="277" spans="1:82" ht="12.75" customHeight="1" x14ac:dyDescent="0.2">
      <c r="A277" s="221"/>
      <c r="B277" s="193" t="str">
        <f t="shared" si="76"/>
        <v/>
      </c>
      <c r="C277" s="194"/>
      <c r="D277" s="195"/>
      <c r="E277" s="196"/>
      <c r="F277" s="197"/>
      <c r="G277" s="38"/>
      <c r="H277" s="175"/>
      <c r="I277" s="175"/>
      <c r="J277" s="10" t="str">
        <f t="shared" si="63"/>
        <v/>
      </c>
      <c r="K277" s="198" t="str">
        <f t="shared" si="64"/>
        <v/>
      </c>
      <c r="L277" s="168"/>
      <c r="M277" s="40"/>
      <c r="N277" s="175"/>
      <c r="O277" s="175"/>
      <c r="P277" s="10" t="str">
        <f t="shared" si="65"/>
        <v/>
      </c>
      <c r="Q277" s="167" t="str">
        <f t="shared" si="66"/>
        <v/>
      </c>
      <c r="R277" s="198"/>
      <c r="S277" s="42"/>
      <c r="T277" s="175"/>
      <c r="U277" s="175"/>
      <c r="V277" s="10" t="str">
        <f t="shared" si="67"/>
        <v/>
      </c>
      <c r="W277" s="167" t="str">
        <f t="shared" si="68"/>
        <v/>
      </c>
      <c r="X277" s="168"/>
      <c r="Y277" s="42"/>
      <c r="Z277" s="175"/>
      <c r="AA277" s="175"/>
      <c r="AB277" s="10" t="str">
        <f t="shared" si="69"/>
        <v/>
      </c>
      <c r="AC277" s="167" t="str">
        <f t="shared" si="70"/>
        <v/>
      </c>
      <c r="AD277" s="168"/>
      <c r="AE277" s="12" t="str">
        <f t="shared" si="71"/>
        <v/>
      </c>
      <c r="AF277" s="169" t="str">
        <f t="shared" si="72"/>
        <v/>
      </c>
      <c r="AG277" s="170"/>
      <c r="AH277" s="20" t="str">
        <f t="shared" si="73"/>
        <v/>
      </c>
      <c r="AI277" s="167" t="str">
        <f t="shared" si="74"/>
        <v/>
      </c>
      <c r="AJ277" s="168"/>
      <c r="AK277" s="258"/>
      <c r="AP277"/>
      <c r="AQ277"/>
      <c r="AR277" s="151" t="str">
        <f t="shared" si="75"/>
        <v/>
      </c>
      <c r="AS277" s="151" t="str">
        <f t="shared" si="62"/>
        <v/>
      </c>
      <c r="AT277"/>
      <c r="AU277" s="57"/>
      <c r="AV277" s="57"/>
      <c r="AW277" s="57"/>
      <c r="AX277"/>
      <c r="AY277"/>
      <c r="AZ277"/>
      <c r="BA277"/>
      <c r="BB277"/>
      <c r="BC277"/>
      <c r="BD277"/>
      <c r="BE277"/>
      <c r="BF277"/>
      <c r="BG277"/>
      <c r="BH277"/>
      <c r="BI277"/>
      <c r="BJ277"/>
      <c r="BK277"/>
      <c r="BL277"/>
      <c r="BM277"/>
      <c r="BN277"/>
      <c r="BO277"/>
      <c r="BP277"/>
      <c r="BQ277"/>
      <c r="BR277"/>
      <c r="BS277"/>
      <c r="BT277"/>
      <c r="BU277"/>
      <c r="BV277"/>
      <c r="BW277"/>
      <c r="BX277"/>
      <c r="BY277"/>
      <c r="BZ277" s="21"/>
      <c r="CA277" s="21"/>
      <c r="CB277" s="21"/>
      <c r="CC277" s="21"/>
      <c r="CD277" s="21"/>
    </row>
    <row r="278" spans="1:82" ht="12.75" customHeight="1" x14ac:dyDescent="0.2">
      <c r="A278" s="221"/>
      <c r="B278" s="193" t="str">
        <f t="shared" si="76"/>
        <v/>
      </c>
      <c r="C278" s="194"/>
      <c r="D278" s="195"/>
      <c r="E278" s="196"/>
      <c r="F278" s="197"/>
      <c r="G278" s="38"/>
      <c r="H278" s="175"/>
      <c r="I278" s="175"/>
      <c r="J278" s="10" t="str">
        <f t="shared" si="63"/>
        <v/>
      </c>
      <c r="K278" s="198" t="str">
        <f t="shared" si="64"/>
        <v/>
      </c>
      <c r="L278" s="168"/>
      <c r="M278" s="40"/>
      <c r="N278" s="175"/>
      <c r="O278" s="175"/>
      <c r="P278" s="10" t="str">
        <f t="shared" si="65"/>
        <v/>
      </c>
      <c r="Q278" s="167" t="str">
        <f t="shared" si="66"/>
        <v/>
      </c>
      <c r="R278" s="198"/>
      <c r="S278" s="42"/>
      <c r="T278" s="175"/>
      <c r="U278" s="175"/>
      <c r="V278" s="10" t="str">
        <f t="shared" si="67"/>
        <v/>
      </c>
      <c r="W278" s="167" t="str">
        <f t="shared" si="68"/>
        <v/>
      </c>
      <c r="X278" s="168"/>
      <c r="Y278" s="42"/>
      <c r="Z278" s="175"/>
      <c r="AA278" s="175"/>
      <c r="AB278" s="10" t="str">
        <f t="shared" si="69"/>
        <v/>
      </c>
      <c r="AC278" s="167" t="str">
        <f t="shared" si="70"/>
        <v/>
      </c>
      <c r="AD278" s="168"/>
      <c r="AE278" s="12" t="str">
        <f t="shared" si="71"/>
        <v/>
      </c>
      <c r="AF278" s="169" t="str">
        <f t="shared" si="72"/>
        <v/>
      </c>
      <c r="AG278" s="170"/>
      <c r="AH278" s="20" t="str">
        <f t="shared" si="73"/>
        <v/>
      </c>
      <c r="AI278" s="167" t="str">
        <f t="shared" si="74"/>
        <v/>
      </c>
      <c r="AJ278" s="168"/>
      <c r="AK278" s="258"/>
      <c r="AP278"/>
      <c r="AQ278"/>
      <c r="AR278" s="151" t="str">
        <f t="shared" si="75"/>
        <v/>
      </c>
      <c r="AS278" s="151" t="str">
        <f t="shared" si="62"/>
        <v/>
      </c>
      <c r="AT278"/>
      <c r="AU278" s="57"/>
      <c r="AV278" s="57"/>
      <c r="AW278" s="57"/>
      <c r="AX278"/>
      <c r="AY278"/>
      <c r="AZ278"/>
      <c r="BA278"/>
      <c r="BB278"/>
      <c r="BC278"/>
      <c r="BD278"/>
      <c r="BE278"/>
      <c r="BF278"/>
      <c r="BG278"/>
      <c r="BH278"/>
      <c r="BI278"/>
      <c r="BJ278"/>
      <c r="BK278"/>
      <c r="BL278"/>
      <c r="BM278"/>
      <c r="BN278"/>
      <c r="BO278"/>
      <c r="BP278"/>
      <c r="BQ278"/>
      <c r="BR278"/>
      <c r="BS278"/>
      <c r="BT278"/>
      <c r="BU278"/>
      <c r="BV278"/>
      <c r="BW278"/>
      <c r="BX278"/>
      <c r="BY278"/>
      <c r="BZ278" s="21"/>
      <c r="CA278" s="21"/>
      <c r="CB278" s="21"/>
      <c r="CC278" s="21"/>
      <c r="CD278" s="21"/>
    </row>
    <row r="279" spans="1:82" ht="12.75" customHeight="1" x14ac:dyDescent="0.2">
      <c r="A279" s="221"/>
      <c r="B279" s="193" t="str">
        <f t="shared" si="76"/>
        <v/>
      </c>
      <c r="C279" s="194"/>
      <c r="D279" s="195"/>
      <c r="E279" s="196"/>
      <c r="F279" s="197"/>
      <c r="G279" s="38"/>
      <c r="H279" s="175"/>
      <c r="I279" s="175"/>
      <c r="J279" s="10" t="str">
        <f t="shared" si="63"/>
        <v/>
      </c>
      <c r="K279" s="198" t="str">
        <f t="shared" si="64"/>
        <v/>
      </c>
      <c r="L279" s="168"/>
      <c r="M279" s="40"/>
      <c r="N279" s="175"/>
      <c r="O279" s="175"/>
      <c r="P279" s="10" t="str">
        <f t="shared" si="65"/>
        <v/>
      </c>
      <c r="Q279" s="167" t="str">
        <f t="shared" si="66"/>
        <v/>
      </c>
      <c r="R279" s="198"/>
      <c r="S279" s="42"/>
      <c r="T279" s="175"/>
      <c r="U279" s="175"/>
      <c r="V279" s="10" t="str">
        <f t="shared" si="67"/>
        <v/>
      </c>
      <c r="W279" s="167" t="str">
        <f t="shared" si="68"/>
        <v/>
      </c>
      <c r="X279" s="168"/>
      <c r="Y279" s="42"/>
      <c r="Z279" s="175"/>
      <c r="AA279" s="175"/>
      <c r="AB279" s="10" t="str">
        <f t="shared" si="69"/>
        <v/>
      </c>
      <c r="AC279" s="167" t="str">
        <f t="shared" si="70"/>
        <v/>
      </c>
      <c r="AD279" s="168"/>
      <c r="AE279" s="12" t="str">
        <f t="shared" si="71"/>
        <v/>
      </c>
      <c r="AF279" s="169" t="str">
        <f t="shared" si="72"/>
        <v/>
      </c>
      <c r="AG279" s="170"/>
      <c r="AH279" s="20" t="str">
        <f t="shared" si="73"/>
        <v/>
      </c>
      <c r="AI279" s="167" t="str">
        <f t="shared" si="74"/>
        <v/>
      </c>
      <c r="AJ279" s="168"/>
      <c r="AK279" s="258"/>
      <c r="AP279"/>
      <c r="AQ279"/>
      <c r="AR279" s="151" t="str">
        <f t="shared" si="75"/>
        <v/>
      </c>
      <c r="AS279" s="151" t="str">
        <f t="shared" si="62"/>
        <v/>
      </c>
      <c r="AT279"/>
      <c r="AU279" s="57"/>
      <c r="AV279" s="57"/>
      <c r="AW279" s="57"/>
      <c r="AX279"/>
      <c r="AY279"/>
      <c r="AZ279"/>
      <c r="BA279"/>
      <c r="BB279"/>
      <c r="BC279"/>
      <c r="BD279"/>
      <c r="BE279"/>
      <c r="BF279"/>
      <c r="BG279"/>
      <c r="BH279"/>
      <c r="BI279"/>
      <c r="BJ279"/>
      <c r="BK279"/>
      <c r="BL279"/>
      <c r="BM279"/>
      <c r="BN279"/>
      <c r="BO279"/>
      <c r="BP279"/>
      <c r="BQ279"/>
      <c r="BR279"/>
      <c r="BS279"/>
      <c r="BT279"/>
      <c r="BU279"/>
      <c r="BV279"/>
      <c r="BW279"/>
      <c r="BX279"/>
      <c r="BY279"/>
      <c r="BZ279" s="21"/>
      <c r="CA279" s="21"/>
      <c r="CB279" s="21"/>
      <c r="CC279" s="21"/>
      <c r="CD279" s="21"/>
    </row>
    <row r="280" spans="1:82" ht="12.75" customHeight="1" x14ac:dyDescent="0.2">
      <c r="A280" s="221"/>
      <c r="B280" s="193" t="str">
        <f t="shared" si="76"/>
        <v/>
      </c>
      <c r="C280" s="194"/>
      <c r="D280" s="195"/>
      <c r="E280" s="196"/>
      <c r="F280" s="197"/>
      <c r="G280" s="38"/>
      <c r="H280" s="175"/>
      <c r="I280" s="175"/>
      <c r="J280" s="10" t="str">
        <f t="shared" si="63"/>
        <v/>
      </c>
      <c r="K280" s="198" t="str">
        <f t="shared" si="64"/>
        <v/>
      </c>
      <c r="L280" s="168"/>
      <c r="M280" s="40"/>
      <c r="N280" s="175"/>
      <c r="O280" s="175"/>
      <c r="P280" s="10" t="str">
        <f t="shared" si="65"/>
        <v/>
      </c>
      <c r="Q280" s="167" t="str">
        <f t="shared" si="66"/>
        <v/>
      </c>
      <c r="R280" s="198"/>
      <c r="S280" s="42"/>
      <c r="T280" s="175"/>
      <c r="U280" s="175"/>
      <c r="V280" s="10" t="str">
        <f t="shared" si="67"/>
        <v/>
      </c>
      <c r="W280" s="167" t="str">
        <f t="shared" si="68"/>
        <v/>
      </c>
      <c r="X280" s="168"/>
      <c r="Y280" s="42"/>
      <c r="Z280" s="175"/>
      <c r="AA280" s="175"/>
      <c r="AB280" s="10" t="str">
        <f t="shared" si="69"/>
        <v/>
      </c>
      <c r="AC280" s="167" t="str">
        <f t="shared" si="70"/>
        <v/>
      </c>
      <c r="AD280" s="168"/>
      <c r="AE280" s="12" t="str">
        <f t="shared" si="71"/>
        <v/>
      </c>
      <c r="AF280" s="169" t="str">
        <f t="shared" si="72"/>
        <v/>
      </c>
      <c r="AG280" s="170"/>
      <c r="AH280" s="20" t="str">
        <f t="shared" si="73"/>
        <v/>
      </c>
      <c r="AI280" s="167" t="str">
        <f t="shared" si="74"/>
        <v/>
      </c>
      <c r="AJ280" s="168"/>
      <c r="AK280" s="258"/>
      <c r="AP280"/>
      <c r="AQ280"/>
      <c r="AR280" s="151" t="str">
        <f t="shared" si="75"/>
        <v/>
      </c>
      <c r="AS280" s="151" t="str">
        <f t="shared" si="62"/>
        <v/>
      </c>
      <c r="AT280"/>
      <c r="AU280" s="57"/>
      <c r="AV280" s="57"/>
      <c r="AW280" s="57"/>
      <c r="AX280"/>
      <c r="AY280"/>
      <c r="AZ280"/>
      <c r="BA280"/>
      <c r="BB280"/>
      <c r="BC280"/>
      <c r="BD280"/>
      <c r="BE280"/>
      <c r="BF280"/>
      <c r="BG280"/>
      <c r="BH280"/>
      <c r="BI280"/>
      <c r="BJ280"/>
      <c r="BK280"/>
      <c r="BL280"/>
      <c r="BM280"/>
      <c r="BN280"/>
      <c r="BO280"/>
      <c r="BP280"/>
      <c r="BQ280"/>
      <c r="BR280"/>
      <c r="BS280"/>
      <c r="BT280"/>
      <c r="BU280"/>
      <c r="BV280"/>
      <c r="BW280"/>
      <c r="BX280"/>
      <c r="BY280"/>
      <c r="BZ280" s="21"/>
      <c r="CA280" s="21"/>
      <c r="CB280" s="21"/>
      <c r="CC280" s="21"/>
      <c r="CD280" s="21"/>
    </row>
    <row r="281" spans="1:82" ht="12.75" customHeight="1" x14ac:dyDescent="0.2">
      <c r="A281" s="221"/>
      <c r="B281" s="193" t="str">
        <f t="shared" si="76"/>
        <v/>
      </c>
      <c r="C281" s="194"/>
      <c r="D281" s="195"/>
      <c r="E281" s="196"/>
      <c r="F281" s="197"/>
      <c r="G281" s="38"/>
      <c r="H281" s="175"/>
      <c r="I281" s="175"/>
      <c r="J281" s="10" t="str">
        <f t="shared" si="63"/>
        <v/>
      </c>
      <c r="K281" s="198" t="str">
        <f t="shared" si="64"/>
        <v/>
      </c>
      <c r="L281" s="168"/>
      <c r="M281" s="40"/>
      <c r="N281" s="175"/>
      <c r="O281" s="175"/>
      <c r="P281" s="10" t="str">
        <f t="shared" si="65"/>
        <v/>
      </c>
      <c r="Q281" s="167" t="str">
        <f t="shared" si="66"/>
        <v/>
      </c>
      <c r="R281" s="198"/>
      <c r="S281" s="42"/>
      <c r="T281" s="175"/>
      <c r="U281" s="175"/>
      <c r="V281" s="10" t="str">
        <f t="shared" si="67"/>
        <v/>
      </c>
      <c r="W281" s="167" t="str">
        <f t="shared" si="68"/>
        <v/>
      </c>
      <c r="X281" s="168"/>
      <c r="Y281" s="42"/>
      <c r="Z281" s="175"/>
      <c r="AA281" s="175"/>
      <c r="AB281" s="10" t="str">
        <f t="shared" si="69"/>
        <v/>
      </c>
      <c r="AC281" s="167" t="str">
        <f t="shared" si="70"/>
        <v/>
      </c>
      <c r="AD281" s="168"/>
      <c r="AE281" s="12" t="str">
        <f t="shared" si="71"/>
        <v/>
      </c>
      <c r="AF281" s="169" t="str">
        <f t="shared" si="72"/>
        <v/>
      </c>
      <c r="AG281" s="170"/>
      <c r="AH281" s="20" t="str">
        <f t="shared" si="73"/>
        <v/>
      </c>
      <c r="AI281" s="167" t="str">
        <f t="shared" si="74"/>
        <v/>
      </c>
      <c r="AJ281" s="168"/>
      <c r="AK281" s="258"/>
      <c r="AP281"/>
      <c r="AQ281"/>
      <c r="AR281" s="151" t="str">
        <f t="shared" si="75"/>
        <v/>
      </c>
      <c r="AS281" s="151" t="str">
        <f t="shared" si="62"/>
        <v/>
      </c>
      <c r="AT281"/>
      <c r="AU281" s="57"/>
      <c r="AV281" s="57"/>
      <c r="AW281" s="57"/>
      <c r="AX281"/>
      <c r="AY281"/>
      <c r="AZ281"/>
      <c r="BA281"/>
      <c r="BB281"/>
      <c r="BC281"/>
      <c r="BD281"/>
      <c r="BE281"/>
      <c r="BF281"/>
      <c r="BG281"/>
      <c r="BH281"/>
      <c r="BI281"/>
      <c r="BJ281"/>
      <c r="BK281"/>
      <c r="BL281"/>
      <c r="BM281"/>
      <c r="BN281"/>
      <c r="BO281"/>
      <c r="BP281"/>
      <c r="BQ281"/>
      <c r="BR281"/>
      <c r="BS281"/>
      <c r="BT281"/>
      <c r="BU281"/>
      <c r="BV281"/>
      <c r="BW281"/>
      <c r="BX281"/>
      <c r="BY281"/>
      <c r="BZ281" s="21"/>
      <c r="CA281" s="21"/>
      <c r="CB281" s="21"/>
      <c r="CC281" s="21"/>
      <c r="CD281" s="21"/>
    </row>
    <row r="282" spans="1:82" ht="12.75" customHeight="1" x14ac:dyDescent="0.2">
      <c r="A282" s="221"/>
      <c r="B282" s="193" t="str">
        <f t="shared" si="76"/>
        <v/>
      </c>
      <c r="C282" s="194"/>
      <c r="D282" s="195"/>
      <c r="E282" s="196"/>
      <c r="F282" s="197"/>
      <c r="G282" s="38"/>
      <c r="H282" s="175"/>
      <c r="I282" s="175"/>
      <c r="J282" s="10" t="str">
        <f t="shared" si="63"/>
        <v/>
      </c>
      <c r="K282" s="198" t="str">
        <f t="shared" si="64"/>
        <v/>
      </c>
      <c r="L282" s="168"/>
      <c r="M282" s="40"/>
      <c r="N282" s="175"/>
      <c r="O282" s="175"/>
      <c r="P282" s="10" t="str">
        <f t="shared" si="65"/>
        <v/>
      </c>
      <c r="Q282" s="167" t="str">
        <f t="shared" si="66"/>
        <v/>
      </c>
      <c r="R282" s="198"/>
      <c r="S282" s="42"/>
      <c r="T282" s="175"/>
      <c r="U282" s="175"/>
      <c r="V282" s="10" t="str">
        <f t="shared" si="67"/>
        <v/>
      </c>
      <c r="W282" s="167" t="str">
        <f t="shared" si="68"/>
        <v/>
      </c>
      <c r="X282" s="168"/>
      <c r="Y282" s="42"/>
      <c r="Z282" s="175"/>
      <c r="AA282" s="175"/>
      <c r="AB282" s="10" t="str">
        <f t="shared" si="69"/>
        <v/>
      </c>
      <c r="AC282" s="167" t="str">
        <f t="shared" si="70"/>
        <v/>
      </c>
      <c r="AD282" s="168"/>
      <c r="AE282" s="12" t="str">
        <f t="shared" si="71"/>
        <v/>
      </c>
      <c r="AF282" s="169" t="str">
        <f t="shared" si="72"/>
        <v/>
      </c>
      <c r="AG282" s="170"/>
      <c r="AH282" s="20" t="str">
        <f t="shared" si="73"/>
        <v/>
      </c>
      <c r="AI282" s="167" t="str">
        <f t="shared" si="74"/>
        <v/>
      </c>
      <c r="AJ282" s="168"/>
      <c r="AK282" s="258"/>
      <c r="AP282"/>
      <c r="AQ282"/>
      <c r="AR282" s="151" t="str">
        <f t="shared" si="75"/>
        <v/>
      </c>
      <c r="AS282" s="151" t="str">
        <f t="shared" si="62"/>
        <v/>
      </c>
      <c r="AT282"/>
      <c r="AU282" s="57"/>
      <c r="AV282" s="57"/>
      <c r="AW282" s="57"/>
      <c r="AX282"/>
      <c r="AY282"/>
      <c r="AZ282"/>
      <c r="BA282"/>
      <c r="BB282"/>
      <c r="BC282"/>
      <c r="BD282"/>
      <c r="BE282"/>
      <c r="BF282"/>
      <c r="BG282"/>
      <c r="BH282"/>
      <c r="BI282"/>
      <c r="BJ282"/>
      <c r="BK282"/>
      <c r="BL282"/>
      <c r="BM282"/>
      <c r="BN282"/>
      <c r="BO282"/>
      <c r="BP282"/>
      <c r="BQ282"/>
      <c r="BR282"/>
      <c r="BS282"/>
      <c r="BT282"/>
      <c r="BU282"/>
      <c r="BV282"/>
      <c r="BW282"/>
      <c r="BX282"/>
      <c r="BY282"/>
      <c r="BZ282" s="21"/>
      <c r="CA282" s="21"/>
      <c r="CB282" s="21"/>
      <c r="CC282" s="21"/>
      <c r="CD282" s="21"/>
    </row>
    <row r="283" spans="1:82" ht="12.75" customHeight="1" x14ac:dyDescent="0.2">
      <c r="A283" s="221"/>
      <c r="B283" s="193" t="str">
        <f t="shared" si="76"/>
        <v/>
      </c>
      <c r="C283" s="194"/>
      <c r="D283" s="195"/>
      <c r="E283" s="196"/>
      <c r="F283" s="197"/>
      <c r="G283" s="38"/>
      <c r="H283" s="175"/>
      <c r="I283" s="175"/>
      <c r="J283" s="10" t="str">
        <f t="shared" si="63"/>
        <v/>
      </c>
      <c r="K283" s="198" t="str">
        <f t="shared" si="64"/>
        <v/>
      </c>
      <c r="L283" s="168"/>
      <c r="M283" s="40"/>
      <c r="N283" s="175"/>
      <c r="O283" s="175"/>
      <c r="P283" s="10" t="str">
        <f t="shared" si="65"/>
        <v/>
      </c>
      <c r="Q283" s="167" t="str">
        <f t="shared" si="66"/>
        <v/>
      </c>
      <c r="R283" s="198"/>
      <c r="S283" s="42"/>
      <c r="T283" s="175"/>
      <c r="U283" s="175"/>
      <c r="V283" s="10" t="str">
        <f t="shared" si="67"/>
        <v/>
      </c>
      <c r="W283" s="167" t="str">
        <f t="shared" si="68"/>
        <v/>
      </c>
      <c r="X283" s="168"/>
      <c r="Y283" s="42"/>
      <c r="Z283" s="175"/>
      <c r="AA283" s="175"/>
      <c r="AB283" s="10" t="str">
        <f t="shared" si="69"/>
        <v/>
      </c>
      <c r="AC283" s="167" t="str">
        <f t="shared" si="70"/>
        <v/>
      </c>
      <c r="AD283" s="168"/>
      <c r="AE283" s="12" t="str">
        <f t="shared" si="71"/>
        <v/>
      </c>
      <c r="AF283" s="169" t="str">
        <f t="shared" si="72"/>
        <v/>
      </c>
      <c r="AG283" s="170"/>
      <c r="AH283" s="20" t="str">
        <f t="shared" si="73"/>
        <v/>
      </c>
      <c r="AI283" s="167" t="str">
        <f t="shared" si="74"/>
        <v/>
      </c>
      <c r="AJ283" s="168"/>
      <c r="AK283" s="258"/>
      <c r="AP283"/>
      <c r="AQ283"/>
      <c r="AR283" s="151" t="str">
        <f t="shared" si="75"/>
        <v/>
      </c>
      <c r="AS283" s="151" t="str">
        <f t="shared" si="62"/>
        <v/>
      </c>
      <c r="AT283"/>
      <c r="AU283" s="57"/>
      <c r="AV283" s="57"/>
      <c r="AW283" s="57"/>
      <c r="AX283"/>
      <c r="AY283"/>
      <c r="AZ283"/>
      <c r="BA283"/>
      <c r="BB283"/>
      <c r="BC283"/>
      <c r="BD283"/>
      <c r="BE283"/>
      <c r="BF283"/>
      <c r="BG283"/>
      <c r="BH283"/>
      <c r="BI283"/>
      <c r="BJ283"/>
      <c r="BK283"/>
      <c r="BL283"/>
      <c r="BM283"/>
      <c r="BN283"/>
      <c r="BO283"/>
      <c r="BP283"/>
      <c r="BQ283"/>
      <c r="BR283"/>
      <c r="BS283"/>
      <c r="BT283"/>
      <c r="BU283"/>
      <c r="BV283"/>
      <c r="BW283"/>
      <c r="BX283"/>
      <c r="BY283"/>
      <c r="BZ283" s="21"/>
      <c r="CA283" s="21"/>
      <c r="CB283" s="21"/>
      <c r="CC283" s="21"/>
      <c r="CD283" s="21"/>
    </row>
    <row r="284" spans="1:82" ht="12.75" customHeight="1" x14ac:dyDescent="0.2">
      <c r="A284" s="221"/>
      <c r="B284" s="193" t="str">
        <f t="shared" si="76"/>
        <v/>
      </c>
      <c r="C284" s="194"/>
      <c r="D284" s="195"/>
      <c r="E284" s="196"/>
      <c r="F284" s="197"/>
      <c r="G284" s="38"/>
      <c r="H284" s="175"/>
      <c r="I284" s="175"/>
      <c r="J284" s="10" t="str">
        <f t="shared" si="63"/>
        <v/>
      </c>
      <c r="K284" s="198" t="str">
        <f t="shared" si="64"/>
        <v/>
      </c>
      <c r="L284" s="168"/>
      <c r="M284" s="40"/>
      <c r="N284" s="175"/>
      <c r="O284" s="175"/>
      <c r="P284" s="10" t="str">
        <f t="shared" si="65"/>
        <v/>
      </c>
      <c r="Q284" s="167" t="str">
        <f t="shared" si="66"/>
        <v/>
      </c>
      <c r="R284" s="198"/>
      <c r="S284" s="42"/>
      <c r="T284" s="175"/>
      <c r="U284" s="175"/>
      <c r="V284" s="10" t="str">
        <f t="shared" si="67"/>
        <v/>
      </c>
      <c r="W284" s="167" t="str">
        <f t="shared" si="68"/>
        <v/>
      </c>
      <c r="X284" s="168"/>
      <c r="Y284" s="42"/>
      <c r="Z284" s="175"/>
      <c r="AA284" s="175"/>
      <c r="AB284" s="10" t="str">
        <f t="shared" si="69"/>
        <v/>
      </c>
      <c r="AC284" s="167" t="str">
        <f t="shared" si="70"/>
        <v/>
      </c>
      <c r="AD284" s="168"/>
      <c r="AE284" s="12" t="str">
        <f t="shared" si="71"/>
        <v/>
      </c>
      <c r="AF284" s="169" t="str">
        <f t="shared" si="72"/>
        <v/>
      </c>
      <c r="AG284" s="170"/>
      <c r="AH284" s="20" t="str">
        <f t="shared" si="73"/>
        <v/>
      </c>
      <c r="AI284" s="167" t="str">
        <f t="shared" si="74"/>
        <v/>
      </c>
      <c r="AJ284" s="168"/>
      <c r="AK284" s="258"/>
      <c r="AP284"/>
      <c r="AQ284"/>
      <c r="AR284" s="151" t="str">
        <f t="shared" si="75"/>
        <v/>
      </c>
      <c r="AS284" s="151" t="str">
        <f t="shared" si="62"/>
        <v/>
      </c>
      <c r="AT284"/>
      <c r="AU284" s="57"/>
      <c r="AV284" s="57"/>
      <c r="AW284" s="57"/>
      <c r="AX284"/>
      <c r="AY284"/>
      <c r="AZ284"/>
      <c r="BA284"/>
      <c r="BB284"/>
      <c r="BC284"/>
      <c r="BD284"/>
      <c r="BE284"/>
      <c r="BF284"/>
      <c r="BG284"/>
      <c r="BH284"/>
      <c r="BI284"/>
      <c r="BJ284"/>
      <c r="BK284"/>
      <c r="BL284"/>
      <c r="BM284"/>
      <c r="BN284"/>
      <c r="BO284"/>
      <c r="BP284"/>
      <c r="BQ284"/>
      <c r="BR284"/>
      <c r="BS284"/>
      <c r="BT284"/>
      <c r="BU284"/>
      <c r="BV284"/>
      <c r="BW284"/>
      <c r="BX284"/>
      <c r="BY284"/>
      <c r="BZ284" s="21"/>
      <c r="CA284" s="21"/>
      <c r="CB284" s="21"/>
      <c r="CC284" s="21"/>
      <c r="CD284" s="21"/>
    </row>
    <row r="285" spans="1:82" ht="12.75" customHeight="1" x14ac:dyDescent="0.2">
      <c r="A285" s="221"/>
      <c r="B285" s="193" t="str">
        <f t="shared" si="76"/>
        <v/>
      </c>
      <c r="C285" s="194"/>
      <c r="D285" s="195"/>
      <c r="E285" s="196"/>
      <c r="F285" s="197"/>
      <c r="G285" s="38"/>
      <c r="H285" s="175"/>
      <c r="I285" s="175"/>
      <c r="J285" s="10" t="str">
        <f t="shared" si="63"/>
        <v/>
      </c>
      <c r="K285" s="198" t="str">
        <f t="shared" si="64"/>
        <v/>
      </c>
      <c r="L285" s="168"/>
      <c r="M285" s="40"/>
      <c r="N285" s="175"/>
      <c r="O285" s="175"/>
      <c r="P285" s="10" t="str">
        <f t="shared" si="65"/>
        <v/>
      </c>
      <c r="Q285" s="167" t="str">
        <f t="shared" si="66"/>
        <v/>
      </c>
      <c r="R285" s="198"/>
      <c r="S285" s="42"/>
      <c r="T285" s="175"/>
      <c r="U285" s="175"/>
      <c r="V285" s="10" t="str">
        <f t="shared" si="67"/>
        <v/>
      </c>
      <c r="W285" s="167" t="str">
        <f t="shared" si="68"/>
        <v/>
      </c>
      <c r="X285" s="168"/>
      <c r="Y285" s="42"/>
      <c r="Z285" s="175"/>
      <c r="AA285" s="175"/>
      <c r="AB285" s="10" t="str">
        <f t="shared" si="69"/>
        <v/>
      </c>
      <c r="AC285" s="167" t="str">
        <f t="shared" si="70"/>
        <v/>
      </c>
      <c r="AD285" s="168"/>
      <c r="AE285" s="12" t="str">
        <f t="shared" si="71"/>
        <v/>
      </c>
      <c r="AF285" s="169" t="str">
        <f t="shared" si="72"/>
        <v/>
      </c>
      <c r="AG285" s="170"/>
      <c r="AH285" s="20" t="str">
        <f t="shared" si="73"/>
        <v/>
      </c>
      <c r="AI285" s="167" t="str">
        <f t="shared" si="74"/>
        <v/>
      </c>
      <c r="AJ285" s="168"/>
      <c r="AK285" s="258"/>
      <c r="AP285"/>
      <c r="AQ285"/>
      <c r="AR285" s="151" t="str">
        <f t="shared" si="75"/>
        <v/>
      </c>
      <c r="AS285" s="151" t="str">
        <f t="shared" si="62"/>
        <v/>
      </c>
      <c r="AT285"/>
      <c r="AU285" s="57"/>
      <c r="AV285" s="57"/>
      <c r="AW285" s="57"/>
      <c r="AX285"/>
      <c r="AY285"/>
      <c r="AZ285"/>
      <c r="BA285"/>
      <c r="BB285"/>
      <c r="BC285"/>
      <c r="BD285"/>
      <c r="BE285"/>
      <c r="BF285"/>
      <c r="BG285"/>
      <c r="BH285"/>
      <c r="BI285"/>
      <c r="BJ285"/>
      <c r="BK285"/>
      <c r="BL285"/>
      <c r="BM285"/>
      <c r="BN285"/>
      <c r="BO285"/>
      <c r="BP285"/>
      <c r="BQ285"/>
      <c r="BR285"/>
      <c r="BS285"/>
      <c r="BT285"/>
      <c r="BU285"/>
      <c r="BV285"/>
      <c r="BW285"/>
      <c r="BX285"/>
      <c r="BY285"/>
      <c r="BZ285" s="21"/>
      <c r="CA285" s="21"/>
      <c r="CB285" s="21"/>
      <c r="CC285" s="21"/>
      <c r="CD285" s="21"/>
    </row>
    <row r="286" spans="1:82" ht="12.75" customHeight="1" x14ac:dyDescent="0.2">
      <c r="A286" s="221"/>
      <c r="B286" s="193" t="str">
        <f t="shared" si="76"/>
        <v/>
      </c>
      <c r="C286" s="194"/>
      <c r="D286" s="195"/>
      <c r="E286" s="196"/>
      <c r="F286" s="197"/>
      <c r="G286" s="38"/>
      <c r="H286" s="175"/>
      <c r="I286" s="175"/>
      <c r="J286" s="10" t="str">
        <f t="shared" si="63"/>
        <v/>
      </c>
      <c r="K286" s="198" t="str">
        <f t="shared" si="64"/>
        <v/>
      </c>
      <c r="L286" s="168"/>
      <c r="M286" s="40"/>
      <c r="N286" s="175"/>
      <c r="O286" s="175"/>
      <c r="P286" s="10" t="str">
        <f t="shared" si="65"/>
        <v/>
      </c>
      <c r="Q286" s="167" t="str">
        <f t="shared" si="66"/>
        <v/>
      </c>
      <c r="R286" s="198"/>
      <c r="S286" s="42"/>
      <c r="T286" s="175"/>
      <c r="U286" s="175"/>
      <c r="V286" s="10" t="str">
        <f t="shared" si="67"/>
        <v/>
      </c>
      <c r="W286" s="167" t="str">
        <f t="shared" si="68"/>
        <v/>
      </c>
      <c r="X286" s="168"/>
      <c r="Y286" s="42"/>
      <c r="Z286" s="175"/>
      <c r="AA286" s="175"/>
      <c r="AB286" s="10" t="str">
        <f t="shared" si="69"/>
        <v/>
      </c>
      <c r="AC286" s="167" t="str">
        <f t="shared" si="70"/>
        <v/>
      </c>
      <c r="AD286" s="168"/>
      <c r="AE286" s="12" t="str">
        <f t="shared" si="71"/>
        <v/>
      </c>
      <c r="AF286" s="169" t="str">
        <f t="shared" si="72"/>
        <v/>
      </c>
      <c r="AG286" s="170"/>
      <c r="AH286" s="20" t="str">
        <f t="shared" si="73"/>
        <v/>
      </c>
      <c r="AI286" s="167" t="str">
        <f t="shared" si="74"/>
        <v/>
      </c>
      <c r="AJ286" s="168"/>
      <c r="AK286" s="258"/>
      <c r="AP286"/>
      <c r="AQ286"/>
      <c r="AR286" s="151" t="str">
        <f t="shared" si="75"/>
        <v/>
      </c>
      <c r="AS286" s="151" t="str">
        <f t="shared" si="62"/>
        <v/>
      </c>
      <c r="AT286"/>
      <c r="AU286" s="57"/>
      <c r="AV286" s="57"/>
      <c r="AW286" s="57"/>
      <c r="AX286"/>
      <c r="AY286"/>
      <c r="AZ286"/>
      <c r="BA286"/>
      <c r="BB286"/>
      <c r="BC286"/>
      <c r="BD286"/>
      <c r="BE286"/>
      <c r="BF286"/>
      <c r="BG286"/>
      <c r="BH286"/>
      <c r="BI286"/>
      <c r="BJ286"/>
      <c r="BK286"/>
      <c r="BL286"/>
      <c r="BM286"/>
      <c r="BN286"/>
      <c r="BO286"/>
      <c r="BP286"/>
      <c r="BQ286"/>
      <c r="BR286"/>
      <c r="BS286"/>
      <c r="BT286"/>
      <c r="BU286"/>
      <c r="BV286"/>
      <c r="BW286"/>
      <c r="BX286"/>
      <c r="BY286"/>
      <c r="BZ286" s="21"/>
      <c r="CA286" s="21"/>
      <c r="CB286" s="21"/>
      <c r="CC286" s="21"/>
      <c r="CD286" s="21"/>
    </row>
    <row r="287" spans="1:82" ht="12.75" customHeight="1" x14ac:dyDescent="0.2">
      <c r="A287" s="221"/>
      <c r="B287" s="193" t="str">
        <f t="shared" si="76"/>
        <v/>
      </c>
      <c r="C287" s="194"/>
      <c r="D287" s="195"/>
      <c r="E287" s="196"/>
      <c r="F287" s="197"/>
      <c r="G287" s="38"/>
      <c r="H287" s="175"/>
      <c r="I287" s="175"/>
      <c r="J287" s="10" t="str">
        <f t="shared" si="63"/>
        <v/>
      </c>
      <c r="K287" s="198" t="str">
        <f t="shared" si="64"/>
        <v/>
      </c>
      <c r="L287" s="168"/>
      <c r="M287" s="40"/>
      <c r="N287" s="175"/>
      <c r="O287" s="175"/>
      <c r="P287" s="10" t="str">
        <f t="shared" si="65"/>
        <v/>
      </c>
      <c r="Q287" s="167" t="str">
        <f t="shared" si="66"/>
        <v/>
      </c>
      <c r="R287" s="198"/>
      <c r="S287" s="42"/>
      <c r="T287" s="175"/>
      <c r="U287" s="175"/>
      <c r="V287" s="10" t="str">
        <f t="shared" si="67"/>
        <v/>
      </c>
      <c r="W287" s="167" t="str">
        <f t="shared" si="68"/>
        <v/>
      </c>
      <c r="X287" s="168"/>
      <c r="Y287" s="42"/>
      <c r="Z287" s="175"/>
      <c r="AA287" s="175"/>
      <c r="AB287" s="10" t="str">
        <f t="shared" si="69"/>
        <v/>
      </c>
      <c r="AC287" s="167" t="str">
        <f t="shared" si="70"/>
        <v/>
      </c>
      <c r="AD287" s="168"/>
      <c r="AE287" s="12" t="str">
        <f t="shared" si="71"/>
        <v/>
      </c>
      <c r="AF287" s="169" t="str">
        <f t="shared" si="72"/>
        <v/>
      </c>
      <c r="AG287" s="170"/>
      <c r="AH287" s="20" t="str">
        <f t="shared" si="73"/>
        <v/>
      </c>
      <c r="AI287" s="167" t="str">
        <f t="shared" si="74"/>
        <v/>
      </c>
      <c r="AJ287" s="168"/>
      <c r="AK287" s="258"/>
      <c r="AP287"/>
      <c r="AQ287"/>
      <c r="AR287" s="151" t="str">
        <f t="shared" si="75"/>
        <v/>
      </c>
      <c r="AS287" s="151" t="str">
        <f t="shared" si="62"/>
        <v/>
      </c>
      <c r="AT287"/>
      <c r="AU287" s="57"/>
      <c r="AV287" s="57"/>
      <c r="AW287" s="57"/>
      <c r="AX287"/>
      <c r="AY287"/>
      <c r="AZ287"/>
      <c r="BA287"/>
      <c r="BB287"/>
      <c r="BC287"/>
      <c r="BD287"/>
      <c r="BE287"/>
      <c r="BF287"/>
      <c r="BG287"/>
      <c r="BH287"/>
      <c r="BI287"/>
      <c r="BJ287"/>
      <c r="BK287"/>
      <c r="BL287"/>
      <c r="BM287"/>
      <c r="BN287"/>
      <c r="BO287"/>
      <c r="BP287"/>
      <c r="BQ287"/>
      <c r="BR287"/>
      <c r="BS287"/>
      <c r="BT287"/>
      <c r="BU287"/>
      <c r="BV287"/>
      <c r="BW287"/>
      <c r="BX287"/>
      <c r="BY287"/>
      <c r="BZ287" s="21"/>
      <c r="CA287" s="21"/>
      <c r="CB287" s="21"/>
      <c r="CC287" s="21"/>
      <c r="CD287" s="21"/>
    </row>
    <row r="288" spans="1:82" ht="12.75" customHeight="1" x14ac:dyDescent="0.2">
      <c r="A288" s="221"/>
      <c r="B288" s="193" t="str">
        <f t="shared" si="76"/>
        <v/>
      </c>
      <c r="C288" s="194"/>
      <c r="D288" s="195"/>
      <c r="E288" s="196"/>
      <c r="F288" s="197"/>
      <c r="G288" s="38"/>
      <c r="H288" s="175"/>
      <c r="I288" s="175"/>
      <c r="J288" s="10" t="str">
        <f t="shared" si="63"/>
        <v/>
      </c>
      <c r="K288" s="198" t="str">
        <f t="shared" si="64"/>
        <v/>
      </c>
      <c r="L288" s="168"/>
      <c r="M288" s="40"/>
      <c r="N288" s="175"/>
      <c r="O288" s="175"/>
      <c r="P288" s="10" t="str">
        <f t="shared" si="65"/>
        <v/>
      </c>
      <c r="Q288" s="167" t="str">
        <f t="shared" si="66"/>
        <v/>
      </c>
      <c r="R288" s="198"/>
      <c r="S288" s="42"/>
      <c r="T288" s="175"/>
      <c r="U288" s="175"/>
      <c r="V288" s="10" t="str">
        <f t="shared" si="67"/>
        <v/>
      </c>
      <c r="W288" s="167" t="str">
        <f t="shared" si="68"/>
        <v/>
      </c>
      <c r="X288" s="168"/>
      <c r="Y288" s="42"/>
      <c r="Z288" s="175"/>
      <c r="AA288" s="175"/>
      <c r="AB288" s="10" t="str">
        <f t="shared" si="69"/>
        <v/>
      </c>
      <c r="AC288" s="167" t="str">
        <f t="shared" si="70"/>
        <v/>
      </c>
      <c r="AD288" s="168"/>
      <c r="AE288" s="12" t="str">
        <f t="shared" si="71"/>
        <v/>
      </c>
      <c r="AF288" s="169" t="str">
        <f t="shared" si="72"/>
        <v/>
      </c>
      <c r="AG288" s="170"/>
      <c r="AH288" s="20" t="str">
        <f t="shared" si="73"/>
        <v/>
      </c>
      <c r="AI288" s="167" t="str">
        <f t="shared" si="74"/>
        <v/>
      </c>
      <c r="AJ288" s="168"/>
      <c r="AK288" s="258"/>
      <c r="AP288"/>
      <c r="AQ288"/>
      <c r="AR288" s="151" t="str">
        <f t="shared" si="75"/>
        <v/>
      </c>
      <c r="AS288" s="151" t="str">
        <f t="shared" si="62"/>
        <v/>
      </c>
      <c r="AT288"/>
      <c r="AU288" s="57"/>
      <c r="AV288" s="57"/>
      <c r="AW288" s="57"/>
      <c r="AX288"/>
      <c r="AY288"/>
      <c r="AZ288"/>
      <c r="BA288"/>
      <c r="BB288"/>
      <c r="BC288"/>
      <c r="BD288"/>
      <c r="BE288"/>
      <c r="BF288"/>
      <c r="BG288"/>
      <c r="BH288"/>
      <c r="BI288"/>
      <c r="BJ288"/>
      <c r="BK288"/>
      <c r="BL288"/>
      <c r="BM288"/>
      <c r="BN288"/>
      <c r="BO288"/>
      <c r="BP288"/>
      <c r="BQ288"/>
      <c r="BR288"/>
      <c r="BS288"/>
      <c r="BT288"/>
      <c r="BU288"/>
      <c r="BV288"/>
      <c r="BW288"/>
      <c r="BX288"/>
      <c r="BY288"/>
      <c r="BZ288" s="21"/>
      <c r="CA288" s="21"/>
      <c r="CB288" s="21"/>
      <c r="CC288" s="21"/>
      <c r="CD288" s="21"/>
    </row>
    <row r="289" spans="1:82" ht="12.75" customHeight="1" x14ac:dyDescent="0.2">
      <c r="A289" s="221"/>
      <c r="B289" s="193" t="str">
        <f t="shared" si="76"/>
        <v/>
      </c>
      <c r="C289" s="194"/>
      <c r="D289" s="195"/>
      <c r="E289" s="196"/>
      <c r="F289" s="197"/>
      <c r="G289" s="38"/>
      <c r="H289" s="175"/>
      <c r="I289" s="175"/>
      <c r="J289" s="10" t="str">
        <f t="shared" si="63"/>
        <v/>
      </c>
      <c r="K289" s="198" t="str">
        <f t="shared" si="64"/>
        <v/>
      </c>
      <c r="L289" s="168"/>
      <c r="M289" s="40"/>
      <c r="N289" s="175"/>
      <c r="O289" s="175"/>
      <c r="P289" s="10" t="str">
        <f t="shared" si="65"/>
        <v/>
      </c>
      <c r="Q289" s="167" t="str">
        <f t="shared" si="66"/>
        <v/>
      </c>
      <c r="R289" s="198"/>
      <c r="S289" s="42"/>
      <c r="T289" s="175"/>
      <c r="U289" s="175"/>
      <c r="V289" s="10" t="str">
        <f t="shared" si="67"/>
        <v/>
      </c>
      <c r="W289" s="167" t="str">
        <f t="shared" si="68"/>
        <v/>
      </c>
      <c r="X289" s="168"/>
      <c r="Y289" s="42"/>
      <c r="Z289" s="175"/>
      <c r="AA289" s="175"/>
      <c r="AB289" s="10" t="str">
        <f t="shared" si="69"/>
        <v/>
      </c>
      <c r="AC289" s="167" t="str">
        <f t="shared" si="70"/>
        <v/>
      </c>
      <c r="AD289" s="168"/>
      <c r="AE289" s="12" t="str">
        <f t="shared" si="71"/>
        <v/>
      </c>
      <c r="AF289" s="169" t="str">
        <f t="shared" si="72"/>
        <v/>
      </c>
      <c r="AG289" s="170"/>
      <c r="AH289" s="20" t="str">
        <f t="shared" si="73"/>
        <v/>
      </c>
      <c r="AI289" s="167" t="str">
        <f t="shared" si="74"/>
        <v/>
      </c>
      <c r="AJ289" s="168"/>
      <c r="AK289" s="258"/>
      <c r="AP289"/>
      <c r="AQ289"/>
      <c r="AR289" s="151" t="str">
        <f t="shared" si="75"/>
        <v/>
      </c>
      <c r="AS289" s="151" t="str">
        <f t="shared" si="62"/>
        <v/>
      </c>
      <c r="AT289"/>
      <c r="AU289" s="57"/>
      <c r="AV289" s="57"/>
      <c r="AW289" s="57"/>
      <c r="AX289"/>
      <c r="AY289"/>
      <c r="AZ289"/>
      <c r="BA289"/>
      <c r="BB289"/>
      <c r="BC289"/>
      <c r="BD289"/>
      <c r="BE289"/>
      <c r="BF289"/>
      <c r="BG289"/>
      <c r="BH289"/>
      <c r="BI289"/>
      <c r="BJ289"/>
      <c r="BK289"/>
      <c r="BL289"/>
      <c r="BM289"/>
      <c r="BN289"/>
      <c r="BO289"/>
      <c r="BP289"/>
      <c r="BQ289"/>
      <c r="BR289"/>
      <c r="BS289"/>
      <c r="BT289"/>
      <c r="BU289"/>
      <c r="BV289"/>
      <c r="BW289"/>
      <c r="BX289"/>
      <c r="BY289"/>
      <c r="BZ289" s="21"/>
      <c r="CA289" s="21"/>
      <c r="CB289" s="21"/>
      <c r="CC289" s="21"/>
      <c r="CD289" s="21"/>
    </row>
    <row r="290" spans="1:82" ht="12.75" customHeight="1" x14ac:dyDescent="0.2">
      <c r="A290" s="221"/>
      <c r="B290" s="193" t="str">
        <f t="shared" si="76"/>
        <v/>
      </c>
      <c r="C290" s="194"/>
      <c r="D290" s="195"/>
      <c r="E290" s="196"/>
      <c r="F290" s="197"/>
      <c r="G290" s="38"/>
      <c r="H290" s="175"/>
      <c r="I290" s="175"/>
      <c r="J290" s="10" t="str">
        <f t="shared" si="63"/>
        <v/>
      </c>
      <c r="K290" s="198" t="str">
        <f t="shared" si="64"/>
        <v/>
      </c>
      <c r="L290" s="168"/>
      <c r="M290" s="40"/>
      <c r="N290" s="175"/>
      <c r="O290" s="175"/>
      <c r="P290" s="10" t="str">
        <f t="shared" si="65"/>
        <v/>
      </c>
      <c r="Q290" s="167" t="str">
        <f t="shared" si="66"/>
        <v/>
      </c>
      <c r="R290" s="198"/>
      <c r="S290" s="42"/>
      <c r="T290" s="175"/>
      <c r="U290" s="175"/>
      <c r="V290" s="10" t="str">
        <f t="shared" si="67"/>
        <v/>
      </c>
      <c r="W290" s="167" t="str">
        <f t="shared" si="68"/>
        <v/>
      </c>
      <c r="X290" s="168"/>
      <c r="Y290" s="42"/>
      <c r="Z290" s="175"/>
      <c r="AA290" s="175"/>
      <c r="AB290" s="10" t="str">
        <f t="shared" si="69"/>
        <v/>
      </c>
      <c r="AC290" s="167" t="str">
        <f t="shared" si="70"/>
        <v/>
      </c>
      <c r="AD290" s="168"/>
      <c r="AE290" s="12" t="str">
        <f t="shared" si="71"/>
        <v/>
      </c>
      <c r="AF290" s="169" t="str">
        <f t="shared" si="72"/>
        <v/>
      </c>
      <c r="AG290" s="170"/>
      <c r="AH290" s="20" t="str">
        <f t="shared" si="73"/>
        <v/>
      </c>
      <c r="AI290" s="167" t="str">
        <f t="shared" si="74"/>
        <v/>
      </c>
      <c r="AJ290" s="168"/>
      <c r="AK290" s="258"/>
      <c r="AP290"/>
      <c r="AQ290"/>
      <c r="AR290" s="151" t="str">
        <f t="shared" si="75"/>
        <v/>
      </c>
      <c r="AS290" s="151" t="str">
        <f t="shared" si="62"/>
        <v/>
      </c>
      <c r="AT290"/>
      <c r="AU290" s="57"/>
      <c r="AV290" s="57"/>
      <c r="AW290" s="57"/>
      <c r="AX290"/>
      <c r="AY290"/>
      <c r="AZ290"/>
      <c r="BA290"/>
      <c r="BB290"/>
      <c r="BC290"/>
      <c r="BD290"/>
      <c r="BE290"/>
      <c r="BF290"/>
      <c r="BG290"/>
      <c r="BH290"/>
      <c r="BI290"/>
      <c r="BJ290"/>
      <c r="BK290"/>
      <c r="BL290"/>
      <c r="BM290"/>
      <c r="BN290"/>
      <c r="BO290"/>
      <c r="BP290"/>
      <c r="BQ290"/>
      <c r="BR290"/>
      <c r="BS290"/>
      <c r="BT290"/>
      <c r="BU290"/>
      <c r="BV290"/>
      <c r="BW290"/>
      <c r="BX290"/>
      <c r="BY290"/>
      <c r="BZ290" s="21"/>
      <c r="CA290" s="21"/>
      <c r="CB290" s="21"/>
      <c r="CC290" s="21"/>
      <c r="CD290" s="21"/>
    </row>
    <row r="291" spans="1:82" ht="12.75" customHeight="1" x14ac:dyDescent="0.2">
      <c r="A291" s="221"/>
      <c r="B291" s="193" t="str">
        <f t="shared" si="76"/>
        <v/>
      </c>
      <c r="C291" s="194"/>
      <c r="D291" s="195"/>
      <c r="E291" s="196"/>
      <c r="F291" s="197"/>
      <c r="G291" s="38"/>
      <c r="H291" s="175"/>
      <c r="I291" s="175"/>
      <c r="J291" s="10" t="str">
        <f t="shared" si="63"/>
        <v/>
      </c>
      <c r="K291" s="198" t="str">
        <f t="shared" si="64"/>
        <v/>
      </c>
      <c r="L291" s="168"/>
      <c r="M291" s="40"/>
      <c r="N291" s="175"/>
      <c r="O291" s="175"/>
      <c r="P291" s="10" t="str">
        <f t="shared" si="65"/>
        <v/>
      </c>
      <c r="Q291" s="167" t="str">
        <f t="shared" si="66"/>
        <v/>
      </c>
      <c r="R291" s="198"/>
      <c r="S291" s="42"/>
      <c r="T291" s="175"/>
      <c r="U291" s="175"/>
      <c r="V291" s="10" t="str">
        <f t="shared" si="67"/>
        <v/>
      </c>
      <c r="W291" s="167" t="str">
        <f t="shared" si="68"/>
        <v/>
      </c>
      <c r="X291" s="168"/>
      <c r="Y291" s="42"/>
      <c r="Z291" s="175"/>
      <c r="AA291" s="175"/>
      <c r="AB291" s="10" t="str">
        <f t="shared" si="69"/>
        <v/>
      </c>
      <c r="AC291" s="167" t="str">
        <f t="shared" si="70"/>
        <v/>
      </c>
      <c r="AD291" s="168"/>
      <c r="AE291" s="12" t="str">
        <f t="shared" si="71"/>
        <v/>
      </c>
      <c r="AF291" s="169" t="str">
        <f t="shared" si="72"/>
        <v/>
      </c>
      <c r="AG291" s="170"/>
      <c r="AH291" s="20" t="str">
        <f t="shared" si="73"/>
        <v/>
      </c>
      <c r="AI291" s="167" t="str">
        <f t="shared" si="74"/>
        <v/>
      </c>
      <c r="AJ291" s="168"/>
      <c r="AK291" s="258"/>
      <c r="AP291"/>
      <c r="AQ291"/>
      <c r="AR291" s="151" t="str">
        <f t="shared" si="75"/>
        <v/>
      </c>
      <c r="AS291" s="151" t="str">
        <f t="shared" si="62"/>
        <v/>
      </c>
      <c r="AT291"/>
      <c r="AU291" s="57"/>
      <c r="AV291" s="57"/>
      <c r="AW291" s="57"/>
      <c r="AX291"/>
      <c r="AY291"/>
      <c r="AZ291"/>
      <c r="BA291"/>
      <c r="BB291"/>
      <c r="BC291"/>
      <c r="BD291"/>
      <c r="BE291"/>
      <c r="BF291"/>
      <c r="BG291"/>
      <c r="BH291"/>
      <c r="BI291"/>
      <c r="BJ291"/>
      <c r="BK291"/>
      <c r="BL291"/>
      <c r="BM291"/>
      <c r="BN291"/>
      <c r="BO291"/>
      <c r="BP291"/>
      <c r="BQ291"/>
      <c r="BR291"/>
      <c r="BS291"/>
      <c r="BT291"/>
      <c r="BU291"/>
      <c r="BV291"/>
      <c r="BW291"/>
      <c r="BX291"/>
      <c r="BY291"/>
      <c r="BZ291" s="21"/>
      <c r="CA291" s="21"/>
      <c r="CB291" s="21"/>
      <c r="CC291" s="21"/>
      <c r="CD291" s="21"/>
    </row>
    <row r="292" spans="1:82" ht="12.75" customHeight="1" x14ac:dyDescent="0.2">
      <c r="A292" s="221"/>
      <c r="B292" s="193" t="str">
        <f t="shared" si="76"/>
        <v/>
      </c>
      <c r="C292" s="194"/>
      <c r="D292" s="195"/>
      <c r="E292" s="196"/>
      <c r="F292" s="197"/>
      <c r="G292" s="38"/>
      <c r="H292" s="175"/>
      <c r="I292" s="175"/>
      <c r="J292" s="10" t="str">
        <f t="shared" si="63"/>
        <v/>
      </c>
      <c r="K292" s="198" t="str">
        <f t="shared" si="64"/>
        <v/>
      </c>
      <c r="L292" s="168"/>
      <c r="M292" s="40"/>
      <c r="N292" s="175"/>
      <c r="O292" s="175"/>
      <c r="P292" s="10" t="str">
        <f t="shared" si="65"/>
        <v/>
      </c>
      <c r="Q292" s="167" t="str">
        <f t="shared" si="66"/>
        <v/>
      </c>
      <c r="R292" s="198"/>
      <c r="S292" s="42"/>
      <c r="T292" s="175"/>
      <c r="U292" s="175"/>
      <c r="V292" s="10" t="str">
        <f t="shared" si="67"/>
        <v/>
      </c>
      <c r="W292" s="167" t="str">
        <f t="shared" si="68"/>
        <v/>
      </c>
      <c r="X292" s="168"/>
      <c r="Y292" s="42"/>
      <c r="Z292" s="175"/>
      <c r="AA292" s="175"/>
      <c r="AB292" s="10" t="str">
        <f t="shared" si="69"/>
        <v/>
      </c>
      <c r="AC292" s="167" t="str">
        <f t="shared" si="70"/>
        <v/>
      </c>
      <c r="AD292" s="168"/>
      <c r="AE292" s="12" t="str">
        <f t="shared" si="71"/>
        <v/>
      </c>
      <c r="AF292" s="169" t="str">
        <f t="shared" si="72"/>
        <v/>
      </c>
      <c r="AG292" s="170"/>
      <c r="AH292" s="20" t="str">
        <f t="shared" si="73"/>
        <v/>
      </c>
      <c r="AI292" s="167" t="str">
        <f t="shared" si="74"/>
        <v/>
      </c>
      <c r="AJ292" s="168"/>
      <c r="AK292" s="258"/>
      <c r="AP292"/>
      <c r="AQ292"/>
      <c r="AR292" s="151" t="str">
        <f t="shared" si="75"/>
        <v/>
      </c>
      <c r="AS292" s="151" t="str">
        <f t="shared" si="62"/>
        <v/>
      </c>
      <c r="AT292"/>
      <c r="AU292" s="57"/>
      <c r="AV292" s="57"/>
      <c r="AW292" s="57"/>
      <c r="AX292"/>
      <c r="AY292"/>
      <c r="AZ292"/>
      <c r="BA292"/>
      <c r="BB292"/>
      <c r="BC292"/>
      <c r="BD292"/>
      <c r="BE292"/>
      <c r="BF292"/>
      <c r="BG292"/>
      <c r="BH292"/>
      <c r="BI292"/>
      <c r="BJ292"/>
      <c r="BK292"/>
      <c r="BL292"/>
      <c r="BM292"/>
      <c r="BN292"/>
      <c r="BO292"/>
      <c r="BP292"/>
      <c r="BQ292"/>
      <c r="BR292"/>
      <c r="BS292"/>
      <c r="BT292"/>
      <c r="BU292"/>
      <c r="BV292"/>
      <c r="BW292"/>
      <c r="BX292"/>
      <c r="BY292"/>
      <c r="BZ292" s="21"/>
      <c r="CA292" s="21"/>
      <c r="CB292" s="21"/>
      <c r="CC292" s="21"/>
      <c r="CD292" s="21"/>
    </row>
    <row r="293" spans="1:82" ht="12.75" customHeight="1" x14ac:dyDescent="0.2">
      <c r="A293" s="221"/>
      <c r="B293" s="193" t="str">
        <f t="shared" si="76"/>
        <v/>
      </c>
      <c r="C293" s="194"/>
      <c r="D293" s="195"/>
      <c r="E293" s="196"/>
      <c r="F293" s="197"/>
      <c r="G293" s="38"/>
      <c r="H293" s="175"/>
      <c r="I293" s="175"/>
      <c r="J293" s="10" t="str">
        <f t="shared" si="63"/>
        <v/>
      </c>
      <c r="K293" s="198" t="str">
        <f t="shared" si="64"/>
        <v/>
      </c>
      <c r="L293" s="168"/>
      <c r="M293" s="40"/>
      <c r="N293" s="175"/>
      <c r="O293" s="175"/>
      <c r="P293" s="10" t="str">
        <f t="shared" si="65"/>
        <v/>
      </c>
      <c r="Q293" s="167" t="str">
        <f t="shared" si="66"/>
        <v/>
      </c>
      <c r="R293" s="198"/>
      <c r="S293" s="42"/>
      <c r="T293" s="175"/>
      <c r="U293" s="175"/>
      <c r="V293" s="10" t="str">
        <f t="shared" si="67"/>
        <v/>
      </c>
      <c r="W293" s="167" t="str">
        <f t="shared" si="68"/>
        <v/>
      </c>
      <c r="X293" s="168"/>
      <c r="Y293" s="42"/>
      <c r="Z293" s="175"/>
      <c r="AA293" s="175"/>
      <c r="AB293" s="10" t="str">
        <f t="shared" si="69"/>
        <v/>
      </c>
      <c r="AC293" s="167" t="str">
        <f t="shared" si="70"/>
        <v/>
      </c>
      <c r="AD293" s="168"/>
      <c r="AE293" s="12" t="str">
        <f t="shared" si="71"/>
        <v/>
      </c>
      <c r="AF293" s="169" t="str">
        <f t="shared" si="72"/>
        <v/>
      </c>
      <c r="AG293" s="170"/>
      <c r="AH293" s="20" t="str">
        <f t="shared" si="73"/>
        <v/>
      </c>
      <c r="AI293" s="167" t="str">
        <f t="shared" si="74"/>
        <v/>
      </c>
      <c r="AJ293" s="168"/>
      <c r="AK293" s="258"/>
      <c r="AP293"/>
      <c r="AQ293"/>
      <c r="AR293" s="151" t="str">
        <f t="shared" si="75"/>
        <v/>
      </c>
      <c r="AS293" s="151" t="str">
        <f t="shared" si="62"/>
        <v/>
      </c>
      <c r="AT293"/>
      <c r="AU293" s="57"/>
      <c r="AV293" s="57"/>
      <c r="AW293" s="57"/>
      <c r="AX293"/>
      <c r="AY293"/>
      <c r="AZ293"/>
      <c r="BA293"/>
      <c r="BB293"/>
      <c r="BC293"/>
      <c r="BD293"/>
      <c r="BE293"/>
      <c r="BF293"/>
      <c r="BG293"/>
      <c r="BH293"/>
      <c r="BI293"/>
      <c r="BJ293"/>
      <c r="BK293"/>
      <c r="BL293"/>
      <c r="BM293"/>
      <c r="BN293"/>
      <c r="BO293"/>
      <c r="BP293"/>
      <c r="BQ293"/>
      <c r="BR293"/>
      <c r="BS293"/>
      <c r="BT293"/>
      <c r="BU293"/>
      <c r="BV293"/>
      <c r="BW293"/>
      <c r="BX293"/>
      <c r="BY293"/>
      <c r="BZ293" s="21"/>
      <c r="CA293" s="21"/>
      <c r="CB293" s="21"/>
      <c r="CC293" s="21"/>
      <c r="CD293" s="21"/>
    </row>
    <row r="294" spans="1:82" ht="12.75" customHeight="1" x14ac:dyDescent="0.2">
      <c r="A294" s="221"/>
      <c r="B294" s="193" t="str">
        <f t="shared" si="76"/>
        <v/>
      </c>
      <c r="C294" s="194"/>
      <c r="D294" s="195"/>
      <c r="E294" s="196"/>
      <c r="F294" s="197"/>
      <c r="G294" s="38"/>
      <c r="H294" s="175"/>
      <c r="I294" s="175"/>
      <c r="J294" s="10" t="str">
        <f t="shared" si="63"/>
        <v/>
      </c>
      <c r="K294" s="198" t="str">
        <f t="shared" si="64"/>
        <v/>
      </c>
      <c r="L294" s="168"/>
      <c r="M294" s="40"/>
      <c r="N294" s="175"/>
      <c r="O294" s="175"/>
      <c r="P294" s="10" t="str">
        <f t="shared" si="65"/>
        <v/>
      </c>
      <c r="Q294" s="167" t="str">
        <f t="shared" si="66"/>
        <v/>
      </c>
      <c r="R294" s="198"/>
      <c r="S294" s="42"/>
      <c r="T294" s="175"/>
      <c r="U294" s="175"/>
      <c r="V294" s="10" t="str">
        <f t="shared" si="67"/>
        <v/>
      </c>
      <c r="W294" s="167" t="str">
        <f t="shared" si="68"/>
        <v/>
      </c>
      <c r="X294" s="168"/>
      <c r="Y294" s="42"/>
      <c r="Z294" s="175"/>
      <c r="AA294" s="175"/>
      <c r="AB294" s="10" t="str">
        <f t="shared" si="69"/>
        <v/>
      </c>
      <c r="AC294" s="167" t="str">
        <f t="shared" si="70"/>
        <v/>
      </c>
      <c r="AD294" s="168"/>
      <c r="AE294" s="12" t="str">
        <f t="shared" si="71"/>
        <v/>
      </c>
      <c r="AF294" s="169" t="str">
        <f t="shared" si="72"/>
        <v/>
      </c>
      <c r="AG294" s="170"/>
      <c r="AH294" s="20" t="str">
        <f t="shared" si="73"/>
        <v/>
      </c>
      <c r="AI294" s="167" t="str">
        <f t="shared" si="74"/>
        <v/>
      </c>
      <c r="AJ294" s="168"/>
      <c r="AK294" s="258"/>
      <c r="AP294"/>
      <c r="AQ294"/>
      <c r="AR294" s="151" t="str">
        <f t="shared" si="75"/>
        <v/>
      </c>
      <c r="AS294" s="151" t="str">
        <f t="shared" si="62"/>
        <v/>
      </c>
      <c r="AT294"/>
      <c r="AU294" s="57"/>
      <c r="AV294" s="57"/>
      <c r="AW294" s="57"/>
      <c r="AX294"/>
      <c r="AY294"/>
      <c r="AZ294"/>
      <c r="BA294"/>
      <c r="BB294"/>
      <c r="BC294"/>
      <c r="BD294"/>
      <c r="BE294"/>
      <c r="BF294"/>
      <c r="BG294"/>
      <c r="BH294"/>
      <c r="BI294"/>
      <c r="BJ294"/>
      <c r="BK294"/>
      <c r="BL294"/>
      <c r="BM294"/>
      <c r="BN294"/>
      <c r="BO294"/>
      <c r="BP294"/>
      <c r="BQ294"/>
      <c r="BR294"/>
      <c r="BS294"/>
      <c r="BT294"/>
      <c r="BU294"/>
      <c r="BV294"/>
      <c r="BW294"/>
      <c r="BX294"/>
      <c r="BY294"/>
    </row>
    <row r="295" spans="1:82" ht="12.75" customHeight="1" x14ac:dyDescent="0.2">
      <c r="A295" s="221"/>
      <c r="B295" s="193" t="str">
        <f t="shared" si="76"/>
        <v/>
      </c>
      <c r="C295" s="194"/>
      <c r="D295" s="195"/>
      <c r="E295" s="196"/>
      <c r="F295" s="197"/>
      <c r="G295" s="38"/>
      <c r="H295" s="175"/>
      <c r="I295" s="175"/>
      <c r="J295" s="10" t="str">
        <f t="shared" si="63"/>
        <v/>
      </c>
      <c r="K295" s="198" t="str">
        <f t="shared" si="64"/>
        <v/>
      </c>
      <c r="L295" s="168"/>
      <c r="M295" s="40"/>
      <c r="N295" s="175"/>
      <c r="O295" s="175"/>
      <c r="P295" s="10" t="str">
        <f t="shared" si="65"/>
        <v/>
      </c>
      <c r="Q295" s="167" t="str">
        <f t="shared" si="66"/>
        <v/>
      </c>
      <c r="R295" s="198"/>
      <c r="S295" s="42"/>
      <c r="T295" s="175"/>
      <c r="U295" s="175"/>
      <c r="V295" s="10" t="str">
        <f t="shared" si="67"/>
        <v/>
      </c>
      <c r="W295" s="167" t="str">
        <f t="shared" si="68"/>
        <v/>
      </c>
      <c r="X295" s="168"/>
      <c r="Y295" s="42"/>
      <c r="Z295" s="175"/>
      <c r="AA295" s="175"/>
      <c r="AB295" s="10" t="str">
        <f t="shared" si="69"/>
        <v/>
      </c>
      <c r="AC295" s="167" t="str">
        <f t="shared" si="70"/>
        <v/>
      </c>
      <c r="AD295" s="168"/>
      <c r="AE295" s="12" t="str">
        <f t="shared" si="71"/>
        <v/>
      </c>
      <c r="AF295" s="169" t="str">
        <f t="shared" si="72"/>
        <v/>
      </c>
      <c r="AG295" s="170"/>
      <c r="AH295" s="20" t="str">
        <f t="shared" si="73"/>
        <v/>
      </c>
      <c r="AI295" s="167" t="str">
        <f t="shared" si="74"/>
        <v/>
      </c>
      <c r="AJ295" s="168"/>
      <c r="AK295" s="258"/>
      <c r="AP295"/>
      <c r="AQ295"/>
      <c r="AR295" s="151" t="str">
        <f t="shared" si="75"/>
        <v/>
      </c>
      <c r="AS295" s="151" t="str">
        <f t="shared" si="62"/>
        <v/>
      </c>
      <c r="AT295"/>
      <c r="AU295" s="57"/>
      <c r="AV295" s="57"/>
      <c r="AW295" s="57"/>
      <c r="AX295"/>
      <c r="AY295"/>
      <c r="AZ295"/>
      <c r="BA295"/>
      <c r="BB295"/>
      <c r="BC295"/>
      <c r="BD295"/>
      <c r="BE295"/>
      <c r="BF295"/>
      <c r="BG295"/>
      <c r="BH295"/>
      <c r="BI295"/>
      <c r="BJ295"/>
      <c r="BK295"/>
      <c r="BL295"/>
      <c r="BM295"/>
      <c r="BN295"/>
      <c r="BO295"/>
      <c r="BP295"/>
      <c r="BQ295"/>
      <c r="BR295"/>
      <c r="BS295"/>
      <c r="BT295"/>
      <c r="BU295"/>
      <c r="BV295"/>
      <c r="BW295"/>
      <c r="BX295"/>
      <c r="BY295"/>
      <c r="BZ295" s="21"/>
      <c r="CA295" s="21"/>
      <c r="CB295" s="21"/>
      <c r="CC295" s="21"/>
      <c r="CD295" s="21"/>
    </row>
    <row r="296" spans="1:82" ht="12.75" customHeight="1" x14ac:dyDescent="0.2">
      <c r="A296" s="221"/>
      <c r="B296" s="193" t="str">
        <f t="shared" si="76"/>
        <v/>
      </c>
      <c r="C296" s="194"/>
      <c r="D296" s="195"/>
      <c r="E296" s="196"/>
      <c r="F296" s="197"/>
      <c r="G296" s="38"/>
      <c r="H296" s="175"/>
      <c r="I296" s="175"/>
      <c r="J296" s="10" t="str">
        <f t="shared" si="63"/>
        <v/>
      </c>
      <c r="K296" s="198" t="str">
        <f t="shared" si="64"/>
        <v/>
      </c>
      <c r="L296" s="168"/>
      <c r="M296" s="40"/>
      <c r="N296" s="175"/>
      <c r="O296" s="175"/>
      <c r="P296" s="10" t="str">
        <f t="shared" si="65"/>
        <v/>
      </c>
      <c r="Q296" s="167" t="str">
        <f t="shared" si="66"/>
        <v/>
      </c>
      <c r="R296" s="198"/>
      <c r="S296" s="42"/>
      <c r="T296" s="175"/>
      <c r="U296" s="175"/>
      <c r="V296" s="10" t="str">
        <f t="shared" si="67"/>
        <v/>
      </c>
      <c r="W296" s="167" t="str">
        <f t="shared" si="68"/>
        <v/>
      </c>
      <c r="X296" s="168"/>
      <c r="Y296" s="42"/>
      <c r="Z296" s="175"/>
      <c r="AA296" s="175"/>
      <c r="AB296" s="10" t="str">
        <f t="shared" si="69"/>
        <v/>
      </c>
      <c r="AC296" s="167" t="str">
        <f t="shared" si="70"/>
        <v/>
      </c>
      <c r="AD296" s="168"/>
      <c r="AE296" s="12" t="str">
        <f t="shared" si="71"/>
        <v/>
      </c>
      <c r="AF296" s="169" t="str">
        <f t="shared" si="72"/>
        <v/>
      </c>
      <c r="AG296" s="170"/>
      <c r="AH296" s="20" t="str">
        <f t="shared" si="73"/>
        <v/>
      </c>
      <c r="AI296" s="167" t="str">
        <f t="shared" si="74"/>
        <v/>
      </c>
      <c r="AJ296" s="168"/>
      <c r="AK296" s="258"/>
      <c r="AP296"/>
      <c r="AQ296"/>
      <c r="AR296" s="151" t="str">
        <f t="shared" si="75"/>
        <v/>
      </c>
      <c r="AS296" s="151" t="str">
        <f t="shared" si="62"/>
        <v/>
      </c>
      <c r="AT296"/>
      <c r="AU296" s="57"/>
      <c r="AV296" s="57"/>
      <c r="AW296" s="57"/>
      <c r="AX296"/>
      <c r="AY296"/>
      <c r="AZ296"/>
      <c r="BA296"/>
      <c r="BB296"/>
      <c r="BC296"/>
      <c r="BD296"/>
      <c r="BE296"/>
      <c r="BF296"/>
      <c r="BG296"/>
      <c r="BH296"/>
      <c r="BI296"/>
      <c r="BJ296"/>
      <c r="BK296"/>
      <c r="BL296"/>
      <c r="BM296"/>
      <c r="BN296"/>
      <c r="BO296"/>
      <c r="BP296"/>
      <c r="BQ296"/>
      <c r="BR296"/>
      <c r="BS296"/>
      <c r="BT296"/>
      <c r="BU296"/>
      <c r="BV296"/>
      <c r="BW296"/>
      <c r="BX296"/>
      <c r="BY296"/>
      <c r="BZ296" s="21"/>
      <c r="CA296" s="21"/>
      <c r="CB296" s="21"/>
      <c r="CC296" s="21"/>
      <c r="CD296" s="21"/>
    </row>
    <row r="297" spans="1:82" ht="12.75" customHeight="1" x14ac:dyDescent="0.2">
      <c r="A297" s="221"/>
      <c r="B297" s="193" t="str">
        <f t="shared" si="76"/>
        <v/>
      </c>
      <c r="C297" s="194"/>
      <c r="D297" s="195"/>
      <c r="E297" s="196"/>
      <c r="F297" s="197"/>
      <c r="G297" s="38"/>
      <c r="H297" s="175"/>
      <c r="I297" s="175"/>
      <c r="J297" s="10" t="str">
        <f t="shared" si="63"/>
        <v/>
      </c>
      <c r="K297" s="198" t="str">
        <f t="shared" si="64"/>
        <v/>
      </c>
      <c r="L297" s="168"/>
      <c r="M297" s="40"/>
      <c r="N297" s="175"/>
      <c r="O297" s="175"/>
      <c r="P297" s="10" t="str">
        <f t="shared" si="65"/>
        <v/>
      </c>
      <c r="Q297" s="167" t="str">
        <f t="shared" si="66"/>
        <v/>
      </c>
      <c r="R297" s="198"/>
      <c r="S297" s="42"/>
      <c r="T297" s="175"/>
      <c r="U297" s="175"/>
      <c r="V297" s="10" t="str">
        <f t="shared" si="67"/>
        <v/>
      </c>
      <c r="W297" s="167" t="str">
        <f t="shared" si="68"/>
        <v/>
      </c>
      <c r="X297" s="168"/>
      <c r="Y297" s="42"/>
      <c r="Z297" s="175"/>
      <c r="AA297" s="175"/>
      <c r="AB297" s="10" t="str">
        <f t="shared" si="69"/>
        <v/>
      </c>
      <c r="AC297" s="167" t="str">
        <f t="shared" si="70"/>
        <v/>
      </c>
      <c r="AD297" s="168"/>
      <c r="AE297" s="12" t="str">
        <f t="shared" si="71"/>
        <v/>
      </c>
      <c r="AF297" s="169" t="str">
        <f t="shared" si="72"/>
        <v/>
      </c>
      <c r="AG297" s="170"/>
      <c r="AH297" s="20" t="str">
        <f t="shared" si="73"/>
        <v/>
      </c>
      <c r="AI297" s="167" t="str">
        <f t="shared" si="74"/>
        <v/>
      </c>
      <c r="AJ297" s="168"/>
      <c r="AK297" s="258"/>
      <c r="AP297"/>
      <c r="AQ297"/>
      <c r="AR297" s="151" t="str">
        <f t="shared" si="75"/>
        <v/>
      </c>
      <c r="AS297" s="151" t="str">
        <f t="shared" si="62"/>
        <v/>
      </c>
      <c r="AT297"/>
      <c r="AU297" s="57"/>
      <c r="AV297" s="57"/>
      <c r="AW297" s="57"/>
      <c r="AX297"/>
      <c r="AY297"/>
      <c r="AZ297"/>
      <c r="BA297"/>
      <c r="BB297"/>
      <c r="BC297"/>
      <c r="BD297"/>
      <c r="BE297"/>
      <c r="BF297"/>
      <c r="BG297"/>
      <c r="BH297"/>
      <c r="BI297"/>
      <c r="BJ297"/>
      <c r="BK297"/>
      <c r="BL297"/>
      <c r="BM297"/>
      <c r="BN297"/>
      <c r="BO297"/>
      <c r="BP297"/>
      <c r="BQ297"/>
      <c r="BR297"/>
      <c r="BS297"/>
      <c r="BT297"/>
      <c r="BU297"/>
      <c r="BV297"/>
      <c r="BW297"/>
      <c r="BX297"/>
      <c r="BY297"/>
      <c r="BZ297" s="21"/>
      <c r="CA297" s="21"/>
      <c r="CB297" s="21"/>
      <c r="CC297" s="21"/>
      <c r="CD297" s="21"/>
    </row>
    <row r="298" spans="1:82" ht="12.75" customHeight="1" x14ac:dyDescent="0.2">
      <c r="A298" s="221"/>
      <c r="B298" s="193" t="str">
        <f t="shared" si="76"/>
        <v/>
      </c>
      <c r="C298" s="194"/>
      <c r="D298" s="195"/>
      <c r="E298" s="196"/>
      <c r="F298" s="197"/>
      <c r="G298" s="38"/>
      <c r="H298" s="175"/>
      <c r="I298" s="175"/>
      <c r="J298" s="10" t="str">
        <f t="shared" si="63"/>
        <v/>
      </c>
      <c r="K298" s="198" t="str">
        <f t="shared" si="64"/>
        <v/>
      </c>
      <c r="L298" s="168"/>
      <c r="M298" s="40"/>
      <c r="N298" s="175"/>
      <c r="O298" s="175"/>
      <c r="P298" s="10" t="str">
        <f t="shared" si="65"/>
        <v/>
      </c>
      <c r="Q298" s="167" t="str">
        <f t="shared" si="66"/>
        <v/>
      </c>
      <c r="R298" s="198"/>
      <c r="S298" s="42"/>
      <c r="T298" s="175"/>
      <c r="U298" s="175"/>
      <c r="V298" s="10" t="str">
        <f t="shared" si="67"/>
        <v/>
      </c>
      <c r="W298" s="167" t="str">
        <f t="shared" si="68"/>
        <v/>
      </c>
      <c r="X298" s="168"/>
      <c r="Y298" s="42"/>
      <c r="Z298" s="175"/>
      <c r="AA298" s="175"/>
      <c r="AB298" s="10" t="str">
        <f t="shared" si="69"/>
        <v/>
      </c>
      <c r="AC298" s="167" t="str">
        <f t="shared" si="70"/>
        <v/>
      </c>
      <c r="AD298" s="168"/>
      <c r="AE298" s="12" t="str">
        <f t="shared" si="71"/>
        <v/>
      </c>
      <c r="AF298" s="169" t="str">
        <f t="shared" si="72"/>
        <v/>
      </c>
      <c r="AG298" s="170"/>
      <c r="AH298" s="20" t="str">
        <f t="shared" si="73"/>
        <v/>
      </c>
      <c r="AI298" s="167" t="str">
        <f t="shared" si="74"/>
        <v/>
      </c>
      <c r="AJ298" s="168"/>
      <c r="AK298" s="258"/>
      <c r="AP298"/>
      <c r="AQ298"/>
      <c r="AR298" s="151" t="str">
        <f t="shared" si="75"/>
        <v/>
      </c>
      <c r="AS298" s="151" t="str">
        <f t="shared" si="62"/>
        <v/>
      </c>
      <c r="AT298"/>
      <c r="AU298" s="57"/>
      <c r="AV298" s="57"/>
      <c r="AW298" s="57"/>
      <c r="AX298"/>
      <c r="AY298"/>
      <c r="AZ298"/>
      <c r="BA298"/>
      <c r="BB298"/>
      <c r="BC298"/>
      <c r="BD298"/>
      <c r="BE298"/>
      <c r="BF298"/>
      <c r="BG298"/>
      <c r="BH298"/>
      <c r="BI298"/>
      <c r="BJ298"/>
      <c r="BK298"/>
      <c r="BL298"/>
      <c r="BM298"/>
      <c r="BN298"/>
      <c r="BO298"/>
      <c r="BP298"/>
      <c r="BQ298"/>
      <c r="BR298"/>
      <c r="BS298"/>
      <c r="BT298"/>
      <c r="BU298"/>
      <c r="BV298"/>
      <c r="BW298"/>
      <c r="BX298"/>
      <c r="BY298"/>
      <c r="BZ298" s="21"/>
      <c r="CA298" s="21"/>
      <c r="CB298" s="21"/>
      <c r="CC298" s="21"/>
      <c r="CD298" s="21"/>
    </row>
    <row r="299" spans="1:82" ht="12.75" customHeight="1" x14ac:dyDescent="0.2">
      <c r="A299" s="221"/>
      <c r="B299" s="193" t="str">
        <f t="shared" si="76"/>
        <v/>
      </c>
      <c r="C299" s="194"/>
      <c r="D299" s="195"/>
      <c r="E299" s="196"/>
      <c r="F299" s="197"/>
      <c r="G299" s="38"/>
      <c r="H299" s="175"/>
      <c r="I299" s="175"/>
      <c r="J299" s="10" t="str">
        <f t="shared" si="63"/>
        <v/>
      </c>
      <c r="K299" s="198" t="str">
        <f t="shared" si="64"/>
        <v/>
      </c>
      <c r="L299" s="168"/>
      <c r="M299" s="40"/>
      <c r="N299" s="175"/>
      <c r="O299" s="175"/>
      <c r="P299" s="10" t="str">
        <f t="shared" si="65"/>
        <v/>
      </c>
      <c r="Q299" s="167" t="str">
        <f t="shared" si="66"/>
        <v/>
      </c>
      <c r="R299" s="198"/>
      <c r="S299" s="42"/>
      <c r="T299" s="175"/>
      <c r="U299" s="175"/>
      <c r="V299" s="10" t="str">
        <f t="shared" si="67"/>
        <v/>
      </c>
      <c r="W299" s="167" t="str">
        <f t="shared" si="68"/>
        <v/>
      </c>
      <c r="X299" s="168"/>
      <c r="Y299" s="42"/>
      <c r="Z299" s="175"/>
      <c r="AA299" s="175"/>
      <c r="AB299" s="10" t="str">
        <f t="shared" si="69"/>
        <v/>
      </c>
      <c r="AC299" s="167" t="str">
        <f t="shared" si="70"/>
        <v/>
      </c>
      <c r="AD299" s="168"/>
      <c r="AE299" s="12" t="str">
        <f t="shared" si="71"/>
        <v/>
      </c>
      <c r="AF299" s="169" t="str">
        <f t="shared" si="72"/>
        <v/>
      </c>
      <c r="AG299" s="170"/>
      <c r="AH299" s="20" t="str">
        <f t="shared" si="73"/>
        <v/>
      </c>
      <c r="AI299" s="167" t="str">
        <f t="shared" si="74"/>
        <v/>
      </c>
      <c r="AJ299" s="168"/>
      <c r="AK299" s="258"/>
      <c r="AP299"/>
      <c r="AQ299"/>
      <c r="AR299" s="151" t="str">
        <f t="shared" si="75"/>
        <v/>
      </c>
      <c r="AS299" s="151" t="str">
        <f t="shared" si="62"/>
        <v/>
      </c>
      <c r="AT299"/>
      <c r="AU299" s="57"/>
      <c r="AV299" s="57"/>
      <c r="AW299" s="57"/>
      <c r="AX299"/>
      <c r="AY299"/>
      <c r="AZ299"/>
      <c r="BA299"/>
      <c r="BB299"/>
      <c r="BC299"/>
      <c r="BD299"/>
      <c r="BE299"/>
      <c r="BF299"/>
      <c r="BG299"/>
      <c r="BH299"/>
      <c r="BI299"/>
      <c r="BJ299"/>
      <c r="BK299"/>
      <c r="BL299"/>
      <c r="BM299"/>
      <c r="BN299"/>
      <c r="BO299"/>
      <c r="BP299"/>
      <c r="BQ299"/>
      <c r="BR299"/>
      <c r="BS299"/>
      <c r="BT299"/>
      <c r="BU299"/>
      <c r="BV299"/>
      <c r="BW299"/>
      <c r="BX299"/>
      <c r="BY299"/>
      <c r="BZ299" s="21"/>
      <c r="CA299" s="21"/>
      <c r="CB299" s="21"/>
      <c r="CC299" s="21"/>
      <c r="CD299" s="21"/>
    </row>
    <row r="300" spans="1:82" ht="12.75" customHeight="1" x14ac:dyDescent="0.2">
      <c r="A300" s="221"/>
      <c r="B300" s="193" t="str">
        <f t="shared" si="76"/>
        <v/>
      </c>
      <c r="C300" s="194"/>
      <c r="D300" s="195"/>
      <c r="E300" s="196"/>
      <c r="F300" s="197"/>
      <c r="G300" s="38"/>
      <c r="H300" s="175"/>
      <c r="I300" s="175"/>
      <c r="J300" s="10" t="str">
        <f t="shared" si="63"/>
        <v/>
      </c>
      <c r="K300" s="198" t="str">
        <f t="shared" si="64"/>
        <v/>
      </c>
      <c r="L300" s="168"/>
      <c r="M300" s="40"/>
      <c r="N300" s="175"/>
      <c r="O300" s="175"/>
      <c r="P300" s="10" t="str">
        <f t="shared" si="65"/>
        <v/>
      </c>
      <c r="Q300" s="167" t="str">
        <f t="shared" si="66"/>
        <v/>
      </c>
      <c r="R300" s="198"/>
      <c r="S300" s="42"/>
      <c r="T300" s="175"/>
      <c r="U300" s="175"/>
      <c r="V300" s="10" t="str">
        <f t="shared" si="67"/>
        <v/>
      </c>
      <c r="W300" s="167" t="str">
        <f t="shared" si="68"/>
        <v/>
      </c>
      <c r="X300" s="168"/>
      <c r="Y300" s="42"/>
      <c r="Z300" s="175"/>
      <c r="AA300" s="175"/>
      <c r="AB300" s="10" t="str">
        <f t="shared" si="69"/>
        <v/>
      </c>
      <c r="AC300" s="167" t="str">
        <f t="shared" si="70"/>
        <v/>
      </c>
      <c r="AD300" s="168"/>
      <c r="AE300" s="12" t="str">
        <f t="shared" si="71"/>
        <v/>
      </c>
      <c r="AF300" s="169" t="str">
        <f t="shared" si="72"/>
        <v/>
      </c>
      <c r="AG300" s="170"/>
      <c r="AH300" s="20" t="str">
        <f t="shared" si="73"/>
        <v/>
      </c>
      <c r="AI300" s="167" t="str">
        <f t="shared" si="74"/>
        <v/>
      </c>
      <c r="AJ300" s="168"/>
      <c r="AK300" s="258"/>
      <c r="AP300"/>
      <c r="AQ300"/>
      <c r="AR300" s="151" t="str">
        <f t="shared" si="75"/>
        <v/>
      </c>
      <c r="AS300" s="151" t="str">
        <f t="shared" si="62"/>
        <v/>
      </c>
      <c r="AT300"/>
      <c r="AU300" s="57"/>
      <c r="AV300" s="57"/>
      <c r="AW300" s="57"/>
      <c r="AX300"/>
      <c r="AY300"/>
      <c r="AZ300"/>
      <c r="BA300"/>
      <c r="BB300"/>
      <c r="BC300"/>
      <c r="BD300"/>
      <c r="BE300"/>
      <c r="BF300"/>
      <c r="BG300"/>
      <c r="BH300"/>
      <c r="BI300"/>
      <c r="BJ300"/>
      <c r="BK300"/>
      <c r="BL300"/>
      <c r="BM300"/>
      <c r="BN300"/>
      <c r="BO300"/>
      <c r="BP300"/>
      <c r="BQ300"/>
      <c r="BR300"/>
      <c r="BS300"/>
      <c r="BT300"/>
      <c r="BU300"/>
      <c r="BV300"/>
      <c r="BW300"/>
      <c r="BX300"/>
      <c r="BY300"/>
      <c r="BZ300" s="21"/>
      <c r="CA300" s="21"/>
      <c r="CB300" s="21"/>
      <c r="CC300" s="21"/>
      <c r="CD300" s="21"/>
    </row>
    <row r="301" spans="1:82" ht="12.75" customHeight="1" x14ac:dyDescent="0.2">
      <c r="A301" s="221"/>
      <c r="B301" s="193" t="str">
        <f t="shared" si="76"/>
        <v/>
      </c>
      <c r="C301" s="194"/>
      <c r="D301" s="195"/>
      <c r="E301" s="196"/>
      <c r="F301" s="197"/>
      <c r="G301" s="38"/>
      <c r="H301" s="175"/>
      <c r="I301" s="175"/>
      <c r="J301" s="10" t="str">
        <f t="shared" si="63"/>
        <v/>
      </c>
      <c r="K301" s="198" t="str">
        <f t="shared" si="64"/>
        <v/>
      </c>
      <c r="L301" s="168"/>
      <c r="M301" s="40"/>
      <c r="N301" s="175"/>
      <c r="O301" s="175"/>
      <c r="P301" s="10" t="str">
        <f t="shared" si="65"/>
        <v/>
      </c>
      <c r="Q301" s="167" t="str">
        <f t="shared" si="66"/>
        <v/>
      </c>
      <c r="R301" s="198"/>
      <c r="S301" s="42"/>
      <c r="T301" s="175"/>
      <c r="U301" s="175"/>
      <c r="V301" s="10" t="str">
        <f t="shared" si="67"/>
        <v/>
      </c>
      <c r="W301" s="167" t="str">
        <f t="shared" si="68"/>
        <v/>
      </c>
      <c r="X301" s="168"/>
      <c r="Y301" s="42"/>
      <c r="Z301" s="175"/>
      <c r="AA301" s="175"/>
      <c r="AB301" s="10" t="str">
        <f t="shared" si="69"/>
        <v/>
      </c>
      <c r="AC301" s="167" t="str">
        <f t="shared" si="70"/>
        <v/>
      </c>
      <c r="AD301" s="168"/>
      <c r="AE301" s="12" t="str">
        <f t="shared" si="71"/>
        <v/>
      </c>
      <c r="AF301" s="169" t="str">
        <f t="shared" si="72"/>
        <v/>
      </c>
      <c r="AG301" s="170"/>
      <c r="AH301" s="20" t="str">
        <f t="shared" si="73"/>
        <v/>
      </c>
      <c r="AI301" s="167" t="str">
        <f t="shared" si="74"/>
        <v/>
      </c>
      <c r="AJ301" s="168"/>
      <c r="AK301" s="258"/>
      <c r="AP301"/>
      <c r="AQ301"/>
      <c r="AR301" s="151" t="str">
        <f t="shared" si="75"/>
        <v/>
      </c>
      <c r="AS301" s="151" t="str">
        <f t="shared" si="62"/>
        <v/>
      </c>
      <c r="AT301"/>
      <c r="AU301" s="57"/>
      <c r="AV301" s="57"/>
      <c r="AW301" s="57"/>
      <c r="AX301"/>
      <c r="AY301"/>
      <c r="AZ301"/>
      <c r="BA301"/>
      <c r="BB301"/>
      <c r="BC301"/>
      <c r="BD301"/>
      <c r="BE301"/>
      <c r="BF301"/>
      <c r="BG301"/>
      <c r="BH301"/>
      <c r="BI301"/>
      <c r="BJ301"/>
      <c r="BK301"/>
      <c r="BL301"/>
      <c r="BM301"/>
      <c r="BN301"/>
      <c r="BO301"/>
      <c r="BP301"/>
      <c r="BQ301"/>
      <c r="BR301"/>
      <c r="BS301"/>
      <c r="BT301"/>
      <c r="BU301"/>
      <c r="BV301"/>
      <c r="BW301"/>
      <c r="BX301"/>
      <c r="BY301"/>
      <c r="BZ301" s="21"/>
      <c r="CA301" s="21"/>
      <c r="CB301" s="21"/>
      <c r="CC301" s="21"/>
      <c r="CD301" s="21"/>
    </row>
    <row r="302" spans="1:82" ht="12.75" customHeight="1" x14ac:dyDescent="0.2">
      <c r="A302" s="221"/>
      <c r="B302" s="193" t="str">
        <f t="shared" si="76"/>
        <v/>
      </c>
      <c r="C302" s="194"/>
      <c r="D302" s="195"/>
      <c r="E302" s="196"/>
      <c r="F302" s="197"/>
      <c r="G302" s="38"/>
      <c r="H302" s="175"/>
      <c r="I302" s="175"/>
      <c r="J302" s="10" t="str">
        <f t="shared" si="63"/>
        <v/>
      </c>
      <c r="K302" s="198" t="str">
        <f t="shared" si="64"/>
        <v/>
      </c>
      <c r="L302" s="168"/>
      <c r="M302" s="40"/>
      <c r="N302" s="175"/>
      <c r="O302" s="175"/>
      <c r="P302" s="10" t="str">
        <f t="shared" si="65"/>
        <v/>
      </c>
      <c r="Q302" s="167" t="str">
        <f t="shared" si="66"/>
        <v/>
      </c>
      <c r="R302" s="198"/>
      <c r="S302" s="42"/>
      <c r="T302" s="175"/>
      <c r="U302" s="175"/>
      <c r="V302" s="10" t="str">
        <f t="shared" si="67"/>
        <v/>
      </c>
      <c r="W302" s="167" t="str">
        <f t="shared" si="68"/>
        <v/>
      </c>
      <c r="X302" s="168"/>
      <c r="Y302" s="42"/>
      <c r="Z302" s="175"/>
      <c r="AA302" s="175"/>
      <c r="AB302" s="10" t="str">
        <f t="shared" si="69"/>
        <v/>
      </c>
      <c r="AC302" s="167" t="str">
        <f t="shared" si="70"/>
        <v/>
      </c>
      <c r="AD302" s="168"/>
      <c r="AE302" s="12" t="str">
        <f t="shared" si="71"/>
        <v/>
      </c>
      <c r="AF302" s="169" t="str">
        <f t="shared" si="72"/>
        <v/>
      </c>
      <c r="AG302" s="170"/>
      <c r="AH302" s="20" t="str">
        <f t="shared" si="73"/>
        <v/>
      </c>
      <c r="AI302" s="167" t="str">
        <f t="shared" si="74"/>
        <v/>
      </c>
      <c r="AJ302" s="168"/>
      <c r="AK302" s="258"/>
      <c r="AP302"/>
      <c r="AQ302"/>
      <c r="AR302" s="151" t="str">
        <f t="shared" si="75"/>
        <v/>
      </c>
      <c r="AS302" s="151" t="str">
        <f t="shared" si="62"/>
        <v/>
      </c>
      <c r="AT302"/>
      <c r="AU302" s="57"/>
      <c r="AV302" s="57"/>
      <c r="AW302" s="57"/>
      <c r="AX302"/>
      <c r="AY302"/>
      <c r="AZ302"/>
      <c r="BA302"/>
      <c r="BB302"/>
      <c r="BC302"/>
      <c r="BD302"/>
      <c r="BE302"/>
      <c r="BF302"/>
      <c r="BG302"/>
      <c r="BH302"/>
      <c r="BI302"/>
      <c r="BJ302"/>
      <c r="BK302"/>
      <c r="BL302"/>
      <c r="BM302"/>
      <c r="BN302"/>
      <c r="BO302"/>
      <c r="BP302"/>
      <c r="BQ302"/>
      <c r="BR302"/>
      <c r="BS302"/>
      <c r="BT302"/>
      <c r="BU302"/>
      <c r="BV302"/>
      <c r="BW302"/>
      <c r="BX302"/>
      <c r="BY302"/>
      <c r="BZ302" s="21"/>
      <c r="CA302" s="21"/>
      <c r="CB302" s="21"/>
      <c r="CC302" s="21"/>
      <c r="CD302" s="21"/>
    </row>
    <row r="303" spans="1:82" ht="12.75" customHeight="1" x14ac:dyDescent="0.2">
      <c r="A303" s="221"/>
      <c r="B303" s="193" t="str">
        <f t="shared" si="76"/>
        <v/>
      </c>
      <c r="C303" s="194"/>
      <c r="D303" s="195"/>
      <c r="E303" s="196"/>
      <c r="F303" s="197"/>
      <c r="G303" s="38"/>
      <c r="H303" s="175"/>
      <c r="I303" s="175"/>
      <c r="J303" s="10" t="str">
        <f t="shared" si="63"/>
        <v/>
      </c>
      <c r="K303" s="198" t="str">
        <f t="shared" si="64"/>
        <v/>
      </c>
      <c r="L303" s="168"/>
      <c r="M303" s="40"/>
      <c r="N303" s="175"/>
      <c r="O303" s="175"/>
      <c r="P303" s="10" t="str">
        <f t="shared" si="65"/>
        <v/>
      </c>
      <c r="Q303" s="167" t="str">
        <f t="shared" si="66"/>
        <v/>
      </c>
      <c r="R303" s="198"/>
      <c r="S303" s="42"/>
      <c r="T303" s="175"/>
      <c r="U303" s="175"/>
      <c r="V303" s="10" t="str">
        <f t="shared" si="67"/>
        <v/>
      </c>
      <c r="W303" s="167" t="str">
        <f t="shared" si="68"/>
        <v/>
      </c>
      <c r="X303" s="168"/>
      <c r="Y303" s="42"/>
      <c r="Z303" s="175"/>
      <c r="AA303" s="175"/>
      <c r="AB303" s="10" t="str">
        <f t="shared" si="69"/>
        <v/>
      </c>
      <c r="AC303" s="167" t="str">
        <f t="shared" si="70"/>
        <v/>
      </c>
      <c r="AD303" s="168"/>
      <c r="AE303" s="12" t="str">
        <f t="shared" si="71"/>
        <v/>
      </c>
      <c r="AF303" s="169" t="str">
        <f t="shared" si="72"/>
        <v/>
      </c>
      <c r="AG303" s="170"/>
      <c r="AH303" s="20" t="str">
        <f t="shared" si="73"/>
        <v/>
      </c>
      <c r="AI303" s="167" t="str">
        <f t="shared" si="74"/>
        <v/>
      </c>
      <c r="AJ303" s="168"/>
      <c r="AK303" s="258"/>
      <c r="AP303"/>
      <c r="AQ303"/>
      <c r="AR303" s="151" t="str">
        <f t="shared" si="75"/>
        <v/>
      </c>
      <c r="AS303" s="151" t="str">
        <f t="shared" si="62"/>
        <v/>
      </c>
      <c r="AT303"/>
      <c r="AU303" s="57"/>
      <c r="AV303" s="57"/>
      <c r="AW303" s="57"/>
      <c r="AX303"/>
      <c r="AY303"/>
      <c r="AZ303"/>
      <c r="BA303"/>
      <c r="BB303"/>
      <c r="BC303"/>
      <c r="BD303"/>
      <c r="BE303"/>
      <c r="BF303"/>
      <c r="BG303"/>
      <c r="BH303"/>
      <c r="BI303"/>
      <c r="BJ303"/>
      <c r="BK303"/>
      <c r="BL303"/>
      <c r="BM303"/>
      <c r="BN303"/>
      <c r="BO303"/>
      <c r="BP303"/>
      <c r="BQ303"/>
      <c r="BR303"/>
      <c r="BS303"/>
      <c r="BT303"/>
      <c r="BU303"/>
      <c r="BV303"/>
      <c r="BW303"/>
      <c r="BX303"/>
      <c r="BY303"/>
      <c r="BZ303" s="21"/>
      <c r="CA303" s="21"/>
      <c r="CB303" s="21"/>
      <c r="CC303" s="21"/>
      <c r="CD303" s="21"/>
    </row>
    <row r="304" spans="1:82" ht="12.75" customHeight="1" x14ac:dyDescent="0.2">
      <c r="A304" s="221"/>
      <c r="B304" s="193" t="str">
        <f t="shared" si="76"/>
        <v/>
      </c>
      <c r="C304" s="194"/>
      <c r="D304" s="195"/>
      <c r="E304" s="196"/>
      <c r="F304" s="197"/>
      <c r="G304" s="38"/>
      <c r="H304" s="175"/>
      <c r="I304" s="175"/>
      <c r="J304" s="10" t="str">
        <f t="shared" si="63"/>
        <v/>
      </c>
      <c r="K304" s="198" t="str">
        <f t="shared" si="64"/>
        <v/>
      </c>
      <c r="L304" s="168"/>
      <c r="M304" s="40"/>
      <c r="N304" s="175"/>
      <c r="O304" s="175"/>
      <c r="P304" s="10" t="str">
        <f t="shared" si="65"/>
        <v/>
      </c>
      <c r="Q304" s="167" t="str">
        <f t="shared" si="66"/>
        <v/>
      </c>
      <c r="R304" s="198"/>
      <c r="S304" s="42"/>
      <c r="T304" s="175"/>
      <c r="U304" s="175"/>
      <c r="V304" s="10" t="str">
        <f t="shared" si="67"/>
        <v/>
      </c>
      <c r="W304" s="167" t="str">
        <f t="shared" si="68"/>
        <v/>
      </c>
      <c r="X304" s="168"/>
      <c r="Y304" s="42"/>
      <c r="Z304" s="175"/>
      <c r="AA304" s="175"/>
      <c r="AB304" s="10" t="str">
        <f t="shared" si="69"/>
        <v/>
      </c>
      <c r="AC304" s="167" t="str">
        <f t="shared" si="70"/>
        <v/>
      </c>
      <c r="AD304" s="168"/>
      <c r="AE304" s="12" t="str">
        <f t="shared" si="71"/>
        <v/>
      </c>
      <c r="AF304" s="169" t="str">
        <f t="shared" si="72"/>
        <v/>
      </c>
      <c r="AG304" s="170"/>
      <c r="AH304" s="20" t="str">
        <f t="shared" si="73"/>
        <v/>
      </c>
      <c r="AI304" s="167" t="str">
        <f t="shared" si="74"/>
        <v/>
      </c>
      <c r="AJ304" s="168"/>
      <c r="AK304" s="258"/>
      <c r="AP304"/>
      <c r="AQ304"/>
      <c r="AR304" s="151" t="str">
        <f t="shared" si="75"/>
        <v/>
      </c>
      <c r="AS304" s="151" t="str">
        <f t="shared" si="62"/>
        <v/>
      </c>
      <c r="AT304"/>
      <c r="AU304" s="57"/>
      <c r="AV304" s="57"/>
      <c r="AW304" s="57"/>
      <c r="AX304"/>
      <c r="AY304"/>
      <c r="AZ304"/>
      <c r="BA304"/>
      <c r="BB304"/>
      <c r="BC304"/>
      <c r="BD304"/>
      <c r="BE304"/>
      <c r="BF304"/>
      <c r="BG304"/>
      <c r="BH304"/>
      <c r="BI304"/>
      <c r="BJ304"/>
      <c r="BK304"/>
      <c r="BL304"/>
      <c r="BM304"/>
      <c r="BN304"/>
      <c r="BO304"/>
      <c r="BP304"/>
      <c r="BQ304"/>
      <c r="BR304"/>
      <c r="BS304"/>
      <c r="BT304"/>
      <c r="BU304"/>
      <c r="BV304"/>
      <c r="BW304"/>
      <c r="BX304"/>
      <c r="BY304"/>
      <c r="BZ304" s="21"/>
      <c r="CA304" s="21"/>
      <c r="CB304" s="21"/>
      <c r="CC304" s="21"/>
      <c r="CD304" s="21"/>
    </row>
    <row r="305" spans="1:82" ht="12.75" customHeight="1" x14ac:dyDescent="0.2">
      <c r="A305" s="221"/>
      <c r="B305" s="193" t="str">
        <f t="shared" si="76"/>
        <v/>
      </c>
      <c r="C305" s="194"/>
      <c r="D305" s="195"/>
      <c r="E305" s="196"/>
      <c r="F305" s="197"/>
      <c r="G305" s="38"/>
      <c r="H305" s="175"/>
      <c r="I305" s="175"/>
      <c r="J305" s="10" t="str">
        <f t="shared" si="63"/>
        <v/>
      </c>
      <c r="K305" s="198" t="str">
        <f t="shared" si="64"/>
        <v/>
      </c>
      <c r="L305" s="168"/>
      <c r="M305" s="40"/>
      <c r="N305" s="175"/>
      <c r="O305" s="175"/>
      <c r="P305" s="10" t="str">
        <f t="shared" si="65"/>
        <v/>
      </c>
      <c r="Q305" s="167" t="str">
        <f t="shared" si="66"/>
        <v/>
      </c>
      <c r="R305" s="198"/>
      <c r="S305" s="42"/>
      <c r="T305" s="175"/>
      <c r="U305" s="175"/>
      <c r="V305" s="10" t="str">
        <f t="shared" si="67"/>
        <v/>
      </c>
      <c r="W305" s="167" t="str">
        <f t="shared" si="68"/>
        <v/>
      </c>
      <c r="X305" s="168"/>
      <c r="Y305" s="42"/>
      <c r="Z305" s="175"/>
      <c r="AA305" s="175"/>
      <c r="AB305" s="10" t="str">
        <f t="shared" si="69"/>
        <v/>
      </c>
      <c r="AC305" s="167" t="str">
        <f t="shared" si="70"/>
        <v/>
      </c>
      <c r="AD305" s="168"/>
      <c r="AE305" s="12" t="str">
        <f t="shared" si="71"/>
        <v/>
      </c>
      <c r="AF305" s="169" t="str">
        <f t="shared" si="72"/>
        <v/>
      </c>
      <c r="AG305" s="170"/>
      <c r="AH305" s="20" t="str">
        <f t="shared" si="73"/>
        <v/>
      </c>
      <c r="AI305" s="167" t="str">
        <f t="shared" si="74"/>
        <v/>
      </c>
      <c r="AJ305" s="168"/>
      <c r="AK305" s="258"/>
      <c r="AP305"/>
      <c r="AQ305"/>
      <c r="AR305" s="151" t="str">
        <f t="shared" si="75"/>
        <v/>
      </c>
      <c r="AS305" s="151" t="str">
        <f t="shared" si="62"/>
        <v/>
      </c>
      <c r="AT305"/>
      <c r="AU305" s="57"/>
      <c r="AV305" s="57"/>
      <c r="AW305" s="57"/>
      <c r="AX305"/>
      <c r="AY305"/>
      <c r="AZ305"/>
      <c r="BA305"/>
      <c r="BB305"/>
      <c r="BC305"/>
      <c r="BD305"/>
      <c r="BE305"/>
      <c r="BF305"/>
      <c r="BG305"/>
      <c r="BH305"/>
      <c r="BI305"/>
      <c r="BJ305"/>
      <c r="BK305"/>
      <c r="BL305"/>
      <c r="BM305"/>
      <c r="BN305"/>
      <c r="BO305"/>
      <c r="BP305"/>
      <c r="BQ305"/>
      <c r="BR305"/>
      <c r="BS305"/>
      <c r="BT305"/>
      <c r="BU305"/>
      <c r="BV305"/>
      <c r="BW305"/>
      <c r="BX305"/>
      <c r="BY305"/>
      <c r="BZ305" s="21"/>
      <c r="CA305" s="21"/>
      <c r="CB305" s="21"/>
      <c r="CC305" s="21"/>
      <c r="CD305" s="21"/>
    </row>
    <row r="306" spans="1:82" ht="12.75" customHeight="1" x14ac:dyDescent="0.2">
      <c r="A306" s="221"/>
      <c r="B306" s="193" t="str">
        <f t="shared" si="76"/>
        <v/>
      </c>
      <c r="C306" s="194"/>
      <c r="D306" s="195"/>
      <c r="E306" s="196"/>
      <c r="F306" s="197"/>
      <c r="G306" s="38"/>
      <c r="H306" s="175"/>
      <c r="I306" s="175"/>
      <c r="J306" s="10" t="str">
        <f t="shared" si="63"/>
        <v/>
      </c>
      <c r="K306" s="198" t="str">
        <f t="shared" si="64"/>
        <v/>
      </c>
      <c r="L306" s="168"/>
      <c r="M306" s="40"/>
      <c r="N306" s="175"/>
      <c r="O306" s="175"/>
      <c r="P306" s="10" t="str">
        <f t="shared" si="65"/>
        <v/>
      </c>
      <c r="Q306" s="167" t="str">
        <f t="shared" si="66"/>
        <v/>
      </c>
      <c r="R306" s="198"/>
      <c r="S306" s="42"/>
      <c r="T306" s="175"/>
      <c r="U306" s="175"/>
      <c r="V306" s="10" t="str">
        <f t="shared" si="67"/>
        <v/>
      </c>
      <c r="W306" s="167" t="str">
        <f t="shared" si="68"/>
        <v/>
      </c>
      <c r="X306" s="168"/>
      <c r="Y306" s="42"/>
      <c r="Z306" s="175"/>
      <c r="AA306" s="175"/>
      <c r="AB306" s="10" t="str">
        <f t="shared" si="69"/>
        <v/>
      </c>
      <c r="AC306" s="167" t="str">
        <f t="shared" si="70"/>
        <v/>
      </c>
      <c r="AD306" s="168"/>
      <c r="AE306" s="12" t="str">
        <f t="shared" si="71"/>
        <v/>
      </c>
      <c r="AF306" s="169" t="str">
        <f t="shared" si="72"/>
        <v/>
      </c>
      <c r="AG306" s="170"/>
      <c r="AH306" s="20" t="str">
        <f t="shared" si="73"/>
        <v/>
      </c>
      <c r="AI306" s="167" t="str">
        <f t="shared" si="74"/>
        <v/>
      </c>
      <c r="AJ306" s="168"/>
      <c r="AK306" s="258"/>
      <c r="AP306"/>
      <c r="AQ306"/>
      <c r="AR306" s="151" t="str">
        <f t="shared" si="75"/>
        <v/>
      </c>
      <c r="AS306" s="151" t="str">
        <f t="shared" si="62"/>
        <v/>
      </c>
      <c r="AT306"/>
      <c r="AU306" s="57"/>
      <c r="AV306" s="57"/>
      <c r="AW306" s="57"/>
      <c r="AX306"/>
      <c r="AY306"/>
      <c r="AZ306"/>
      <c r="BA306"/>
      <c r="BB306"/>
      <c r="BC306"/>
      <c r="BD306"/>
      <c r="BE306"/>
      <c r="BF306"/>
      <c r="BG306"/>
      <c r="BH306"/>
      <c r="BI306"/>
      <c r="BJ306"/>
      <c r="BK306"/>
      <c r="BL306"/>
      <c r="BM306"/>
      <c r="BN306"/>
      <c r="BO306"/>
      <c r="BP306"/>
      <c r="BQ306"/>
      <c r="BR306"/>
      <c r="BS306"/>
      <c r="BT306"/>
      <c r="BU306"/>
      <c r="BV306"/>
      <c r="BW306"/>
      <c r="BX306"/>
      <c r="BY306"/>
      <c r="BZ306" s="21"/>
      <c r="CA306" s="21"/>
      <c r="CB306" s="21"/>
      <c r="CC306" s="21"/>
      <c r="CD306" s="21"/>
    </row>
    <row r="307" spans="1:82" ht="12.75" customHeight="1" x14ac:dyDescent="0.2">
      <c r="A307" s="221"/>
      <c r="B307" s="193" t="str">
        <f t="shared" si="76"/>
        <v/>
      </c>
      <c r="C307" s="194"/>
      <c r="D307" s="195"/>
      <c r="E307" s="196"/>
      <c r="F307" s="197"/>
      <c r="G307" s="38"/>
      <c r="H307" s="175"/>
      <c r="I307" s="175"/>
      <c r="J307" s="10" t="str">
        <f t="shared" si="63"/>
        <v/>
      </c>
      <c r="K307" s="198" t="str">
        <f t="shared" si="64"/>
        <v/>
      </c>
      <c r="L307" s="168"/>
      <c r="M307" s="40"/>
      <c r="N307" s="175"/>
      <c r="O307" s="175"/>
      <c r="P307" s="10" t="str">
        <f t="shared" si="65"/>
        <v/>
      </c>
      <c r="Q307" s="167" t="str">
        <f t="shared" si="66"/>
        <v/>
      </c>
      <c r="R307" s="198"/>
      <c r="S307" s="42"/>
      <c r="T307" s="175"/>
      <c r="U307" s="175"/>
      <c r="V307" s="10" t="str">
        <f t="shared" si="67"/>
        <v/>
      </c>
      <c r="W307" s="167" t="str">
        <f t="shared" si="68"/>
        <v/>
      </c>
      <c r="X307" s="168"/>
      <c r="Y307" s="42"/>
      <c r="Z307" s="175"/>
      <c r="AA307" s="175"/>
      <c r="AB307" s="10" t="str">
        <f t="shared" si="69"/>
        <v/>
      </c>
      <c r="AC307" s="167" t="str">
        <f t="shared" si="70"/>
        <v/>
      </c>
      <c r="AD307" s="168"/>
      <c r="AE307" s="12" t="str">
        <f t="shared" si="71"/>
        <v/>
      </c>
      <c r="AF307" s="169" t="str">
        <f t="shared" si="72"/>
        <v/>
      </c>
      <c r="AG307" s="170"/>
      <c r="AH307" s="20" t="str">
        <f t="shared" si="73"/>
        <v/>
      </c>
      <c r="AI307" s="167" t="str">
        <f t="shared" si="74"/>
        <v/>
      </c>
      <c r="AJ307" s="168"/>
      <c r="AK307" s="258"/>
      <c r="AP307"/>
      <c r="AQ307"/>
      <c r="AR307" s="151" t="str">
        <f t="shared" si="75"/>
        <v/>
      </c>
      <c r="AS307" s="151" t="str">
        <f t="shared" si="62"/>
        <v/>
      </c>
      <c r="AT307"/>
      <c r="AU307" s="57"/>
      <c r="AV307" s="57"/>
      <c r="AW307" s="57"/>
      <c r="AX307"/>
      <c r="AY307"/>
      <c r="AZ307"/>
      <c r="BA307"/>
      <c r="BB307"/>
      <c r="BC307"/>
      <c r="BD307"/>
      <c r="BE307"/>
      <c r="BF307"/>
      <c r="BG307"/>
      <c r="BH307"/>
      <c r="BI307"/>
      <c r="BJ307"/>
      <c r="BK307"/>
      <c r="BL307"/>
      <c r="BM307"/>
      <c r="BN307"/>
      <c r="BO307"/>
      <c r="BP307"/>
      <c r="BQ307"/>
      <c r="BR307"/>
      <c r="BS307"/>
      <c r="BT307"/>
      <c r="BU307"/>
      <c r="BV307"/>
      <c r="BW307"/>
      <c r="BX307"/>
      <c r="BY307"/>
      <c r="BZ307" s="21"/>
      <c r="CA307" s="21"/>
      <c r="CB307" s="21"/>
      <c r="CC307" s="21"/>
      <c r="CD307" s="21"/>
    </row>
    <row r="308" spans="1:82" ht="12.75" customHeight="1" x14ac:dyDescent="0.2">
      <c r="A308" s="221"/>
      <c r="B308" s="193" t="str">
        <f t="shared" si="76"/>
        <v/>
      </c>
      <c r="C308" s="194"/>
      <c r="D308" s="195"/>
      <c r="E308" s="196"/>
      <c r="F308" s="197"/>
      <c r="G308" s="38"/>
      <c r="H308" s="175"/>
      <c r="I308" s="175"/>
      <c r="J308" s="10" t="str">
        <f t="shared" si="63"/>
        <v/>
      </c>
      <c r="K308" s="198" t="str">
        <f t="shared" si="64"/>
        <v/>
      </c>
      <c r="L308" s="168"/>
      <c r="M308" s="40"/>
      <c r="N308" s="175"/>
      <c r="O308" s="175"/>
      <c r="P308" s="10" t="str">
        <f t="shared" si="65"/>
        <v/>
      </c>
      <c r="Q308" s="167" t="str">
        <f t="shared" si="66"/>
        <v/>
      </c>
      <c r="R308" s="198"/>
      <c r="S308" s="42"/>
      <c r="T308" s="175"/>
      <c r="U308" s="175"/>
      <c r="V308" s="10" t="str">
        <f t="shared" si="67"/>
        <v/>
      </c>
      <c r="W308" s="167" t="str">
        <f t="shared" si="68"/>
        <v/>
      </c>
      <c r="X308" s="168"/>
      <c r="Y308" s="42"/>
      <c r="Z308" s="175"/>
      <c r="AA308" s="175"/>
      <c r="AB308" s="10" t="str">
        <f t="shared" si="69"/>
        <v/>
      </c>
      <c r="AC308" s="167" t="str">
        <f t="shared" si="70"/>
        <v/>
      </c>
      <c r="AD308" s="168"/>
      <c r="AE308" s="12" t="str">
        <f t="shared" si="71"/>
        <v/>
      </c>
      <c r="AF308" s="169" t="str">
        <f t="shared" si="72"/>
        <v/>
      </c>
      <c r="AG308" s="170"/>
      <c r="AH308" s="20" t="str">
        <f t="shared" si="73"/>
        <v/>
      </c>
      <c r="AI308" s="167" t="str">
        <f t="shared" si="74"/>
        <v/>
      </c>
      <c r="AJ308" s="168"/>
      <c r="AK308" s="258"/>
      <c r="AP308"/>
      <c r="AQ308"/>
      <c r="AR308" s="151" t="str">
        <f t="shared" si="75"/>
        <v/>
      </c>
      <c r="AS308" s="151" t="str">
        <f t="shared" si="62"/>
        <v/>
      </c>
      <c r="AT308"/>
      <c r="AU308" s="57"/>
      <c r="AV308" s="57"/>
      <c r="AW308" s="57"/>
      <c r="AX308"/>
      <c r="AY308"/>
      <c r="AZ308"/>
      <c r="BA308"/>
      <c r="BB308"/>
      <c r="BC308"/>
      <c r="BD308"/>
      <c r="BE308"/>
      <c r="BF308"/>
      <c r="BG308"/>
      <c r="BH308"/>
      <c r="BI308"/>
      <c r="BJ308"/>
      <c r="BK308"/>
      <c r="BL308"/>
      <c r="BM308"/>
      <c r="BN308"/>
      <c r="BO308"/>
      <c r="BP308"/>
      <c r="BQ308"/>
      <c r="BR308"/>
      <c r="BS308"/>
      <c r="BT308"/>
      <c r="BU308"/>
      <c r="BV308"/>
      <c r="BW308"/>
      <c r="BX308"/>
      <c r="BY308"/>
      <c r="BZ308" s="21"/>
      <c r="CA308" s="21"/>
      <c r="CB308" s="21"/>
      <c r="CC308" s="21"/>
      <c r="CD308" s="21"/>
    </row>
    <row r="309" spans="1:82" ht="12.75" customHeight="1" x14ac:dyDescent="0.2">
      <c r="A309" s="221"/>
      <c r="B309" s="193" t="str">
        <f t="shared" si="76"/>
        <v/>
      </c>
      <c r="C309" s="194"/>
      <c r="D309" s="195"/>
      <c r="E309" s="196"/>
      <c r="F309" s="197"/>
      <c r="G309" s="38"/>
      <c r="H309" s="175"/>
      <c r="I309" s="175"/>
      <c r="J309" s="10" t="str">
        <f t="shared" si="63"/>
        <v/>
      </c>
      <c r="K309" s="198" t="str">
        <f t="shared" si="64"/>
        <v/>
      </c>
      <c r="L309" s="168"/>
      <c r="M309" s="40"/>
      <c r="N309" s="175"/>
      <c r="O309" s="175"/>
      <c r="P309" s="10" t="str">
        <f t="shared" si="65"/>
        <v/>
      </c>
      <c r="Q309" s="167" t="str">
        <f t="shared" si="66"/>
        <v/>
      </c>
      <c r="R309" s="198"/>
      <c r="S309" s="42"/>
      <c r="T309" s="175"/>
      <c r="U309" s="175"/>
      <c r="V309" s="10" t="str">
        <f t="shared" si="67"/>
        <v/>
      </c>
      <c r="W309" s="167" t="str">
        <f t="shared" si="68"/>
        <v/>
      </c>
      <c r="X309" s="168"/>
      <c r="Y309" s="42"/>
      <c r="Z309" s="175"/>
      <c r="AA309" s="175"/>
      <c r="AB309" s="10" t="str">
        <f t="shared" si="69"/>
        <v/>
      </c>
      <c r="AC309" s="167" t="str">
        <f t="shared" si="70"/>
        <v/>
      </c>
      <c r="AD309" s="168"/>
      <c r="AE309" s="12" t="str">
        <f t="shared" si="71"/>
        <v/>
      </c>
      <c r="AF309" s="169" t="str">
        <f t="shared" si="72"/>
        <v/>
      </c>
      <c r="AG309" s="170"/>
      <c r="AH309" s="20" t="str">
        <f t="shared" si="73"/>
        <v/>
      </c>
      <c r="AI309" s="167" t="str">
        <f t="shared" si="74"/>
        <v/>
      </c>
      <c r="AJ309" s="168"/>
      <c r="AK309" s="258"/>
      <c r="AP309"/>
      <c r="AQ309"/>
      <c r="AR309" s="151" t="str">
        <f t="shared" si="75"/>
        <v/>
      </c>
      <c r="AS309" s="151" t="str">
        <f t="shared" si="62"/>
        <v/>
      </c>
      <c r="AT309"/>
      <c r="AU309" s="57"/>
      <c r="AV309" s="57"/>
      <c r="AW309" s="57"/>
      <c r="AX309"/>
      <c r="AY309"/>
      <c r="AZ309"/>
      <c r="BA309"/>
      <c r="BB309"/>
      <c r="BC309"/>
      <c r="BD309"/>
      <c r="BE309"/>
      <c r="BF309"/>
      <c r="BG309"/>
      <c r="BH309"/>
      <c r="BI309"/>
      <c r="BJ309"/>
      <c r="BK309"/>
      <c r="BL309"/>
      <c r="BM309"/>
      <c r="BN309"/>
      <c r="BO309"/>
      <c r="BP309"/>
      <c r="BQ309"/>
      <c r="BR309"/>
      <c r="BS309"/>
      <c r="BT309"/>
      <c r="BU309"/>
      <c r="BV309"/>
      <c r="BW309"/>
      <c r="BX309"/>
      <c r="BY309"/>
      <c r="BZ309" s="21"/>
      <c r="CA309" s="21"/>
      <c r="CB309" s="21"/>
      <c r="CC309" s="21"/>
      <c r="CD309" s="21"/>
    </row>
    <row r="310" spans="1:82" ht="12.75" customHeight="1" x14ac:dyDescent="0.2">
      <c r="A310" s="221"/>
      <c r="B310" s="193" t="str">
        <f t="shared" si="76"/>
        <v/>
      </c>
      <c r="C310" s="194"/>
      <c r="D310" s="195"/>
      <c r="E310" s="196"/>
      <c r="F310" s="197"/>
      <c r="G310" s="38"/>
      <c r="H310" s="175"/>
      <c r="I310" s="175"/>
      <c r="J310" s="10" t="str">
        <f t="shared" si="63"/>
        <v/>
      </c>
      <c r="K310" s="198" t="str">
        <f t="shared" si="64"/>
        <v/>
      </c>
      <c r="L310" s="168"/>
      <c r="M310" s="40"/>
      <c r="N310" s="175"/>
      <c r="O310" s="175"/>
      <c r="P310" s="10" t="str">
        <f t="shared" si="65"/>
        <v/>
      </c>
      <c r="Q310" s="167" t="str">
        <f t="shared" si="66"/>
        <v/>
      </c>
      <c r="R310" s="198"/>
      <c r="S310" s="42"/>
      <c r="T310" s="175"/>
      <c r="U310" s="175"/>
      <c r="V310" s="10" t="str">
        <f t="shared" si="67"/>
        <v/>
      </c>
      <c r="W310" s="167" t="str">
        <f t="shared" si="68"/>
        <v/>
      </c>
      <c r="X310" s="168"/>
      <c r="Y310" s="42"/>
      <c r="Z310" s="175"/>
      <c r="AA310" s="175"/>
      <c r="AB310" s="10" t="str">
        <f t="shared" si="69"/>
        <v/>
      </c>
      <c r="AC310" s="167" t="str">
        <f t="shared" si="70"/>
        <v/>
      </c>
      <c r="AD310" s="168"/>
      <c r="AE310" s="12" t="str">
        <f t="shared" si="71"/>
        <v/>
      </c>
      <c r="AF310" s="169" t="str">
        <f t="shared" si="72"/>
        <v/>
      </c>
      <c r="AG310" s="170"/>
      <c r="AH310" s="20" t="str">
        <f t="shared" si="73"/>
        <v/>
      </c>
      <c r="AI310" s="167" t="str">
        <f t="shared" si="74"/>
        <v/>
      </c>
      <c r="AJ310" s="168"/>
      <c r="AK310" s="258"/>
      <c r="AP310"/>
      <c r="AQ310"/>
      <c r="AR310" s="151" t="str">
        <f t="shared" si="75"/>
        <v/>
      </c>
      <c r="AS310" s="151" t="str">
        <f t="shared" si="62"/>
        <v/>
      </c>
      <c r="AT310"/>
      <c r="AU310" s="57"/>
      <c r="AV310" s="57"/>
      <c r="AW310" s="57"/>
      <c r="AX310"/>
      <c r="AY310"/>
      <c r="AZ310"/>
      <c r="BA310"/>
      <c r="BB310"/>
      <c r="BC310"/>
      <c r="BD310"/>
      <c r="BE310"/>
      <c r="BF310"/>
      <c r="BG310"/>
      <c r="BH310"/>
      <c r="BI310"/>
      <c r="BJ310"/>
      <c r="BK310"/>
      <c r="BL310"/>
      <c r="BM310"/>
      <c r="BN310"/>
      <c r="BO310"/>
      <c r="BP310"/>
      <c r="BQ310"/>
      <c r="BR310"/>
      <c r="BS310"/>
      <c r="BT310"/>
      <c r="BU310"/>
      <c r="BV310"/>
      <c r="BW310"/>
      <c r="BX310"/>
      <c r="BY310"/>
      <c r="BZ310" s="21"/>
      <c r="CA310" s="21"/>
      <c r="CB310" s="21"/>
      <c r="CC310" s="21"/>
      <c r="CD310" s="21"/>
    </row>
    <row r="311" spans="1:82" ht="12.75" customHeight="1" x14ac:dyDescent="0.2">
      <c r="A311" s="221"/>
      <c r="B311" s="193" t="str">
        <f t="shared" si="76"/>
        <v/>
      </c>
      <c r="C311" s="194"/>
      <c r="D311" s="195"/>
      <c r="E311" s="196"/>
      <c r="F311" s="197"/>
      <c r="G311" s="38"/>
      <c r="H311" s="175"/>
      <c r="I311" s="175"/>
      <c r="J311" s="10" t="str">
        <f t="shared" si="63"/>
        <v/>
      </c>
      <c r="K311" s="198" t="str">
        <f t="shared" si="64"/>
        <v/>
      </c>
      <c r="L311" s="168"/>
      <c r="M311" s="40"/>
      <c r="N311" s="175"/>
      <c r="O311" s="175"/>
      <c r="P311" s="10" t="str">
        <f t="shared" si="65"/>
        <v/>
      </c>
      <c r="Q311" s="167" t="str">
        <f t="shared" si="66"/>
        <v/>
      </c>
      <c r="R311" s="198"/>
      <c r="S311" s="42"/>
      <c r="T311" s="175"/>
      <c r="U311" s="175"/>
      <c r="V311" s="10" t="str">
        <f t="shared" si="67"/>
        <v/>
      </c>
      <c r="W311" s="167" t="str">
        <f t="shared" si="68"/>
        <v/>
      </c>
      <c r="X311" s="168"/>
      <c r="Y311" s="42"/>
      <c r="Z311" s="175"/>
      <c r="AA311" s="175"/>
      <c r="AB311" s="10" t="str">
        <f t="shared" si="69"/>
        <v/>
      </c>
      <c r="AC311" s="167" t="str">
        <f t="shared" si="70"/>
        <v/>
      </c>
      <c r="AD311" s="168"/>
      <c r="AE311" s="12" t="str">
        <f t="shared" si="71"/>
        <v/>
      </c>
      <c r="AF311" s="169" t="str">
        <f t="shared" si="72"/>
        <v/>
      </c>
      <c r="AG311" s="170"/>
      <c r="AH311" s="20" t="str">
        <f t="shared" si="73"/>
        <v/>
      </c>
      <c r="AI311" s="167" t="str">
        <f t="shared" si="74"/>
        <v/>
      </c>
      <c r="AJ311" s="168"/>
      <c r="AK311" s="258"/>
      <c r="AP311"/>
      <c r="AQ311"/>
      <c r="AR311" s="151" t="str">
        <f t="shared" si="75"/>
        <v/>
      </c>
      <c r="AS311" s="151" t="str">
        <f t="shared" si="62"/>
        <v/>
      </c>
      <c r="AT311"/>
      <c r="AU311" s="57"/>
      <c r="AV311" s="57"/>
      <c r="AW311" s="57"/>
      <c r="AX311"/>
      <c r="AY311"/>
      <c r="AZ311"/>
      <c r="BA311"/>
      <c r="BB311"/>
      <c r="BC311"/>
      <c r="BD311"/>
      <c r="BE311"/>
      <c r="BF311"/>
      <c r="BG311"/>
      <c r="BH311"/>
      <c r="BI311"/>
      <c r="BJ311"/>
      <c r="BK311"/>
      <c r="BL311"/>
      <c r="BM311"/>
      <c r="BN311"/>
      <c r="BO311"/>
      <c r="BP311"/>
      <c r="BQ311"/>
      <c r="BR311"/>
      <c r="BS311"/>
      <c r="BT311"/>
      <c r="BU311"/>
      <c r="BV311"/>
      <c r="BW311"/>
      <c r="BX311"/>
      <c r="BY311"/>
      <c r="BZ311" s="21"/>
      <c r="CA311" s="21"/>
      <c r="CB311" s="21"/>
      <c r="CC311" s="21"/>
      <c r="CD311" s="21"/>
    </row>
    <row r="312" spans="1:82" ht="12.75" customHeight="1" x14ac:dyDescent="0.2">
      <c r="A312" s="221"/>
      <c r="B312" s="193" t="str">
        <f t="shared" si="76"/>
        <v/>
      </c>
      <c r="C312" s="194"/>
      <c r="D312" s="195"/>
      <c r="E312" s="196"/>
      <c r="F312" s="197"/>
      <c r="G312" s="38"/>
      <c r="H312" s="175"/>
      <c r="I312" s="175"/>
      <c r="J312" s="10" t="str">
        <f t="shared" si="63"/>
        <v/>
      </c>
      <c r="K312" s="198" t="str">
        <f t="shared" si="64"/>
        <v/>
      </c>
      <c r="L312" s="168"/>
      <c r="M312" s="40"/>
      <c r="N312" s="175"/>
      <c r="O312" s="175"/>
      <c r="P312" s="10" t="str">
        <f t="shared" si="65"/>
        <v/>
      </c>
      <c r="Q312" s="167" t="str">
        <f t="shared" si="66"/>
        <v/>
      </c>
      <c r="R312" s="198"/>
      <c r="S312" s="42"/>
      <c r="T312" s="175"/>
      <c r="U312" s="175"/>
      <c r="V312" s="10" t="str">
        <f t="shared" si="67"/>
        <v/>
      </c>
      <c r="W312" s="167" t="str">
        <f t="shared" si="68"/>
        <v/>
      </c>
      <c r="X312" s="168"/>
      <c r="Y312" s="42"/>
      <c r="Z312" s="175"/>
      <c r="AA312" s="175"/>
      <c r="AB312" s="10" t="str">
        <f t="shared" si="69"/>
        <v/>
      </c>
      <c r="AC312" s="167" t="str">
        <f t="shared" si="70"/>
        <v/>
      </c>
      <c r="AD312" s="168"/>
      <c r="AE312" s="12" t="str">
        <f t="shared" si="71"/>
        <v/>
      </c>
      <c r="AF312" s="169" t="str">
        <f t="shared" si="72"/>
        <v/>
      </c>
      <c r="AG312" s="170"/>
      <c r="AH312" s="20" t="str">
        <f t="shared" si="73"/>
        <v/>
      </c>
      <c r="AI312" s="167" t="str">
        <f t="shared" si="74"/>
        <v/>
      </c>
      <c r="AJ312" s="168"/>
      <c r="AK312" s="258"/>
      <c r="AP312"/>
      <c r="AQ312"/>
      <c r="AR312" s="151" t="str">
        <f t="shared" si="75"/>
        <v/>
      </c>
      <c r="AS312" s="151" t="str">
        <f t="shared" si="62"/>
        <v/>
      </c>
      <c r="AT312"/>
      <c r="AU312" s="57"/>
      <c r="AV312" s="57"/>
      <c r="AW312" s="57"/>
      <c r="AX312"/>
      <c r="AY312"/>
      <c r="AZ312"/>
      <c r="BA312"/>
      <c r="BB312"/>
      <c r="BC312"/>
      <c r="BD312"/>
      <c r="BE312"/>
      <c r="BF312"/>
      <c r="BG312"/>
      <c r="BH312"/>
      <c r="BI312"/>
      <c r="BJ312"/>
      <c r="BK312"/>
      <c r="BL312"/>
      <c r="BM312"/>
      <c r="BN312"/>
      <c r="BO312"/>
      <c r="BP312"/>
      <c r="BQ312"/>
      <c r="BR312"/>
      <c r="BS312"/>
      <c r="BT312"/>
      <c r="BU312"/>
      <c r="BV312"/>
      <c r="BW312"/>
      <c r="BX312"/>
      <c r="BY312"/>
      <c r="BZ312" s="21"/>
      <c r="CA312" s="21"/>
      <c r="CB312" s="21"/>
      <c r="CC312" s="21"/>
      <c r="CD312" s="21"/>
    </row>
    <row r="313" spans="1:82" ht="12.75" customHeight="1" x14ac:dyDescent="0.2">
      <c r="A313" s="221"/>
      <c r="B313" s="193" t="str">
        <f t="shared" si="76"/>
        <v/>
      </c>
      <c r="C313" s="194"/>
      <c r="D313" s="195"/>
      <c r="E313" s="196"/>
      <c r="F313" s="197"/>
      <c r="G313" s="38"/>
      <c r="H313" s="175"/>
      <c r="I313" s="175"/>
      <c r="J313" s="10" t="str">
        <f t="shared" si="63"/>
        <v/>
      </c>
      <c r="K313" s="198" t="str">
        <f t="shared" si="64"/>
        <v/>
      </c>
      <c r="L313" s="168"/>
      <c r="M313" s="40"/>
      <c r="N313" s="175"/>
      <c r="O313" s="175"/>
      <c r="P313" s="10" t="str">
        <f t="shared" si="65"/>
        <v/>
      </c>
      <c r="Q313" s="167" t="str">
        <f t="shared" si="66"/>
        <v/>
      </c>
      <c r="R313" s="198"/>
      <c r="S313" s="42"/>
      <c r="T313" s="175"/>
      <c r="U313" s="175"/>
      <c r="V313" s="10" t="str">
        <f t="shared" si="67"/>
        <v/>
      </c>
      <c r="W313" s="167" t="str">
        <f t="shared" si="68"/>
        <v/>
      </c>
      <c r="X313" s="168"/>
      <c r="Y313" s="42"/>
      <c r="Z313" s="175"/>
      <c r="AA313" s="175"/>
      <c r="AB313" s="10" t="str">
        <f t="shared" si="69"/>
        <v/>
      </c>
      <c r="AC313" s="167" t="str">
        <f t="shared" si="70"/>
        <v/>
      </c>
      <c r="AD313" s="168"/>
      <c r="AE313" s="12" t="str">
        <f t="shared" si="71"/>
        <v/>
      </c>
      <c r="AF313" s="169" t="str">
        <f t="shared" si="72"/>
        <v/>
      </c>
      <c r="AG313" s="170"/>
      <c r="AH313" s="20" t="str">
        <f t="shared" si="73"/>
        <v/>
      </c>
      <c r="AI313" s="167" t="str">
        <f t="shared" si="74"/>
        <v/>
      </c>
      <c r="AJ313" s="168"/>
      <c r="AK313" s="258"/>
      <c r="AP313"/>
      <c r="AQ313"/>
      <c r="AR313" s="151" t="str">
        <f t="shared" si="75"/>
        <v/>
      </c>
      <c r="AS313" s="151" t="str">
        <f t="shared" si="62"/>
        <v/>
      </c>
      <c r="AT313"/>
      <c r="AU313" s="57"/>
      <c r="AV313" s="57"/>
      <c r="AW313" s="57"/>
      <c r="AX313"/>
      <c r="AY313"/>
      <c r="AZ313"/>
      <c r="BA313"/>
      <c r="BB313"/>
      <c r="BC313"/>
      <c r="BD313"/>
      <c r="BE313"/>
      <c r="BF313"/>
      <c r="BG313"/>
      <c r="BH313"/>
      <c r="BI313"/>
      <c r="BJ313"/>
      <c r="BK313"/>
      <c r="BL313"/>
      <c r="BM313"/>
      <c r="BN313"/>
      <c r="BO313"/>
      <c r="BP313"/>
      <c r="BQ313"/>
      <c r="BR313"/>
      <c r="BS313"/>
      <c r="BT313"/>
      <c r="BU313"/>
      <c r="BV313"/>
      <c r="BW313"/>
      <c r="BX313"/>
      <c r="BY313"/>
      <c r="BZ313" s="21"/>
      <c r="CA313" s="21"/>
      <c r="CB313" s="21"/>
      <c r="CC313" s="21"/>
      <c r="CD313" s="21"/>
    </row>
    <row r="314" spans="1:82" ht="12.75" customHeight="1" x14ac:dyDescent="0.2">
      <c r="A314" s="221"/>
      <c r="B314" s="193" t="str">
        <f t="shared" si="76"/>
        <v/>
      </c>
      <c r="C314" s="194"/>
      <c r="D314" s="195"/>
      <c r="E314" s="196"/>
      <c r="F314" s="197"/>
      <c r="G314" s="38"/>
      <c r="H314" s="175"/>
      <c r="I314" s="175"/>
      <c r="J314" s="10" t="str">
        <f t="shared" si="63"/>
        <v/>
      </c>
      <c r="K314" s="198" t="str">
        <f t="shared" si="64"/>
        <v/>
      </c>
      <c r="L314" s="168"/>
      <c r="M314" s="40"/>
      <c r="N314" s="175"/>
      <c r="O314" s="175"/>
      <c r="P314" s="10" t="str">
        <f t="shared" si="65"/>
        <v/>
      </c>
      <c r="Q314" s="167" t="str">
        <f t="shared" si="66"/>
        <v/>
      </c>
      <c r="R314" s="198"/>
      <c r="S314" s="42"/>
      <c r="T314" s="175"/>
      <c r="U314" s="175"/>
      <c r="V314" s="10" t="str">
        <f t="shared" si="67"/>
        <v/>
      </c>
      <c r="W314" s="167" t="str">
        <f t="shared" si="68"/>
        <v/>
      </c>
      <c r="X314" s="168"/>
      <c r="Y314" s="42"/>
      <c r="Z314" s="175"/>
      <c r="AA314" s="175"/>
      <c r="AB314" s="10" t="str">
        <f t="shared" si="69"/>
        <v/>
      </c>
      <c r="AC314" s="167" t="str">
        <f t="shared" si="70"/>
        <v/>
      </c>
      <c r="AD314" s="168"/>
      <c r="AE314" s="12" t="str">
        <f t="shared" si="71"/>
        <v/>
      </c>
      <c r="AF314" s="169" t="str">
        <f t="shared" si="72"/>
        <v/>
      </c>
      <c r="AG314" s="170"/>
      <c r="AH314" s="20" t="str">
        <f t="shared" si="73"/>
        <v/>
      </c>
      <c r="AI314" s="167" t="str">
        <f t="shared" si="74"/>
        <v/>
      </c>
      <c r="AJ314" s="168"/>
      <c r="AK314" s="258"/>
      <c r="AP314"/>
      <c r="AQ314"/>
      <c r="AR314" s="151" t="str">
        <f t="shared" si="75"/>
        <v/>
      </c>
      <c r="AS314" s="151" t="str">
        <f t="shared" si="62"/>
        <v/>
      </c>
      <c r="AT314"/>
      <c r="AU314" s="57"/>
      <c r="AV314" s="57"/>
      <c r="AW314" s="57"/>
      <c r="AX314"/>
      <c r="AY314"/>
      <c r="AZ314"/>
      <c r="BA314"/>
      <c r="BB314"/>
      <c r="BC314"/>
      <c r="BD314"/>
      <c r="BE314"/>
      <c r="BF314"/>
      <c r="BG314"/>
      <c r="BH314"/>
      <c r="BI314"/>
      <c r="BJ314"/>
      <c r="BK314"/>
      <c r="BL314"/>
      <c r="BM314"/>
      <c r="BN314"/>
      <c r="BO314"/>
      <c r="BP314"/>
      <c r="BQ314"/>
      <c r="BR314"/>
      <c r="BS314"/>
      <c r="BT314"/>
      <c r="BU314"/>
      <c r="BV314"/>
      <c r="BW314"/>
      <c r="BX314"/>
      <c r="BY314"/>
      <c r="BZ314" s="21"/>
      <c r="CA314" s="21"/>
      <c r="CB314" s="21"/>
      <c r="CC314" s="21"/>
      <c r="CD314" s="21"/>
    </row>
    <row r="315" spans="1:82" ht="12.75" customHeight="1" x14ac:dyDescent="0.2">
      <c r="A315" s="221"/>
      <c r="B315" s="193" t="str">
        <f t="shared" si="76"/>
        <v/>
      </c>
      <c r="C315" s="194"/>
      <c r="D315" s="195"/>
      <c r="E315" s="196"/>
      <c r="F315" s="197"/>
      <c r="G315" s="38"/>
      <c r="H315" s="175"/>
      <c r="I315" s="175"/>
      <c r="J315" s="10" t="str">
        <f t="shared" si="63"/>
        <v/>
      </c>
      <c r="K315" s="198" t="str">
        <f t="shared" si="64"/>
        <v/>
      </c>
      <c r="L315" s="168"/>
      <c r="M315" s="40"/>
      <c r="N315" s="175"/>
      <c r="O315" s="175"/>
      <c r="P315" s="10" t="str">
        <f t="shared" si="65"/>
        <v/>
      </c>
      <c r="Q315" s="167" t="str">
        <f t="shared" si="66"/>
        <v/>
      </c>
      <c r="R315" s="198"/>
      <c r="S315" s="42"/>
      <c r="T315" s="175"/>
      <c r="U315" s="175"/>
      <c r="V315" s="10" t="str">
        <f t="shared" si="67"/>
        <v/>
      </c>
      <c r="W315" s="167" t="str">
        <f t="shared" si="68"/>
        <v/>
      </c>
      <c r="X315" s="168"/>
      <c r="Y315" s="42"/>
      <c r="Z315" s="175"/>
      <c r="AA315" s="175"/>
      <c r="AB315" s="10" t="str">
        <f t="shared" si="69"/>
        <v/>
      </c>
      <c r="AC315" s="167" t="str">
        <f t="shared" si="70"/>
        <v/>
      </c>
      <c r="AD315" s="168"/>
      <c r="AE315" s="12" t="str">
        <f t="shared" si="71"/>
        <v/>
      </c>
      <c r="AF315" s="169" t="str">
        <f t="shared" si="72"/>
        <v/>
      </c>
      <c r="AG315" s="170"/>
      <c r="AH315" s="20" t="str">
        <f t="shared" si="73"/>
        <v/>
      </c>
      <c r="AI315" s="167" t="str">
        <f t="shared" si="74"/>
        <v/>
      </c>
      <c r="AJ315" s="168"/>
      <c r="AK315" s="258"/>
      <c r="AP315"/>
      <c r="AQ315"/>
      <c r="AR315" s="151" t="str">
        <f t="shared" si="75"/>
        <v/>
      </c>
      <c r="AS315" s="151" t="str">
        <f t="shared" si="62"/>
        <v/>
      </c>
      <c r="AT315"/>
      <c r="AU315" s="57"/>
      <c r="AV315" s="57"/>
      <c r="AW315" s="57"/>
      <c r="AX315"/>
      <c r="AY315"/>
      <c r="AZ315"/>
      <c r="BA315"/>
      <c r="BB315"/>
      <c r="BC315"/>
      <c r="BD315"/>
      <c r="BE315"/>
      <c r="BF315"/>
      <c r="BG315"/>
      <c r="BH315"/>
      <c r="BI315"/>
      <c r="BJ315"/>
      <c r="BK315"/>
      <c r="BL315"/>
      <c r="BM315"/>
      <c r="BN315"/>
      <c r="BO315"/>
      <c r="BP315"/>
      <c r="BQ315"/>
      <c r="BR315"/>
      <c r="BS315"/>
      <c r="BT315"/>
      <c r="BU315"/>
      <c r="BV315"/>
      <c r="BW315"/>
      <c r="BX315"/>
      <c r="BY315"/>
      <c r="BZ315" s="21"/>
      <c r="CA315" s="21"/>
      <c r="CB315" s="21"/>
      <c r="CC315" s="21"/>
      <c r="CD315" s="21"/>
    </row>
    <row r="316" spans="1:82" ht="12.75" customHeight="1" x14ac:dyDescent="0.2">
      <c r="A316" s="221"/>
      <c r="B316" s="193" t="str">
        <f t="shared" si="76"/>
        <v/>
      </c>
      <c r="C316" s="194"/>
      <c r="D316" s="195"/>
      <c r="E316" s="196"/>
      <c r="F316" s="197"/>
      <c r="G316" s="38"/>
      <c r="H316" s="175"/>
      <c r="I316" s="175"/>
      <c r="J316" s="10" t="str">
        <f t="shared" si="63"/>
        <v/>
      </c>
      <c r="K316" s="198" t="str">
        <f t="shared" si="64"/>
        <v/>
      </c>
      <c r="L316" s="168"/>
      <c r="M316" s="40"/>
      <c r="N316" s="175"/>
      <c r="O316" s="175"/>
      <c r="P316" s="10" t="str">
        <f t="shared" si="65"/>
        <v/>
      </c>
      <c r="Q316" s="167" t="str">
        <f t="shared" si="66"/>
        <v/>
      </c>
      <c r="R316" s="198"/>
      <c r="S316" s="42"/>
      <c r="T316" s="175"/>
      <c r="U316" s="175"/>
      <c r="V316" s="10" t="str">
        <f t="shared" si="67"/>
        <v/>
      </c>
      <c r="W316" s="167" t="str">
        <f t="shared" si="68"/>
        <v/>
      </c>
      <c r="X316" s="168"/>
      <c r="Y316" s="42"/>
      <c r="Z316" s="175"/>
      <c r="AA316" s="175"/>
      <c r="AB316" s="10" t="str">
        <f t="shared" si="69"/>
        <v/>
      </c>
      <c r="AC316" s="167" t="str">
        <f t="shared" si="70"/>
        <v/>
      </c>
      <c r="AD316" s="168"/>
      <c r="AE316" s="12" t="str">
        <f t="shared" si="71"/>
        <v/>
      </c>
      <c r="AF316" s="169" t="str">
        <f t="shared" si="72"/>
        <v/>
      </c>
      <c r="AG316" s="170"/>
      <c r="AH316" s="20" t="str">
        <f t="shared" si="73"/>
        <v/>
      </c>
      <c r="AI316" s="167" t="str">
        <f t="shared" si="74"/>
        <v/>
      </c>
      <c r="AJ316" s="168"/>
      <c r="AK316" s="258"/>
      <c r="AP316"/>
      <c r="AQ316"/>
      <c r="AR316" s="151" t="str">
        <f t="shared" si="75"/>
        <v/>
      </c>
      <c r="AS316" s="151" t="str">
        <f t="shared" si="62"/>
        <v/>
      </c>
      <c r="AT316"/>
      <c r="AU316" s="57"/>
      <c r="AV316" s="57"/>
      <c r="AW316" s="57"/>
      <c r="AX316"/>
      <c r="AY316"/>
      <c r="AZ316"/>
      <c r="BA316"/>
      <c r="BB316"/>
      <c r="BC316"/>
      <c r="BD316"/>
      <c r="BE316"/>
      <c r="BF316"/>
      <c r="BG316"/>
      <c r="BH316"/>
      <c r="BI316"/>
      <c r="BJ316"/>
      <c r="BK316"/>
      <c r="BL316"/>
      <c r="BM316"/>
      <c r="BN316"/>
      <c r="BO316"/>
      <c r="BP316"/>
      <c r="BQ316"/>
      <c r="BR316"/>
      <c r="BS316"/>
      <c r="BT316"/>
      <c r="BU316"/>
      <c r="BV316"/>
      <c r="BW316"/>
      <c r="BX316"/>
      <c r="BY316"/>
      <c r="BZ316" s="21"/>
      <c r="CA316" s="21"/>
      <c r="CB316" s="21"/>
      <c r="CC316" s="21"/>
      <c r="CD316" s="21"/>
    </row>
    <row r="317" spans="1:82" ht="12.75" customHeight="1" x14ac:dyDescent="0.2">
      <c r="A317" s="221"/>
      <c r="B317" s="193" t="str">
        <f t="shared" si="76"/>
        <v/>
      </c>
      <c r="C317" s="194"/>
      <c r="D317" s="195"/>
      <c r="E317" s="196"/>
      <c r="F317" s="197"/>
      <c r="G317" s="38"/>
      <c r="H317" s="175"/>
      <c r="I317" s="175"/>
      <c r="J317" s="10" t="str">
        <f t="shared" si="63"/>
        <v/>
      </c>
      <c r="K317" s="198" t="str">
        <f t="shared" si="64"/>
        <v/>
      </c>
      <c r="L317" s="168"/>
      <c r="M317" s="40"/>
      <c r="N317" s="175"/>
      <c r="O317" s="175"/>
      <c r="P317" s="10" t="str">
        <f t="shared" si="65"/>
        <v/>
      </c>
      <c r="Q317" s="167" t="str">
        <f t="shared" si="66"/>
        <v/>
      </c>
      <c r="R317" s="198"/>
      <c r="S317" s="42"/>
      <c r="T317" s="175"/>
      <c r="U317" s="175"/>
      <c r="V317" s="10" t="str">
        <f t="shared" si="67"/>
        <v/>
      </c>
      <c r="W317" s="167" t="str">
        <f t="shared" si="68"/>
        <v/>
      </c>
      <c r="X317" s="168"/>
      <c r="Y317" s="42"/>
      <c r="Z317" s="175"/>
      <c r="AA317" s="175"/>
      <c r="AB317" s="10" t="str">
        <f t="shared" si="69"/>
        <v/>
      </c>
      <c r="AC317" s="167" t="str">
        <f t="shared" si="70"/>
        <v/>
      </c>
      <c r="AD317" s="168"/>
      <c r="AE317" s="12" t="str">
        <f t="shared" si="71"/>
        <v/>
      </c>
      <c r="AF317" s="169" t="str">
        <f t="shared" si="72"/>
        <v/>
      </c>
      <c r="AG317" s="170"/>
      <c r="AH317" s="20" t="str">
        <f t="shared" si="73"/>
        <v/>
      </c>
      <c r="AI317" s="167" t="str">
        <f t="shared" si="74"/>
        <v/>
      </c>
      <c r="AJ317" s="168"/>
      <c r="AK317" s="258"/>
      <c r="AP317"/>
      <c r="AQ317"/>
      <c r="AR317" s="151" t="str">
        <f t="shared" si="75"/>
        <v/>
      </c>
      <c r="AS317" s="151" t="str">
        <f t="shared" si="62"/>
        <v/>
      </c>
      <c r="AT317"/>
      <c r="AU317" s="57"/>
      <c r="AV317" s="57"/>
      <c r="AW317" s="57"/>
      <c r="AX317"/>
      <c r="AY317"/>
      <c r="AZ317"/>
      <c r="BA317"/>
      <c r="BB317"/>
      <c r="BC317"/>
      <c r="BD317"/>
      <c r="BE317"/>
      <c r="BF317"/>
      <c r="BG317"/>
      <c r="BH317"/>
      <c r="BI317"/>
      <c r="BJ317"/>
      <c r="BK317"/>
      <c r="BL317"/>
      <c r="BM317"/>
      <c r="BN317"/>
      <c r="BO317"/>
      <c r="BP317"/>
      <c r="BQ317"/>
      <c r="BR317"/>
      <c r="BS317"/>
      <c r="BT317"/>
      <c r="BU317"/>
      <c r="BV317"/>
      <c r="BW317"/>
      <c r="BX317"/>
      <c r="BY317"/>
      <c r="BZ317" s="21"/>
      <c r="CA317" s="21"/>
      <c r="CB317" s="21"/>
      <c r="CC317" s="21"/>
      <c r="CD317" s="21"/>
    </row>
    <row r="318" spans="1:82" ht="12.75" customHeight="1" x14ac:dyDescent="0.2">
      <c r="A318" s="221"/>
      <c r="B318" s="193" t="str">
        <f t="shared" si="76"/>
        <v/>
      </c>
      <c r="C318" s="194"/>
      <c r="D318" s="195"/>
      <c r="E318" s="196"/>
      <c r="F318" s="197"/>
      <c r="G318" s="38"/>
      <c r="H318" s="175"/>
      <c r="I318" s="175"/>
      <c r="J318" s="10" t="str">
        <f t="shared" si="63"/>
        <v/>
      </c>
      <c r="K318" s="198" t="str">
        <f t="shared" si="64"/>
        <v/>
      </c>
      <c r="L318" s="168"/>
      <c r="M318" s="40"/>
      <c r="N318" s="175"/>
      <c r="O318" s="175"/>
      <c r="P318" s="10" t="str">
        <f t="shared" si="65"/>
        <v/>
      </c>
      <c r="Q318" s="167" t="str">
        <f t="shared" si="66"/>
        <v/>
      </c>
      <c r="R318" s="198"/>
      <c r="S318" s="42"/>
      <c r="T318" s="175"/>
      <c r="U318" s="175"/>
      <c r="V318" s="10" t="str">
        <f t="shared" si="67"/>
        <v/>
      </c>
      <c r="W318" s="167" t="str">
        <f t="shared" si="68"/>
        <v/>
      </c>
      <c r="X318" s="168"/>
      <c r="Y318" s="42"/>
      <c r="Z318" s="175"/>
      <c r="AA318" s="175"/>
      <c r="AB318" s="10" t="str">
        <f t="shared" si="69"/>
        <v/>
      </c>
      <c r="AC318" s="167" t="str">
        <f t="shared" si="70"/>
        <v/>
      </c>
      <c r="AD318" s="168"/>
      <c r="AE318" s="12" t="str">
        <f t="shared" si="71"/>
        <v/>
      </c>
      <c r="AF318" s="169" t="str">
        <f t="shared" si="72"/>
        <v/>
      </c>
      <c r="AG318" s="170"/>
      <c r="AH318" s="20" t="str">
        <f t="shared" si="73"/>
        <v/>
      </c>
      <c r="AI318" s="167" t="str">
        <f t="shared" si="74"/>
        <v/>
      </c>
      <c r="AJ318" s="168"/>
      <c r="AK318" s="258"/>
      <c r="AP318"/>
      <c r="AQ318"/>
      <c r="AR318" s="151" t="str">
        <f t="shared" si="75"/>
        <v/>
      </c>
      <c r="AS318" s="151" t="str">
        <f t="shared" si="62"/>
        <v/>
      </c>
      <c r="AT318"/>
      <c r="AU318" s="57"/>
      <c r="AV318" s="57"/>
      <c r="AW318" s="57"/>
      <c r="AX318"/>
      <c r="AY318"/>
      <c r="AZ318"/>
      <c r="BA318"/>
      <c r="BB318"/>
      <c r="BC318"/>
      <c r="BD318"/>
      <c r="BE318"/>
      <c r="BF318"/>
      <c r="BG318"/>
      <c r="BH318"/>
      <c r="BI318"/>
      <c r="BJ318"/>
      <c r="BK318"/>
      <c r="BL318"/>
      <c r="BM318"/>
      <c r="BN318"/>
      <c r="BO318"/>
      <c r="BP318"/>
      <c r="BQ318"/>
      <c r="BR318"/>
      <c r="BS318"/>
      <c r="BT318"/>
      <c r="BU318"/>
      <c r="BV318"/>
      <c r="BW318"/>
      <c r="BX318"/>
      <c r="BY318"/>
      <c r="BZ318" s="21"/>
      <c r="CA318" s="21"/>
      <c r="CB318" s="21"/>
      <c r="CC318" s="21"/>
      <c r="CD318" s="21"/>
    </row>
    <row r="319" spans="1:82" ht="12.75" customHeight="1" x14ac:dyDescent="0.2">
      <c r="A319" s="221"/>
      <c r="B319" s="193" t="str">
        <f t="shared" si="76"/>
        <v/>
      </c>
      <c r="C319" s="194"/>
      <c r="D319" s="195"/>
      <c r="E319" s="196"/>
      <c r="F319" s="197"/>
      <c r="G319" s="38"/>
      <c r="H319" s="175"/>
      <c r="I319" s="175"/>
      <c r="J319" s="10" t="str">
        <f t="shared" si="63"/>
        <v/>
      </c>
      <c r="K319" s="198" t="str">
        <f t="shared" si="64"/>
        <v/>
      </c>
      <c r="L319" s="168"/>
      <c r="M319" s="40"/>
      <c r="N319" s="175"/>
      <c r="O319" s="175"/>
      <c r="P319" s="10" t="str">
        <f t="shared" si="65"/>
        <v/>
      </c>
      <c r="Q319" s="167" t="str">
        <f t="shared" si="66"/>
        <v/>
      </c>
      <c r="R319" s="198"/>
      <c r="S319" s="42"/>
      <c r="T319" s="175"/>
      <c r="U319" s="175"/>
      <c r="V319" s="10" t="str">
        <f t="shared" si="67"/>
        <v/>
      </c>
      <c r="W319" s="167" t="str">
        <f t="shared" si="68"/>
        <v/>
      </c>
      <c r="X319" s="168"/>
      <c r="Y319" s="42"/>
      <c r="Z319" s="175"/>
      <c r="AA319" s="175"/>
      <c r="AB319" s="10" t="str">
        <f t="shared" si="69"/>
        <v/>
      </c>
      <c r="AC319" s="167" t="str">
        <f t="shared" si="70"/>
        <v/>
      </c>
      <c r="AD319" s="168"/>
      <c r="AE319" s="12" t="str">
        <f t="shared" si="71"/>
        <v/>
      </c>
      <c r="AF319" s="169" t="str">
        <f t="shared" si="72"/>
        <v/>
      </c>
      <c r="AG319" s="170"/>
      <c r="AH319" s="20" t="str">
        <f t="shared" si="73"/>
        <v/>
      </c>
      <c r="AI319" s="167" t="str">
        <f t="shared" si="74"/>
        <v/>
      </c>
      <c r="AJ319" s="168"/>
      <c r="AK319" s="258"/>
      <c r="AP319"/>
      <c r="AQ319"/>
      <c r="AR319" s="151" t="str">
        <f t="shared" si="75"/>
        <v/>
      </c>
      <c r="AS319" s="151" t="str">
        <f t="shared" si="62"/>
        <v/>
      </c>
      <c r="AT319"/>
      <c r="AU319" s="57"/>
      <c r="AV319" s="57"/>
      <c r="AW319" s="57"/>
      <c r="AX319"/>
      <c r="AY319"/>
      <c r="AZ319"/>
      <c r="BA319"/>
      <c r="BB319"/>
      <c r="BC319"/>
      <c r="BD319"/>
      <c r="BE319"/>
      <c r="BF319"/>
      <c r="BG319"/>
      <c r="BH319"/>
      <c r="BI319"/>
      <c r="BJ319"/>
      <c r="BK319"/>
      <c r="BL319"/>
      <c r="BM319"/>
      <c r="BN319"/>
      <c r="BO319"/>
      <c r="BP319"/>
      <c r="BQ319"/>
      <c r="BR319"/>
      <c r="BS319"/>
      <c r="BT319"/>
      <c r="BU319"/>
      <c r="BV319"/>
      <c r="BW319"/>
      <c r="BX319"/>
      <c r="BY319"/>
      <c r="BZ319" s="21"/>
      <c r="CA319" s="21"/>
      <c r="CB319" s="21"/>
      <c r="CC319" s="21"/>
      <c r="CD319" s="21"/>
    </row>
    <row r="320" spans="1:82" ht="12.75" customHeight="1" x14ac:dyDescent="0.2">
      <c r="A320" s="221"/>
      <c r="B320" s="193" t="str">
        <f t="shared" si="76"/>
        <v/>
      </c>
      <c r="C320" s="194"/>
      <c r="D320" s="195"/>
      <c r="E320" s="196"/>
      <c r="F320" s="197"/>
      <c r="G320" s="38"/>
      <c r="H320" s="175"/>
      <c r="I320" s="175"/>
      <c r="J320" s="10" t="str">
        <f t="shared" si="63"/>
        <v/>
      </c>
      <c r="K320" s="198" t="str">
        <f t="shared" si="64"/>
        <v/>
      </c>
      <c r="L320" s="168"/>
      <c r="M320" s="40"/>
      <c r="N320" s="175"/>
      <c r="O320" s="175"/>
      <c r="P320" s="10" t="str">
        <f t="shared" si="65"/>
        <v/>
      </c>
      <c r="Q320" s="167" t="str">
        <f t="shared" si="66"/>
        <v/>
      </c>
      <c r="R320" s="198"/>
      <c r="S320" s="42"/>
      <c r="T320" s="175"/>
      <c r="U320" s="175"/>
      <c r="V320" s="10" t="str">
        <f t="shared" si="67"/>
        <v/>
      </c>
      <c r="W320" s="167" t="str">
        <f t="shared" si="68"/>
        <v/>
      </c>
      <c r="X320" s="168"/>
      <c r="Y320" s="42"/>
      <c r="Z320" s="175"/>
      <c r="AA320" s="175"/>
      <c r="AB320" s="10" t="str">
        <f t="shared" si="69"/>
        <v/>
      </c>
      <c r="AC320" s="167" t="str">
        <f t="shared" si="70"/>
        <v/>
      </c>
      <c r="AD320" s="168"/>
      <c r="AE320" s="12" t="str">
        <f t="shared" si="71"/>
        <v/>
      </c>
      <c r="AF320" s="169" t="str">
        <f t="shared" si="72"/>
        <v/>
      </c>
      <c r="AG320" s="170"/>
      <c r="AH320" s="20" t="str">
        <f t="shared" si="73"/>
        <v/>
      </c>
      <c r="AI320" s="167" t="str">
        <f t="shared" si="74"/>
        <v/>
      </c>
      <c r="AJ320" s="168"/>
      <c r="AK320" s="258"/>
      <c r="AP320"/>
      <c r="AQ320"/>
      <c r="AR320" s="151" t="str">
        <f t="shared" si="75"/>
        <v/>
      </c>
      <c r="AS320" s="151" t="str">
        <f t="shared" si="62"/>
        <v/>
      </c>
      <c r="AT320"/>
      <c r="AU320" s="57"/>
      <c r="AV320" s="57"/>
      <c r="AW320" s="57"/>
      <c r="AX320"/>
      <c r="AY320"/>
      <c r="AZ320"/>
      <c r="BA320"/>
      <c r="BB320"/>
      <c r="BC320"/>
      <c r="BD320"/>
      <c r="BE320"/>
      <c r="BF320"/>
      <c r="BG320"/>
      <c r="BH320"/>
      <c r="BI320"/>
      <c r="BJ320"/>
      <c r="BK320"/>
      <c r="BL320"/>
      <c r="BM320"/>
      <c r="BN320"/>
      <c r="BO320"/>
      <c r="BP320"/>
      <c r="BQ320"/>
      <c r="BR320"/>
      <c r="BS320"/>
      <c r="BT320"/>
      <c r="BU320"/>
      <c r="BV320"/>
      <c r="BW320"/>
      <c r="BX320"/>
      <c r="BY320"/>
      <c r="BZ320" s="21"/>
      <c r="CA320" s="21"/>
      <c r="CB320" s="21"/>
      <c r="CC320" s="21"/>
      <c r="CD320" s="21"/>
    </row>
    <row r="321" spans="1:82" ht="12.75" customHeight="1" x14ac:dyDescent="0.2">
      <c r="A321" s="221"/>
      <c r="B321" s="193" t="str">
        <f t="shared" si="76"/>
        <v/>
      </c>
      <c r="C321" s="194"/>
      <c r="D321" s="195"/>
      <c r="E321" s="196"/>
      <c r="F321" s="197"/>
      <c r="G321" s="38"/>
      <c r="H321" s="175"/>
      <c r="I321" s="175"/>
      <c r="J321" s="10" t="str">
        <f t="shared" si="63"/>
        <v/>
      </c>
      <c r="K321" s="198" t="str">
        <f t="shared" si="64"/>
        <v/>
      </c>
      <c r="L321" s="168"/>
      <c r="M321" s="40"/>
      <c r="N321" s="175"/>
      <c r="O321" s="175"/>
      <c r="P321" s="10" t="str">
        <f t="shared" si="65"/>
        <v/>
      </c>
      <c r="Q321" s="167" t="str">
        <f t="shared" si="66"/>
        <v/>
      </c>
      <c r="R321" s="198"/>
      <c r="S321" s="42"/>
      <c r="T321" s="175"/>
      <c r="U321" s="175"/>
      <c r="V321" s="10" t="str">
        <f t="shared" si="67"/>
        <v/>
      </c>
      <c r="W321" s="167" t="str">
        <f t="shared" si="68"/>
        <v/>
      </c>
      <c r="X321" s="168"/>
      <c r="Y321" s="42"/>
      <c r="Z321" s="175"/>
      <c r="AA321" s="175"/>
      <c r="AB321" s="10" t="str">
        <f t="shared" si="69"/>
        <v/>
      </c>
      <c r="AC321" s="167" t="str">
        <f t="shared" si="70"/>
        <v/>
      </c>
      <c r="AD321" s="168"/>
      <c r="AE321" s="12" t="str">
        <f t="shared" si="71"/>
        <v/>
      </c>
      <c r="AF321" s="169" t="str">
        <f t="shared" si="72"/>
        <v/>
      </c>
      <c r="AG321" s="170"/>
      <c r="AH321" s="20" t="str">
        <f t="shared" si="73"/>
        <v/>
      </c>
      <c r="AI321" s="167" t="str">
        <f t="shared" si="74"/>
        <v/>
      </c>
      <c r="AJ321" s="168"/>
      <c r="AK321" s="258"/>
      <c r="AP321"/>
      <c r="AQ321"/>
      <c r="AR321" s="151" t="str">
        <f t="shared" si="75"/>
        <v/>
      </c>
      <c r="AS321" s="151" t="str">
        <f t="shared" si="62"/>
        <v/>
      </c>
      <c r="AT321"/>
      <c r="AU321" s="57"/>
      <c r="AV321" s="57"/>
      <c r="AW321" s="57"/>
      <c r="AX321"/>
      <c r="AY321"/>
      <c r="AZ321"/>
      <c r="BA321"/>
      <c r="BB321"/>
      <c r="BC321"/>
      <c r="BD321"/>
      <c r="BE321"/>
      <c r="BF321"/>
      <c r="BG321"/>
      <c r="BH321"/>
      <c r="BI321"/>
      <c r="BJ321"/>
      <c r="BK321"/>
      <c r="BL321"/>
      <c r="BM321"/>
      <c r="BN321"/>
      <c r="BO321"/>
      <c r="BP321"/>
      <c r="BQ321"/>
      <c r="BR321"/>
      <c r="BS321"/>
      <c r="BT321"/>
      <c r="BU321"/>
      <c r="BV321"/>
      <c r="BW321"/>
      <c r="BX321"/>
      <c r="BY321"/>
      <c r="BZ321" s="21"/>
      <c r="CA321" s="21"/>
      <c r="CB321" s="21"/>
      <c r="CC321" s="21"/>
      <c r="CD321" s="21"/>
    </row>
    <row r="322" spans="1:82" ht="12.75" customHeight="1" x14ac:dyDescent="0.2">
      <c r="A322" s="221"/>
      <c r="B322" s="193" t="str">
        <f t="shared" si="76"/>
        <v/>
      </c>
      <c r="C322" s="194"/>
      <c r="D322" s="195"/>
      <c r="E322" s="196"/>
      <c r="F322" s="197"/>
      <c r="G322" s="38"/>
      <c r="H322" s="175"/>
      <c r="I322" s="175"/>
      <c r="J322" s="10" t="str">
        <f t="shared" si="63"/>
        <v/>
      </c>
      <c r="K322" s="198" t="str">
        <f t="shared" si="64"/>
        <v/>
      </c>
      <c r="L322" s="168"/>
      <c r="M322" s="40"/>
      <c r="N322" s="175"/>
      <c r="O322" s="175"/>
      <c r="P322" s="10" t="str">
        <f t="shared" si="65"/>
        <v/>
      </c>
      <c r="Q322" s="167" t="str">
        <f t="shared" si="66"/>
        <v/>
      </c>
      <c r="R322" s="198"/>
      <c r="S322" s="42"/>
      <c r="T322" s="175"/>
      <c r="U322" s="175"/>
      <c r="V322" s="10" t="str">
        <f t="shared" si="67"/>
        <v/>
      </c>
      <c r="W322" s="167" t="str">
        <f t="shared" si="68"/>
        <v/>
      </c>
      <c r="X322" s="168"/>
      <c r="Y322" s="42"/>
      <c r="Z322" s="175"/>
      <c r="AA322" s="175"/>
      <c r="AB322" s="10" t="str">
        <f t="shared" si="69"/>
        <v/>
      </c>
      <c r="AC322" s="167" t="str">
        <f t="shared" si="70"/>
        <v/>
      </c>
      <c r="AD322" s="168"/>
      <c r="AE322" s="12" t="str">
        <f t="shared" si="71"/>
        <v/>
      </c>
      <c r="AF322" s="169" t="str">
        <f t="shared" si="72"/>
        <v/>
      </c>
      <c r="AG322" s="170"/>
      <c r="AH322" s="20" t="str">
        <f t="shared" si="73"/>
        <v/>
      </c>
      <c r="AI322" s="167" t="str">
        <f t="shared" si="74"/>
        <v/>
      </c>
      <c r="AJ322" s="168"/>
      <c r="AK322" s="258"/>
      <c r="AP322"/>
      <c r="AQ322"/>
      <c r="AR322" s="151" t="str">
        <f t="shared" si="75"/>
        <v/>
      </c>
      <c r="AS322" s="151" t="str">
        <f t="shared" si="62"/>
        <v/>
      </c>
      <c r="AT322"/>
      <c r="AU322" s="57"/>
      <c r="AV322" s="57"/>
      <c r="AW322" s="57"/>
      <c r="AX322"/>
      <c r="AY322"/>
      <c r="AZ322"/>
      <c r="BA322"/>
      <c r="BB322"/>
      <c r="BC322"/>
      <c r="BD322"/>
      <c r="BE322"/>
      <c r="BF322"/>
      <c r="BG322"/>
      <c r="BH322"/>
      <c r="BI322"/>
      <c r="BJ322"/>
      <c r="BK322"/>
      <c r="BL322"/>
      <c r="BM322"/>
      <c r="BN322"/>
      <c r="BO322"/>
      <c r="BP322"/>
      <c r="BQ322"/>
      <c r="BR322"/>
      <c r="BS322"/>
      <c r="BT322"/>
      <c r="BU322"/>
      <c r="BV322"/>
      <c r="BW322"/>
      <c r="BX322"/>
      <c r="BY322"/>
    </row>
    <row r="323" spans="1:82" ht="12.75" customHeight="1" x14ac:dyDescent="0.2">
      <c r="A323" s="221"/>
      <c r="B323" s="193" t="str">
        <f t="shared" si="76"/>
        <v/>
      </c>
      <c r="C323" s="194"/>
      <c r="D323" s="195"/>
      <c r="E323" s="196"/>
      <c r="F323" s="197"/>
      <c r="G323" s="38"/>
      <c r="H323" s="175"/>
      <c r="I323" s="175"/>
      <c r="J323" s="10" t="str">
        <f t="shared" si="63"/>
        <v/>
      </c>
      <c r="K323" s="198" t="str">
        <f t="shared" si="64"/>
        <v/>
      </c>
      <c r="L323" s="168"/>
      <c r="M323" s="40"/>
      <c r="N323" s="175"/>
      <c r="O323" s="175"/>
      <c r="P323" s="10" t="str">
        <f t="shared" si="65"/>
        <v/>
      </c>
      <c r="Q323" s="167" t="str">
        <f t="shared" si="66"/>
        <v/>
      </c>
      <c r="R323" s="198"/>
      <c r="S323" s="42"/>
      <c r="T323" s="175"/>
      <c r="U323" s="175"/>
      <c r="V323" s="10" t="str">
        <f t="shared" si="67"/>
        <v/>
      </c>
      <c r="W323" s="167" t="str">
        <f t="shared" si="68"/>
        <v/>
      </c>
      <c r="X323" s="168"/>
      <c r="Y323" s="42"/>
      <c r="Z323" s="175"/>
      <c r="AA323" s="175"/>
      <c r="AB323" s="10" t="str">
        <f t="shared" si="69"/>
        <v/>
      </c>
      <c r="AC323" s="167" t="str">
        <f t="shared" si="70"/>
        <v/>
      </c>
      <c r="AD323" s="168"/>
      <c r="AE323" s="12" t="str">
        <f t="shared" si="71"/>
        <v/>
      </c>
      <c r="AF323" s="169" t="str">
        <f t="shared" si="72"/>
        <v/>
      </c>
      <c r="AG323" s="170"/>
      <c r="AH323" s="20" t="str">
        <f t="shared" si="73"/>
        <v/>
      </c>
      <c r="AI323" s="167" t="str">
        <f t="shared" si="74"/>
        <v/>
      </c>
      <c r="AJ323" s="168"/>
      <c r="AK323" s="258"/>
      <c r="AP323"/>
      <c r="AQ323"/>
      <c r="AR323" s="151" t="str">
        <f t="shared" si="75"/>
        <v/>
      </c>
      <c r="AS323" s="151" t="str">
        <f t="shared" si="62"/>
        <v/>
      </c>
      <c r="AT323"/>
      <c r="AU323" s="57"/>
      <c r="AV323" s="57"/>
      <c r="AW323" s="57"/>
      <c r="AX323"/>
      <c r="AY323"/>
      <c r="AZ323"/>
      <c r="BA323"/>
      <c r="BB323"/>
      <c r="BC323"/>
      <c r="BD323"/>
      <c r="BE323"/>
      <c r="BF323"/>
      <c r="BG323"/>
      <c r="BH323"/>
      <c r="BI323"/>
      <c r="BJ323"/>
      <c r="BK323"/>
      <c r="BL323"/>
      <c r="BM323"/>
      <c r="BN323"/>
      <c r="BO323"/>
      <c r="BP323"/>
      <c r="BQ323"/>
      <c r="BR323"/>
      <c r="BS323"/>
      <c r="BT323"/>
      <c r="BU323"/>
      <c r="BV323"/>
      <c r="BW323"/>
      <c r="BX323"/>
      <c r="BY323"/>
    </row>
    <row r="324" spans="1:82" ht="12.75" customHeight="1" x14ac:dyDescent="0.2">
      <c r="A324" s="221"/>
      <c r="B324" s="193" t="str">
        <f t="shared" si="76"/>
        <v/>
      </c>
      <c r="C324" s="194"/>
      <c r="D324" s="195"/>
      <c r="E324" s="196"/>
      <c r="F324" s="197"/>
      <c r="G324" s="38"/>
      <c r="H324" s="175"/>
      <c r="I324" s="175"/>
      <c r="J324" s="10" t="str">
        <f t="shared" si="63"/>
        <v/>
      </c>
      <c r="K324" s="198" t="str">
        <f t="shared" si="64"/>
        <v/>
      </c>
      <c r="L324" s="168"/>
      <c r="M324" s="40"/>
      <c r="N324" s="175"/>
      <c r="O324" s="175"/>
      <c r="P324" s="10" t="str">
        <f t="shared" si="65"/>
        <v/>
      </c>
      <c r="Q324" s="167" t="str">
        <f t="shared" si="66"/>
        <v/>
      </c>
      <c r="R324" s="198"/>
      <c r="S324" s="42"/>
      <c r="T324" s="175"/>
      <c r="U324" s="175"/>
      <c r="V324" s="10" t="str">
        <f t="shared" si="67"/>
        <v/>
      </c>
      <c r="W324" s="167" t="str">
        <f t="shared" si="68"/>
        <v/>
      </c>
      <c r="X324" s="168"/>
      <c r="Y324" s="42"/>
      <c r="Z324" s="175"/>
      <c r="AA324" s="175"/>
      <c r="AB324" s="10" t="str">
        <f t="shared" si="69"/>
        <v/>
      </c>
      <c r="AC324" s="167" t="str">
        <f t="shared" si="70"/>
        <v/>
      </c>
      <c r="AD324" s="168"/>
      <c r="AE324" s="12" t="str">
        <f t="shared" si="71"/>
        <v/>
      </c>
      <c r="AF324" s="169" t="str">
        <f t="shared" si="72"/>
        <v/>
      </c>
      <c r="AG324" s="170"/>
      <c r="AH324" s="20" t="str">
        <f t="shared" si="73"/>
        <v/>
      </c>
      <c r="AI324" s="167" t="str">
        <f t="shared" si="74"/>
        <v/>
      </c>
      <c r="AJ324" s="168"/>
      <c r="AK324" s="258"/>
      <c r="AP324"/>
      <c r="AQ324"/>
      <c r="AR324" s="151" t="str">
        <f t="shared" si="75"/>
        <v/>
      </c>
      <c r="AS324" s="151" t="str">
        <f t="shared" si="62"/>
        <v/>
      </c>
      <c r="AT324"/>
      <c r="AU324" s="57"/>
      <c r="AV324" s="57"/>
      <c r="AW324" s="57"/>
      <c r="AX324"/>
      <c r="AY324"/>
      <c r="AZ324"/>
      <c r="BA324"/>
      <c r="BB324"/>
      <c r="BC324"/>
      <c r="BD324"/>
      <c r="BE324"/>
      <c r="BF324"/>
      <c r="BG324"/>
      <c r="BH324"/>
      <c r="BI324"/>
      <c r="BJ324"/>
      <c r="BK324"/>
      <c r="BL324"/>
      <c r="BM324"/>
      <c r="BN324"/>
      <c r="BO324"/>
      <c r="BP324"/>
      <c r="BQ324"/>
      <c r="BR324"/>
      <c r="BS324"/>
      <c r="BT324"/>
      <c r="BU324"/>
      <c r="BV324"/>
      <c r="BW324"/>
      <c r="BX324"/>
      <c r="BY324"/>
      <c r="BZ324" s="21"/>
      <c r="CA324" s="21"/>
      <c r="CB324" s="21"/>
      <c r="CC324" s="21"/>
      <c r="CD324" s="21"/>
    </row>
    <row r="325" spans="1:82" ht="12.75" customHeight="1" x14ac:dyDescent="0.2">
      <c r="A325" s="221"/>
      <c r="B325" s="193" t="str">
        <f t="shared" si="76"/>
        <v/>
      </c>
      <c r="C325" s="194"/>
      <c r="D325" s="195"/>
      <c r="E325" s="196"/>
      <c r="F325" s="197"/>
      <c r="G325" s="38"/>
      <c r="H325" s="175"/>
      <c r="I325" s="175"/>
      <c r="J325" s="10" t="str">
        <f t="shared" si="63"/>
        <v/>
      </c>
      <c r="K325" s="198" t="str">
        <f t="shared" si="64"/>
        <v/>
      </c>
      <c r="L325" s="168"/>
      <c r="M325" s="40"/>
      <c r="N325" s="175"/>
      <c r="O325" s="175"/>
      <c r="P325" s="10" t="str">
        <f t="shared" si="65"/>
        <v/>
      </c>
      <c r="Q325" s="167" t="str">
        <f t="shared" si="66"/>
        <v/>
      </c>
      <c r="R325" s="198"/>
      <c r="S325" s="42"/>
      <c r="T325" s="175"/>
      <c r="U325" s="175"/>
      <c r="V325" s="10" t="str">
        <f t="shared" si="67"/>
        <v/>
      </c>
      <c r="W325" s="167" t="str">
        <f t="shared" si="68"/>
        <v/>
      </c>
      <c r="X325" s="168"/>
      <c r="Y325" s="42"/>
      <c r="Z325" s="175"/>
      <c r="AA325" s="175"/>
      <c r="AB325" s="10" t="str">
        <f t="shared" si="69"/>
        <v/>
      </c>
      <c r="AC325" s="167" t="str">
        <f t="shared" si="70"/>
        <v/>
      </c>
      <c r="AD325" s="168"/>
      <c r="AE325" s="12" t="str">
        <f t="shared" si="71"/>
        <v/>
      </c>
      <c r="AF325" s="169" t="str">
        <f t="shared" si="72"/>
        <v/>
      </c>
      <c r="AG325" s="170"/>
      <c r="AH325" s="20" t="str">
        <f t="shared" si="73"/>
        <v/>
      </c>
      <c r="AI325" s="167" t="str">
        <f t="shared" si="74"/>
        <v/>
      </c>
      <c r="AJ325" s="168"/>
      <c r="AK325" s="258"/>
      <c r="AP325"/>
      <c r="AQ325"/>
      <c r="AR325" s="151" t="str">
        <f t="shared" si="75"/>
        <v/>
      </c>
      <c r="AS325" s="151" t="str">
        <f t="shared" si="62"/>
        <v/>
      </c>
      <c r="AT325"/>
      <c r="AU325" s="57"/>
      <c r="AV325" s="57"/>
      <c r="AW325" s="57"/>
      <c r="AX325"/>
      <c r="AY325"/>
      <c r="AZ325"/>
      <c r="BA325"/>
      <c r="BB325"/>
      <c r="BC325"/>
      <c r="BD325"/>
      <c r="BE325"/>
      <c r="BF325"/>
      <c r="BG325"/>
      <c r="BH325"/>
      <c r="BI325"/>
      <c r="BJ325"/>
      <c r="BK325"/>
      <c r="BL325"/>
      <c r="BM325"/>
      <c r="BN325"/>
      <c r="BO325"/>
      <c r="BP325"/>
      <c r="BQ325"/>
      <c r="BR325"/>
      <c r="BS325"/>
      <c r="BT325"/>
      <c r="BU325"/>
      <c r="BV325"/>
      <c r="BW325"/>
      <c r="BX325"/>
      <c r="BY325"/>
      <c r="BZ325" s="21"/>
      <c r="CA325" s="21"/>
      <c r="CB325" s="21"/>
      <c r="CC325" s="21"/>
      <c r="CD325" s="21"/>
    </row>
    <row r="326" spans="1:82" ht="12.75" customHeight="1" x14ac:dyDescent="0.2">
      <c r="A326" s="221"/>
      <c r="B326" s="193" t="str">
        <f t="shared" si="76"/>
        <v/>
      </c>
      <c r="C326" s="194"/>
      <c r="D326" s="195"/>
      <c r="E326" s="196"/>
      <c r="F326" s="197"/>
      <c r="G326" s="38"/>
      <c r="H326" s="175"/>
      <c r="I326" s="175"/>
      <c r="J326" s="10" t="str">
        <f t="shared" si="63"/>
        <v/>
      </c>
      <c r="K326" s="198" t="str">
        <f t="shared" si="64"/>
        <v/>
      </c>
      <c r="L326" s="168"/>
      <c r="M326" s="40"/>
      <c r="N326" s="175"/>
      <c r="O326" s="175"/>
      <c r="P326" s="10" t="str">
        <f t="shared" si="65"/>
        <v/>
      </c>
      <c r="Q326" s="167" t="str">
        <f t="shared" si="66"/>
        <v/>
      </c>
      <c r="R326" s="198"/>
      <c r="S326" s="42"/>
      <c r="T326" s="175"/>
      <c r="U326" s="175"/>
      <c r="V326" s="10" t="str">
        <f t="shared" si="67"/>
        <v/>
      </c>
      <c r="W326" s="167" t="str">
        <f t="shared" si="68"/>
        <v/>
      </c>
      <c r="X326" s="168"/>
      <c r="Y326" s="42"/>
      <c r="Z326" s="175"/>
      <c r="AA326" s="175"/>
      <c r="AB326" s="10" t="str">
        <f t="shared" si="69"/>
        <v/>
      </c>
      <c r="AC326" s="167" t="str">
        <f t="shared" si="70"/>
        <v/>
      </c>
      <c r="AD326" s="168"/>
      <c r="AE326" s="12" t="str">
        <f t="shared" si="71"/>
        <v/>
      </c>
      <c r="AF326" s="169" t="str">
        <f t="shared" si="72"/>
        <v/>
      </c>
      <c r="AG326" s="170"/>
      <c r="AH326" s="20" t="str">
        <f t="shared" si="73"/>
        <v/>
      </c>
      <c r="AI326" s="167" t="str">
        <f t="shared" si="74"/>
        <v/>
      </c>
      <c r="AJ326" s="168"/>
      <c r="AK326" s="258"/>
      <c r="AP326"/>
      <c r="AQ326"/>
      <c r="AR326" s="151" t="str">
        <f t="shared" si="75"/>
        <v/>
      </c>
      <c r="AS326" s="151" t="str">
        <f t="shared" si="62"/>
        <v/>
      </c>
      <c r="AT326"/>
      <c r="AU326" s="57"/>
      <c r="AV326" s="57"/>
      <c r="AW326" s="57"/>
      <c r="AX326"/>
      <c r="AY326"/>
      <c r="AZ326"/>
      <c r="BA326"/>
      <c r="BB326"/>
      <c r="BC326"/>
      <c r="BD326"/>
      <c r="BE326"/>
      <c r="BF326"/>
      <c r="BG326"/>
      <c r="BH326"/>
      <c r="BI326"/>
      <c r="BJ326"/>
      <c r="BK326"/>
      <c r="BL326"/>
      <c r="BM326"/>
      <c r="BN326"/>
      <c r="BO326"/>
      <c r="BP326"/>
      <c r="BQ326"/>
      <c r="BR326"/>
      <c r="BS326"/>
      <c r="BT326"/>
      <c r="BU326"/>
      <c r="BV326"/>
      <c r="BW326"/>
      <c r="BX326"/>
      <c r="BY326"/>
      <c r="BZ326" s="21"/>
      <c r="CA326" s="21"/>
      <c r="CB326" s="21"/>
      <c r="CC326" s="21"/>
      <c r="CD326" s="21"/>
    </row>
    <row r="327" spans="1:82" ht="12.75" customHeight="1" x14ac:dyDescent="0.2">
      <c r="A327" s="221"/>
      <c r="B327" s="193" t="str">
        <f t="shared" si="76"/>
        <v/>
      </c>
      <c r="C327" s="194"/>
      <c r="D327" s="195"/>
      <c r="E327" s="196"/>
      <c r="F327" s="197"/>
      <c r="G327" s="38"/>
      <c r="H327" s="175"/>
      <c r="I327" s="175"/>
      <c r="J327" s="10" t="str">
        <f t="shared" si="63"/>
        <v/>
      </c>
      <c r="K327" s="198" t="str">
        <f t="shared" si="64"/>
        <v/>
      </c>
      <c r="L327" s="168"/>
      <c r="M327" s="40"/>
      <c r="N327" s="175"/>
      <c r="O327" s="175"/>
      <c r="P327" s="10" t="str">
        <f t="shared" si="65"/>
        <v/>
      </c>
      <c r="Q327" s="167" t="str">
        <f t="shared" si="66"/>
        <v/>
      </c>
      <c r="R327" s="198"/>
      <c r="S327" s="42"/>
      <c r="T327" s="175"/>
      <c r="U327" s="175"/>
      <c r="V327" s="10" t="str">
        <f t="shared" si="67"/>
        <v/>
      </c>
      <c r="W327" s="167" t="str">
        <f t="shared" si="68"/>
        <v/>
      </c>
      <c r="X327" s="168"/>
      <c r="Y327" s="42"/>
      <c r="Z327" s="175"/>
      <c r="AA327" s="175"/>
      <c r="AB327" s="10" t="str">
        <f t="shared" si="69"/>
        <v/>
      </c>
      <c r="AC327" s="167" t="str">
        <f t="shared" si="70"/>
        <v/>
      </c>
      <c r="AD327" s="168"/>
      <c r="AE327" s="12" t="str">
        <f t="shared" si="71"/>
        <v/>
      </c>
      <c r="AF327" s="169" t="str">
        <f t="shared" si="72"/>
        <v/>
      </c>
      <c r="AG327" s="170"/>
      <c r="AH327" s="20" t="str">
        <f t="shared" si="73"/>
        <v/>
      </c>
      <c r="AI327" s="167" t="str">
        <f t="shared" si="74"/>
        <v/>
      </c>
      <c r="AJ327" s="168"/>
      <c r="AK327" s="258"/>
      <c r="AP327"/>
      <c r="AQ327"/>
      <c r="AR327" s="151" t="str">
        <f t="shared" si="75"/>
        <v/>
      </c>
      <c r="AS327" s="151" t="str">
        <f t="shared" si="62"/>
        <v/>
      </c>
      <c r="AT327"/>
      <c r="AU327" s="57"/>
      <c r="AV327" s="57"/>
      <c r="AW327" s="57"/>
      <c r="AX327"/>
      <c r="AY327"/>
      <c r="AZ327"/>
      <c r="BA327"/>
      <c r="BB327"/>
      <c r="BC327"/>
      <c r="BD327"/>
      <c r="BE327"/>
      <c r="BF327"/>
      <c r="BG327"/>
      <c r="BH327"/>
      <c r="BI327"/>
      <c r="BJ327"/>
      <c r="BK327"/>
      <c r="BL327"/>
      <c r="BM327"/>
      <c r="BN327"/>
      <c r="BO327"/>
      <c r="BP327"/>
      <c r="BQ327"/>
      <c r="BR327"/>
      <c r="BS327"/>
      <c r="BT327"/>
      <c r="BU327"/>
      <c r="BV327"/>
      <c r="BW327"/>
      <c r="BX327"/>
      <c r="BY327"/>
      <c r="BZ327" s="21"/>
      <c r="CA327" s="21"/>
      <c r="CB327" s="21"/>
      <c r="CC327" s="21"/>
      <c r="CD327" s="21"/>
    </row>
    <row r="328" spans="1:82" ht="12.75" customHeight="1" x14ac:dyDescent="0.2">
      <c r="A328" s="221"/>
      <c r="B328" s="193" t="str">
        <f t="shared" si="76"/>
        <v/>
      </c>
      <c r="C328" s="194"/>
      <c r="D328" s="195"/>
      <c r="E328" s="196"/>
      <c r="F328" s="197"/>
      <c r="G328" s="38"/>
      <c r="H328" s="175"/>
      <c r="I328" s="175"/>
      <c r="J328" s="10" t="str">
        <f t="shared" si="63"/>
        <v/>
      </c>
      <c r="K328" s="198" t="str">
        <f t="shared" si="64"/>
        <v/>
      </c>
      <c r="L328" s="168"/>
      <c r="M328" s="40"/>
      <c r="N328" s="175"/>
      <c r="O328" s="175"/>
      <c r="P328" s="10" t="str">
        <f t="shared" si="65"/>
        <v/>
      </c>
      <c r="Q328" s="167" t="str">
        <f t="shared" si="66"/>
        <v/>
      </c>
      <c r="R328" s="198"/>
      <c r="S328" s="42"/>
      <c r="T328" s="175"/>
      <c r="U328" s="175"/>
      <c r="V328" s="10" t="str">
        <f t="shared" si="67"/>
        <v/>
      </c>
      <c r="W328" s="167" t="str">
        <f t="shared" si="68"/>
        <v/>
      </c>
      <c r="X328" s="168"/>
      <c r="Y328" s="42"/>
      <c r="Z328" s="175"/>
      <c r="AA328" s="175"/>
      <c r="AB328" s="10" t="str">
        <f t="shared" si="69"/>
        <v/>
      </c>
      <c r="AC328" s="167" t="str">
        <f t="shared" si="70"/>
        <v/>
      </c>
      <c r="AD328" s="168"/>
      <c r="AE328" s="12" t="str">
        <f t="shared" si="71"/>
        <v/>
      </c>
      <c r="AF328" s="169" t="str">
        <f t="shared" si="72"/>
        <v/>
      </c>
      <c r="AG328" s="170"/>
      <c r="AH328" s="20" t="str">
        <f t="shared" si="73"/>
        <v/>
      </c>
      <c r="AI328" s="167" t="str">
        <f t="shared" si="74"/>
        <v/>
      </c>
      <c r="AJ328" s="168"/>
      <c r="AK328" s="258"/>
      <c r="AP328"/>
      <c r="AQ328"/>
      <c r="AR328" s="151" t="str">
        <f t="shared" si="75"/>
        <v/>
      </c>
      <c r="AS328" s="151" t="str">
        <f t="shared" si="62"/>
        <v/>
      </c>
      <c r="AT328"/>
      <c r="AU328" s="57"/>
      <c r="AV328" s="57"/>
      <c r="AW328" s="57"/>
      <c r="AX328"/>
      <c r="AY328"/>
      <c r="AZ328"/>
      <c r="BA328"/>
      <c r="BB328"/>
      <c r="BC328"/>
      <c r="BD328"/>
      <c r="BE328"/>
      <c r="BF328"/>
      <c r="BG328"/>
      <c r="BH328"/>
      <c r="BI328"/>
      <c r="BJ328"/>
      <c r="BK328"/>
      <c r="BL328"/>
      <c r="BM328"/>
      <c r="BN328"/>
      <c r="BO328"/>
      <c r="BP328"/>
      <c r="BQ328"/>
      <c r="BR328"/>
      <c r="BS328"/>
      <c r="BT328"/>
      <c r="BU328"/>
      <c r="BV328"/>
      <c r="BW328"/>
      <c r="BX328"/>
      <c r="BY328"/>
      <c r="BZ328" s="21"/>
      <c r="CA328" s="21"/>
      <c r="CB328" s="21"/>
      <c r="CC328" s="21"/>
      <c r="CD328" s="21"/>
    </row>
    <row r="329" spans="1:82" ht="12.75" customHeight="1" x14ac:dyDescent="0.2">
      <c r="A329" s="221"/>
      <c r="B329" s="193" t="str">
        <f t="shared" si="76"/>
        <v/>
      </c>
      <c r="C329" s="194"/>
      <c r="D329" s="195"/>
      <c r="E329" s="196"/>
      <c r="F329" s="197"/>
      <c r="G329" s="38"/>
      <c r="H329" s="175"/>
      <c r="I329" s="175"/>
      <c r="J329" s="10" t="str">
        <f t="shared" si="63"/>
        <v/>
      </c>
      <c r="K329" s="198" t="str">
        <f t="shared" si="64"/>
        <v/>
      </c>
      <c r="L329" s="168"/>
      <c r="M329" s="40"/>
      <c r="N329" s="175"/>
      <c r="O329" s="175"/>
      <c r="P329" s="10" t="str">
        <f t="shared" si="65"/>
        <v/>
      </c>
      <c r="Q329" s="167" t="str">
        <f t="shared" si="66"/>
        <v/>
      </c>
      <c r="R329" s="198"/>
      <c r="S329" s="42"/>
      <c r="T329" s="175"/>
      <c r="U329" s="175"/>
      <c r="V329" s="10" t="str">
        <f t="shared" si="67"/>
        <v/>
      </c>
      <c r="W329" s="167" t="str">
        <f t="shared" si="68"/>
        <v/>
      </c>
      <c r="X329" s="168"/>
      <c r="Y329" s="42"/>
      <c r="Z329" s="175"/>
      <c r="AA329" s="175"/>
      <c r="AB329" s="10" t="str">
        <f t="shared" si="69"/>
        <v/>
      </c>
      <c r="AC329" s="167" t="str">
        <f t="shared" si="70"/>
        <v/>
      </c>
      <c r="AD329" s="168"/>
      <c r="AE329" s="12" t="str">
        <f t="shared" si="71"/>
        <v/>
      </c>
      <c r="AF329" s="169" t="str">
        <f t="shared" si="72"/>
        <v/>
      </c>
      <c r="AG329" s="170"/>
      <c r="AH329" s="20" t="str">
        <f t="shared" si="73"/>
        <v/>
      </c>
      <c r="AI329" s="167" t="str">
        <f t="shared" si="74"/>
        <v/>
      </c>
      <c r="AJ329" s="168"/>
      <c r="AK329" s="258"/>
      <c r="AP329"/>
      <c r="AQ329"/>
      <c r="AR329" s="151" t="str">
        <f t="shared" si="75"/>
        <v/>
      </c>
      <c r="AS329" s="151" t="str">
        <f t="shared" si="62"/>
        <v/>
      </c>
      <c r="AT329"/>
      <c r="AU329" s="57"/>
      <c r="AV329" s="57"/>
      <c r="AW329" s="57"/>
      <c r="AX329"/>
      <c r="AY329"/>
      <c r="AZ329"/>
      <c r="BA329"/>
      <c r="BB329"/>
      <c r="BC329"/>
      <c r="BD329"/>
      <c r="BE329"/>
      <c r="BF329"/>
      <c r="BG329"/>
      <c r="BH329"/>
      <c r="BI329"/>
      <c r="BJ329"/>
      <c r="BK329"/>
      <c r="BL329"/>
      <c r="BM329"/>
      <c r="BN329"/>
      <c r="BO329"/>
      <c r="BP329"/>
      <c r="BQ329"/>
      <c r="BR329"/>
      <c r="BS329"/>
      <c r="BT329"/>
      <c r="BU329"/>
      <c r="BV329"/>
      <c r="BW329"/>
      <c r="BX329"/>
      <c r="BY329"/>
      <c r="BZ329" s="21"/>
      <c r="CA329" s="21"/>
      <c r="CB329" s="21"/>
      <c r="CC329" s="21"/>
      <c r="CD329" s="21"/>
    </row>
    <row r="330" spans="1:82" ht="12.75" customHeight="1" x14ac:dyDescent="0.2">
      <c r="A330" s="221"/>
      <c r="B330" s="193" t="str">
        <f t="shared" si="76"/>
        <v/>
      </c>
      <c r="C330" s="194"/>
      <c r="D330" s="195"/>
      <c r="E330" s="196"/>
      <c r="F330" s="197"/>
      <c r="G330" s="38"/>
      <c r="H330" s="175"/>
      <c r="I330" s="175"/>
      <c r="J330" s="10" t="str">
        <f t="shared" si="63"/>
        <v/>
      </c>
      <c r="K330" s="198" t="str">
        <f t="shared" si="64"/>
        <v/>
      </c>
      <c r="L330" s="168"/>
      <c r="M330" s="40"/>
      <c r="N330" s="175"/>
      <c r="O330" s="175"/>
      <c r="P330" s="10" t="str">
        <f t="shared" si="65"/>
        <v/>
      </c>
      <c r="Q330" s="167" t="str">
        <f t="shared" si="66"/>
        <v/>
      </c>
      <c r="R330" s="198"/>
      <c r="S330" s="42"/>
      <c r="T330" s="175"/>
      <c r="U330" s="175"/>
      <c r="V330" s="10" t="str">
        <f t="shared" si="67"/>
        <v/>
      </c>
      <c r="W330" s="167" t="str">
        <f t="shared" si="68"/>
        <v/>
      </c>
      <c r="X330" s="168"/>
      <c r="Y330" s="42"/>
      <c r="Z330" s="175"/>
      <c r="AA330" s="175"/>
      <c r="AB330" s="10" t="str">
        <f t="shared" si="69"/>
        <v/>
      </c>
      <c r="AC330" s="167" t="str">
        <f t="shared" si="70"/>
        <v/>
      </c>
      <c r="AD330" s="168"/>
      <c r="AE330" s="12" t="str">
        <f t="shared" si="71"/>
        <v/>
      </c>
      <c r="AF330" s="169" t="str">
        <f t="shared" si="72"/>
        <v/>
      </c>
      <c r="AG330" s="170"/>
      <c r="AH330" s="20" t="str">
        <f t="shared" si="73"/>
        <v/>
      </c>
      <c r="AI330" s="167" t="str">
        <f t="shared" si="74"/>
        <v/>
      </c>
      <c r="AJ330" s="168"/>
      <c r="AK330" s="258"/>
      <c r="AP330"/>
      <c r="AQ330"/>
      <c r="AR330" s="151" t="str">
        <f t="shared" si="75"/>
        <v/>
      </c>
      <c r="AS330" s="151" t="str">
        <f t="shared" si="62"/>
        <v/>
      </c>
      <c r="AT330"/>
      <c r="AU330" s="57"/>
      <c r="AV330" s="57"/>
      <c r="AW330" s="57"/>
      <c r="AX330"/>
      <c r="AY330"/>
      <c r="AZ330"/>
      <c r="BA330"/>
      <c r="BB330"/>
      <c r="BC330"/>
      <c r="BD330"/>
      <c r="BE330"/>
      <c r="BF330"/>
      <c r="BG330"/>
      <c r="BH330"/>
      <c r="BI330"/>
      <c r="BJ330"/>
      <c r="BK330"/>
      <c r="BL330"/>
      <c r="BM330"/>
      <c r="BN330"/>
      <c r="BO330"/>
      <c r="BP330"/>
      <c r="BQ330"/>
      <c r="BR330"/>
      <c r="BS330"/>
      <c r="BT330"/>
      <c r="BU330"/>
      <c r="BV330"/>
      <c r="BW330"/>
      <c r="BX330"/>
      <c r="BY330"/>
      <c r="BZ330" s="21"/>
      <c r="CA330" s="21"/>
      <c r="CB330" s="21"/>
      <c r="CC330" s="21"/>
      <c r="CD330" s="21"/>
    </row>
    <row r="331" spans="1:82" ht="12.75" customHeight="1" x14ac:dyDescent="0.2">
      <c r="A331" s="221"/>
      <c r="B331" s="193" t="str">
        <f t="shared" si="76"/>
        <v/>
      </c>
      <c r="C331" s="194"/>
      <c r="D331" s="195"/>
      <c r="E331" s="196"/>
      <c r="F331" s="197"/>
      <c r="G331" s="38"/>
      <c r="H331" s="175"/>
      <c r="I331" s="175"/>
      <c r="J331" s="10" t="str">
        <f t="shared" si="63"/>
        <v/>
      </c>
      <c r="K331" s="198" t="str">
        <f t="shared" si="64"/>
        <v/>
      </c>
      <c r="L331" s="168"/>
      <c r="M331" s="40"/>
      <c r="N331" s="175"/>
      <c r="O331" s="175"/>
      <c r="P331" s="10" t="str">
        <f t="shared" si="65"/>
        <v/>
      </c>
      <c r="Q331" s="167" t="str">
        <f t="shared" si="66"/>
        <v/>
      </c>
      <c r="R331" s="198"/>
      <c r="S331" s="42"/>
      <c r="T331" s="175"/>
      <c r="U331" s="175"/>
      <c r="V331" s="10" t="str">
        <f t="shared" si="67"/>
        <v/>
      </c>
      <c r="W331" s="167" t="str">
        <f t="shared" si="68"/>
        <v/>
      </c>
      <c r="X331" s="168"/>
      <c r="Y331" s="42"/>
      <c r="Z331" s="175"/>
      <c r="AA331" s="175"/>
      <c r="AB331" s="10" t="str">
        <f t="shared" si="69"/>
        <v/>
      </c>
      <c r="AC331" s="167" t="str">
        <f t="shared" si="70"/>
        <v/>
      </c>
      <c r="AD331" s="168"/>
      <c r="AE331" s="12" t="str">
        <f t="shared" si="71"/>
        <v/>
      </c>
      <c r="AF331" s="169" t="str">
        <f t="shared" si="72"/>
        <v/>
      </c>
      <c r="AG331" s="170"/>
      <c r="AH331" s="20" t="str">
        <f t="shared" si="73"/>
        <v/>
      </c>
      <c r="AI331" s="167" t="str">
        <f t="shared" si="74"/>
        <v/>
      </c>
      <c r="AJ331" s="168"/>
      <c r="AK331" s="258"/>
      <c r="AP331"/>
      <c r="AQ331"/>
      <c r="AR331" s="151" t="str">
        <f t="shared" si="75"/>
        <v/>
      </c>
      <c r="AS331" s="151" t="str">
        <f t="shared" si="62"/>
        <v/>
      </c>
      <c r="AT331"/>
      <c r="AU331" s="57"/>
      <c r="AV331" s="57"/>
      <c r="AW331" s="57"/>
      <c r="AX331"/>
      <c r="AY331"/>
      <c r="AZ331"/>
      <c r="BA331"/>
      <c r="BB331"/>
      <c r="BC331"/>
      <c r="BD331"/>
      <c r="BE331"/>
      <c r="BF331"/>
      <c r="BG331"/>
      <c r="BH331"/>
      <c r="BI331"/>
      <c r="BJ331"/>
      <c r="BK331"/>
      <c r="BL331"/>
      <c r="BM331"/>
      <c r="BN331"/>
      <c r="BO331"/>
      <c r="BP331"/>
      <c r="BQ331"/>
      <c r="BR331"/>
      <c r="BS331"/>
      <c r="BT331"/>
      <c r="BU331"/>
      <c r="BV331"/>
      <c r="BW331"/>
      <c r="BX331"/>
      <c r="BY331"/>
      <c r="BZ331" s="21"/>
      <c r="CA331" s="21"/>
      <c r="CB331" s="21"/>
      <c r="CC331" s="21"/>
      <c r="CD331" s="21"/>
    </row>
    <row r="332" spans="1:82" ht="12.75" customHeight="1" x14ac:dyDescent="0.2">
      <c r="A332" s="221"/>
      <c r="B332" s="193" t="str">
        <f t="shared" si="76"/>
        <v/>
      </c>
      <c r="C332" s="194"/>
      <c r="D332" s="195"/>
      <c r="E332" s="196"/>
      <c r="F332" s="197"/>
      <c r="G332" s="38"/>
      <c r="H332" s="175"/>
      <c r="I332" s="175"/>
      <c r="J332" s="10" t="str">
        <f t="shared" si="63"/>
        <v/>
      </c>
      <c r="K332" s="198" t="str">
        <f t="shared" si="64"/>
        <v/>
      </c>
      <c r="L332" s="168"/>
      <c r="M332" s="40"/>
      <c r="N332" s="175"/>
      <c r="O332" s="175"/>
      <c r="P332" s="10" t="str">
        <f t="shared" si="65"/>
        <v/>
      </c>
      <c r="Q332" s="167" t="str">
        <f t="shared" si="66"/>
        <v/>
      </c>
      <c r="R332" s="198"/>
      <c r="S332" s="42"/>
      <c r="T332" s="175"/>
      <c r="U332" s="175"/>
      <c r="V332" s="10" t="str">
        <f t="shared" si="67"/>
        <v/>
      </c>
      <c r="W332" s="167" t="str">
        <f t="shared" si="68"/>
        <v/>
      </c>
      <c r="X332" s="168"/>
      <c r="Y332" s="42"/>
      <c r="Z332" s="175"/>
      <c r="AA332" s="175"/>
      <c r="AB332" s="10" t="str">
        <f t="shared" si="69"/>
        <v/>
      </c>
      <c r="AC332" s="167" t="str">
        <f t="shared" si="70"/>
        <v/>
      </c>
      <c r="AD332" s="168"/>
      <c r="AE332" s="12" t="str">
        <f t="shared" si="71"/>
        <v/>
      </c>
      <c r="AF332" s="169" t="str">
        <f t="shared" si="72"/>
        <v/>
      </c>
      <c r="AG332" s="170"/>
      <c r="AH332" s="20" t="str">
        <f t="shared" si="73"/>
        <v/>
      </c>
      <c r="AI332" s="167" t="str">
        <f t="shared" si="74"/>
        <v/>
      </c>
      <c r="AJ332" s="168"/>
      <c r="AK332" s="258"/>
      <c r="AP332"/>
      <c r="AQ332"/>
      <c r="AR332" s="151" t="str">
        <f t="shared" si="75"/>
        <v/>
      </c>
      <c r="AS332" s="151" t="str">
        <f t="shared" si="62"/>
        <v/>
      </c>
      <c r="AT332"/>
      <c r="AU332" s="57"/>
      <c r="AV332" s="57"/>
      <c r="AW332" s="57"/>
      <c r="AX332"/>
      <c r="AY332"/>
      <c r="AZ332"/>
      <c r="BA332"/>
      <c r="BB332"/>
      <c r="BC332"/>
      <c r="BD332"/>
      <c r="BE332"/>
      <c r="BF332"/>
      <c r="BG332"/>
      <c r="BH332"/>
      <c r="BI332"/>
      <c r="BJ332"/>
      <c r="BK332"/>
      <c r="BL332"/>
      <c r="BM332"/>
      <c r="BN332"/>
      <c r="BO332"/>
      <c r="BP332"/>
      <c r="BQ332"/>
      <c r="BR332"/>
      <c r="BS332"/>
      <c r="BT332"/>
      <c r="BU332"/>
      <c r="BV332"/>
      <c r="BW332"/>
      <c r="BX332"/>
      <c r="BY332"/>
      <c r="BZ332" s="21"/>
      <c r="CA332" s="21"/>
      <c r="CB332" s="21"/>
      <c r="CC332" s="21"/>
      <c r="CD332" s="21"/>
    </row>
    <row r="333" spans="1:82" ht="12.75" customHeight="1" x14ac:dyDescent="0.2">
      <c r="A333" s="221"/>
      <c r="B333" s="193" t="str">
        <f t="shared" si="76"/>
        <v/>
      </c>
      <c r="C333" s="194"/>
      <c r="D333" s="195"/>
      <c r="E333" s="196"/>
      <c r="F333" s="197"/>
      <c r="G333" s="38"/>
      <c r="H333" s="175"/>
      <c r="I333" s="175"/>
      <c r="J333" s="10" t="str">
        <f t="shared" si="63"/>
        <v/>
      </c>
      <c r="K333" s="198" t="str">
        <f t="shared" si="64"/>
        <v/>
      </c>
      <c r="L333" s="168"/>
      <c r="M333" s="40"/>
      <c r="N333" s="175"/>
      <c r="O333" s="175"/>
      <c r="P333" s="10" t="str">
        <f t="shared" si="65"/>
        <v/>
      </c>
      <c r="Q333" s="167" t="str">
        <f t="shared" si="66"/>
        <v/>
      </c>
      <c r="R333" s="198"/>
      <c r="S333" s="42"/>
      <c r="T333" s="175"/>
      <c r="U333" s="175"/>
      <c r="V333" s="10" t="str">
        <f t="shared" si="67"/>
        <v/>
      </c>
      <c r="W333" s="167" t="str">
        <f t="shared" si="68"/>
        <v/>
      </c>
      <c r="X333" s="168"/>
      <c r="Y333" s="42"/>
      <c r="Z333" s="175"/>
      <c r="AA333" s="175"/>
      <c r="AB333" s="10" t="str">
        <f t="shared" si="69"/>
        <v/>
      </c>
      <c r="AC333" s="167" t="str">
        <f t="shared" si="70"/>
        <v/>
      </c>
      <c r="AD333" s="168"/>
      <c r="AE333" s="12" t="str">
        <f t="shared" si="71"/>
        <v/>
      </c>
      <c r="AF333" s="169" t="str">
        <f t="shared" si="72"/>
        <v/>
      </c>
      <c r="AG333" s="170"/>
      <c r="AH333" s="20" t="str">
        <f t="shared" si="73"/>
        <v/>
      </c>
      <c r="AI333" s="167" t="str">
        <f t="shared" si="74"/>
        <v/>
      </c>
      <c r="AJ333" s="168"/>
      <c r="AK333" s="258"/>
      <c r="AP333"/>
      <c r="AQ333"/>
      <c r="AR333" s="151" t="str">
        <f t="shared" si="75"/>
        <v/>
      </c>
      <c r="AS333" s="151" t="str">
        <f t="shared" ref="AS333:AS372" si="77">IF(AND(H333&lt;&gt;"",K333&lt;&gt;""),(0.8-H333)*E333*8.34,"")</f>
        <v/>
      </c>
      <c r="AT333"/>
      <c r="AU333" s="57"/>
      <c r="AV333" s="57"/>
      <c r="AW333" s="57"/>
      <c r="AX333"/>
      <c r="AY333"/>
      <c r="AZ333"/>
      <c r="BA333"/>
      <c r="BB333"/>
      <c r="BC333"/>
      <c r="BD333"/>
      <c r="BE333"/>
      <c r="BF333"/>
      <c r="BG333"/>
      <c r="BH333"/>
      <c r="BI333"/>
      <c r="BJ333"/>
      <c r="BK333"/>
      <c r="BL333"/>
      <c r="BM333"/>
      <c r="BN333"/>
      <c r="BO333"/>
      <c r="BP333"/>
      <c r="BQ333"/>
      <c r="BR333"/>
      <c r="BS333"/>
      <c r="BT333"/>
      <c r="BU333"/>
      <c r="BV333"/>
      <c r="BW333"/>
      <c r="BX333"/>
      <c r="BY333"/>
      <c r="BZ333" s="21"/>
      <c r="CA333" s="21"/>
      <c r="CB333" s="21"/>
      <c r="CC333" s="21"/>
      <c r="CD333" s="21"/>
    </row>
    <row r="334" spans="1:82" ht="12.75" customHeight="1" x14ac:dyDescent="0.2">
      <c r="A334" s="221"/>
      <c r="B334" s="193" t="str">
        <f t="shared" si="76"/>
        <v/>
      </c>
      <c r="C334" s="194"/>
      <c r="D334" s="195"/>
      <c r="E334" s="196"/>
      <c r="F334" s="197"/>
      <c r="G334" s="38"/>
      <c r="H334" s="175"/>
      <c r="I334" s="175"/>
      <c r="J334" s="10" t="str">
        <f t="shared" ref="J334:J378" si="78">IF(AND(E334&gt;0,H334&gt;0),IF(G334="&lt;","&lt;",""),"")</f>
        <v/>
      </c>
      <c r="K334" s="198" t="str">
        <f t="shared" ref="K334:K378" si="79">IF(AND(E334&gt;0,H334&gt;0),E334*H334*8.34,"")</f>
        <v/>
      </c>
      <c r="L334" s="168"/>
      <c r="M334" s="40"/>
      <c r="N334" s="175"/>
      <c r="O334" s="175"/>
      <c r="P334" s="10" t="str">
        <f t="shared" ref="P334:P376" si="80">IF(AND(E334&gt;0,N334&gt;0),IF(M334="&lt;","&lt;",""),"")</f>
        <v/>
      </c>
      <c r="Q334" s="167" t="str">
        <f t="shared" ref="Q334:Q378" si="81">IF(AND(E334&gt;0,N334&gt;0),E334*N334*8.34,"")</f>
        <v/>
      </c>
      <c r="R334" s="198"/>
      <c r="S334" s="42"/>
      <c r="T334" s="175"/>
      <c r="U334" s="175"/>
      <c r="V334" s="10" t="str">
        <f t="shared" ref="V334:V376" si="82">IF(AND($E334&gt;0,T334&gt;0),IF($S334="&lt;","&lt;",""),"")</f>
        <v/>
      </c>
      <c r="W334" s="167" t="str">
        <f t="shared" ref="W334:W378" si="83">IF(AND($E334&gt;0,T334&gt;0),E334*T334*8.34,"")</f>
        <v/>
      </c>
      <c r="X334" s="168"/>
      <c r="Y334" s="42"/>
      <c r="Z334" s="175"/>
      <c r="AA334" s="175"/>
      <c r="AB334" s="10" t="str">
        <f t="shared" ref="AB334:AB376" si="84">IF(AND($E334&gt;0,Z334&gt;0),IF($Y334="&lt;","&lt;",""),"")</f>
        <v/>
      </c>
      <c r="AC334" s="167" t="str">
        <f t="shared" ref="AC334:AC378" si="85">IF(AND($E334&gt;0,Z334&gt;0),E334*Z334*8.34,"")</f>
        <v/>
      </c>
      <c r="AD334" s="168"/>
      <c r="AE334" s="12" t="str">
        <f t="shared" ref="AE334:AE376" si="86">IF(OR(S334="&lt;",Y334="&lt;"),"&lt;","")</f>
        <v/>
      </c>
      <c r="AF334" s="169" t="str">
        <f t="shared" ref="AF334:AF378" si="87">IF(AND(T334&gt;0,Z334&gt;0),IF(AND(N334&gt;0,N334&lt;&gt;"",N334&gt;T334),N334,T334)+Z334,"")</f>
        <v/>
      </c>
      <c r="AG334" s="170"/>
      <c r="AH334" s="20" t="str">
        <f t="shared" ref="AH334:AH376" si="88">IF(AE334="&lt;","&lt;","")</f>
        <v/>
      </c>
      <c r="AI334" s="167" t="str">
        <f t="shared" ref="AI334:AI378" si="89">IF(AND(AF334&gt;0,E334&gt;0,T334&gt;0,Z334&gt;0),IF(AND(Q334&gt;0,Q334&lt;&gt;"",Q334&gt;W334),Q334,W334)+AC334,"")</f>
        <v/>
      </c>
      <c r="AJ334" s="168"/>
      <c r="AK334" s="258"/>
      <c r="AP334"/>
      <c r="AQ334"/>
      <c r="AR334" s="151" t="str">
        <f t="shared" ref="AR334:AR378" si="90">IF(AND(AF334&lt;&gt;"",AI334&lt;&gt;""),(6-AF334)*E334*8.34,"")</f>
        <v/>
      </c>
      <c r="AS334" s="151" t="str">
        <f t="shared" si="77"/>
        <v/>
      </c>
      <c r="AT334"/>
      <c r="AU334" s="57"/>
      <c r="AV334" s="57"/>
      <c r="AW334" s="57"/>
      <c r="AX334"/>
      <c r="AY334"/>
      <c r="AZ334"/>
      <c r="BA334"/>
      <c r="BB334"/>
      <c r="BC334"/>
      <c r="BD334"/>
      <c r="BE334"/>
      <c r="BF334"/>
      <c r="BG334"/>
      <c r="BH334"/>
      <c r="BI334"/>
      <c r="BJ334"/>
      <c r="BK334"/>
      <c r="BL334"/>
      <c r="BM334"/>
      <c r="BN334"/>
      <c r="BO334"/>
      <c r="BP334"/>
      <c r="BQ334"/>
      <c r="BR334"/>
      <c r="BS334"/>
      <c r="BT334"/>
      <c r="BU334"/>
      <c r="BV334"/>
      <c r="BW334"/>
      <c r="BX334"/>
      <c r="BY334"/>
      <c r="BZ334" s="21"/>
      <c r="CA334" s="21"/>
      <c r="CB334" s="21"/>
      <c r="CC334" s="21"/>
      <c r="CD334" s="21"/>
    </row>
    <row r="335" spans="1:82" ht="12.75" customHeight="1" x14ac:dyDescent="0.2">
      <c r="A335" s="221"/>
      <c r="B335" s="193" t="str">
        <f t="shared" ref="B335:B377" si="91">IF(B334&lt;&gt;"",B334+1,"")</f>
        <v/>
      </c>
      <c r="C335" s="194"/>
      <c r="D335" s="195"/>
      <c r="E335" s="196"/>
      <c r="F335" s="197"/>
      <c r="G335" s="38"/>
      <c r="H335" s="175"/>
      <c r="I335" s="175"/>
      <c r="J335" s="10" t="str">
        <f t="shared" si="78"/>
        <v/>
      </c>
      <c r="K335" s="198" t="str">
        <f t="shared" si="79"/>
        <v/>
      </c>
      <c r="L335" s="168"/>
      <c r="M335" s="40"/>
      <c r="N335" s="175"/>
      <c r="O335" s="175"/>
      <c r="P335" s="10" t="str">
        <f t="shared" si="80"/>
        <v/>
      </c>
      <c r="Q335" s="167" t="str">
        <f t="shared" si="81"/>
        <v/>
      </c>
      <c r="R335" s="198"/>
      <c r="S335" s="42"/>
      <c r="T335" s="175"/>
      <c r="U335" s="175"/>
      <c r="V335" s="10" t="str">
        <f t="shared" si="82"/>
        <v/>
      </c>
      <c r="W335" s="167" t="str">
        <f t="shared" si="83"/>
        <v/>
      </c>
      <c r="X335" s="168"/>
      <c r="Y335" s="42"/>
      <c r="Z335" s="175"/>
      <c r="AA335" s="175"/>
      <c r="AB335" s="10" t="str">
        <f t="shared" si="84"/>
        <v/>
      </c>
      <c r="AC335" s="167" t="str">
        <f t="shared" si="85"/>
        <v/>
      </c>
      <c r="AD335" s="168"/>
      <c r="AE335" s="12" t="str">
        <f t="shared" si="86"/>
        <v/>
      </c>
      <c r="AF335" s="169" t="str">
        <f t="shared" si="87"/>
        <v/>
      </c>
      <c r="AG335" s="170"/>
      <c r="AH335" s="20" t="str">
        <f t="shared" si="88"/>
        <v/>
      </c>
      <c r="AI335" s="167" t="str">
        <f t="shared" si="89"/>
        <v/>
      </c>
      <c r="AJ335" s="168"/>
      <c r="AK335" s="258"/>
      <c r="AP335"/>
      <c r="AQ335"/>
      <c r="AR335" s="151" t="str">
        <f t="shared" si="90"/>
        <v/>
      </c>
      <c r="AS335" s="151" t="str">
        <f t="shared" si="77"/>
        <v/>
      </c>
      <c r="AT335"/>
      <c r="AU335" s="57"/>
      <c r="AV335" s="57"/>
      <c r="AW335" s="57"/>
      <c r="AX335"/>
      <c r="AY335"/>
      <c r="AZ335"/>
      <c r="BA335"/>
      <c r="BB335"/>
      <c r="BC335"/>
      <c r="BD335"/>
      <c r="BE335"/>
      <c r="BF335"/>
      <c r="BG335"/>
      <c r="BH335"/>
      <c r="BI335"/>
      <c r="BJ335"/>
      <c r="BK335"/>
      <c r="BL335"/>
      <c r="BM335"/>
      <c r="BN335"/>
      <c r="BO335"/>
      <c r="BP335"/>
      <c r="BQ335"/>
      <c r="BR335"/>
      <c r="BS335"/>
      <c r="BT335"/>
      <c r="BU335"/>
      <c r="BV335"/>
      <c r="BW335"/>
      <c r="BX335"/>
      <c r="BY335"/>
      <c r="BZ335" s="21"/>
      <c r="CA335" s="21"/>
      <c r="CB335" s="21"/>
      <c r="CC335" s="21"/>
      <c r="CD335" s="21"/>
    </row>
    <row r="336" spans="1:82" ht="12.75" customHeight="1" x14ac:dyDescent="0.2">
      <c r="A336" s="221"/>
      <c r="B336" s="193" t="str">
        <f t="shared" si="91"/>
        <v/>
      </c>
      <c r="C336" s="194"/>
      <c r="D336" s="195"/>
      <c r="E336" s="196"/>
      <c r="F336" s="197"/>
      <c r="G336" s="38"/>
      <c r="H336" s="175"/>
      <c r="I336" s="175"/>
      <c r="J336" s="10" t="str">
        <f t="shared" si="78"/>
        <v/>
      </c>
      <c r="K336" s="198" t="str">
        <f t="shared" si="79"/>
        <v/>
      </c>
      <c r="L336" s="168"/>
      <c r="M336" s="40"/>
      <c r="N336" s="175"/>
      <c r="O336" s="175"/>
      <c r="P336" s="10" t="str">
        <f t="shared" si="80"/>
        <v/>
      </c>
      <c r="Q336" s="167" t="str">
        <f t="shared" si="81"/>
        <v/>
      </c>
      <c r="R336" s="198"/>
      <c r="S336" s="42"/>
      <c r="T336" s="175"/>
      <c r="U336" s="175"/>
      <c r="V336" s="10" t="str">
        <f t="shared" si="82"/>
        <v/>
      </c>
      <c r="W336" s="167" t="str">
        <f t="shared" si="83"/>
        <v/>
      </c>
      <c r="X336" s="168"/>
      <c r="Y336" s="42"/>
      <c r="Z336" s="175"/>
      <c r="AA336" s="175"/>
      <c r="AB336" s="10" t="str">
        <f t="shared" si="84"/>
        <v/>
      </c>
      <c r="AC336" s="167" t="str">
        <f t="shared" si="85"/>
        <v/>
      </c>
      <c r="AD336" s="168"/>
      <c r="AE336" s="12" t="str">
        <f t="shared" si="86"/>
        <v/>
      </c>
      <c r="AF336" s="169" t="str">
        <f t="shared" si="87"/>
        <v/>
      </c>
      <c r="AG336" s="170"/>
      <c r="AH336" s="20" t="str">
        <f t="shared" si="88"/>
        <v/>
      </c>
      <c r="AI336" s="167" t="str">
        <f t="shared" si="89"/>
        <v/>
      </c>
      <c r="AJ336" s="168"/>
      <c r="AK336" s="258"/>
      <c r="AP336"/>
      <c r="AQ336"/>
      <c r="AR336" s="151" t="str">
        <f t="shared" si="90"/>
        <v/>
      </c>
      <c r="AS336" s="151" t="str">
        <f t="shared" si="77"/>
        <v/>
      </c>
      <c r="AT336"/>
      <c r="AU336" s="57"/>
      <c r="AV336" s="57"/>
      <c r="AW336" s="57"/>
      <c r="AX336"/>
      <c r="AY336"/>
      <c r="AZ336"/>
      <c r="BA336"/>
      <c r="BB336"/>
      <c r="BC336"/>
      <c r="BD336"/>
      <c r="BE336"/>
      <c r="BF336"/>
      <c r="BG336"/>
      <c r="BH336"/>
      <c r="BI336"/>
      <c r="BJ336"/>
      <c r="BK336"/>
      <c r="BL336"/>
      <c r="BM336"/>
      <c r="BN336"/>
      <c r="BO336"/>
      <c r="BP336"/>
      <c r="BQ336"/>
      <c r="BR336"/>
      <c r="BS336"/>
      <c r="BT336"/>
      <c r="BU336"/>
      <c r="BV336"/>
      <c r="BW336"/>
      <c r="BX336"/>
      <c r="BY336"/>
      <c r="BZ336" s="21"/>
      <c r="CA336" s="21"/>
      <c r="CB336" s="21"/>
      <c r="CC336" s="21"/>
      <c r="CD336" s="21"/>
    </row>
    <row r="337" spans="1:82" ht="12.75" customHeight="1" x14ac:dyDescent="0.2">
      <c r="A337" s="221"/>
      <c r="B337" s="193" t="str">
        <f t="shared" si="91"/>
        <v/>
      </c>
      <c r="C337" s="194"/>
      <c r="D337" s="195"/>
      <c r="E337" s="196"/>
      <c r="F337" s="197"/>
      <c r="G337" s="38"/>
      <c r="H337" s="175"/>
      <c r="I337" s="175"/>
      <c r="J337" s="10" t="str">
        <f t="shared" si="78"/>
        <v/>
      </c>
      <c r="K337" s="198" t="str">
        <f t="shared" si="79"/>
        <v/>
      </c>
      <c r="L337" s="168"/>
      <c r="M337" s="40"/>
      <c r="N337" s="175"/>
      <c r="O337" s="175"/>
      <c r="P337" s="10" t="str">
        <f t="shared" si="80"/>
        <v/>
      </c>
      <c r="Q337" s="167" t="str">
        <f t="shared" si="81"/>
        <v/>
      </c>
      <c r="R337" s="198"/>
      <c r="S337" s="42"/>
      <c r="T337" s="175"/>
      <c r="U337" s="175"/>
      <c r="V337" s="10" t="str">
        <f t="shared" si="82"/>
        <v/>
      </c>
      <c r="W337" s="167" t="str">
        <f t="shared" si="83"/>
        <v/>
      </c>
      <c r="X337" s="168"/>
      <c r="Y337" s="42"/>
      <c r="Z337" s="175"/>
      <c r="AA337" s="175"/>
      <c r="AB337" s="10" t="str">
        <f t="shared" si="84"/>
        <v/>
      </c>
      <c r="AC337" s="167" t="str">
        <f t="shared" si="85"/>
        <v/>
      </c>
      <c r="AD337" s="168"/>
      <c r="AE337" s="12" t="str">
        <f t="shared" si="86"/>
        <v/>
      </c>
      <c r="AF337" s="169" t="str">
        <f t="shared" si="87"/>
        <v/>
      </c>
      <c r="AG337" s="170"/>
      <c r="AH337" s="20" t="str">
        <f t="shared" si="88"/>
        <v/>
      </c>
      <c r="AI337" s="167" t="str">
        <f t="shared" si="89"/>
        <v/>
      </c>
      <c r="AJ337" s="168"/>
      <c r="AK337" s="258"/>
      <c r="AP337"/>
      <c r="AQ337"/>
      <c r="AR337" s="151" t="str">
        <f t="shared" si="90"/>
        <v/>
      </c>
      <c r="AS337" s="151" t="str">
        <f t="shared" si="77"/>
        <v/>
      </c>
      <c r="AT337"/>
      <c r="AU337" s="57"/>
      <c r="AV337" s="57"/>
      <c r="AW337" s="57"/>
      <c r="AX337"/>
      <c r="AY337"/>
      <c r="AZ337"/>
      <c r="BA337"/>
      <c r="BB337"/>
      <c r="BC337"/>
      <c r="BD337"/>
      <c r="BE337"/>
      <c r="BF337"/>
      <c r="BG337"/>
      <c r="BH337"/>
      <c r="BI337"/>
      <c r="BJ337"/>
      <c r="BK337"/>
      <c r="BL337"/>
      <c r="BM337"/>
      <c r="BN337"/>
      <c r="BO337"/>
      <c r="BP337"/>
      <c r="BQ337"/>
      <c r="BR337"/>
      <c r="BS337"/>
      <c r="BT337"/>
      <c r="BU337"/>
      <c r="BV337"/>
      <c r="BW337"/>
      <c r="BX337"/>
      <c r="BY337"/>
      <c r="BZ337" s="21"/>
      <c r="CA337" s="21"/>
      <c r="CB337" s="21"/>
      <c r="CC337" s="21"/>
      <c r="CD337" s="21"/>
    </row>
    <row r="338" spans="1:82" ht="12.75" customHeight="1" x14ac:dyDescent="0.2">
      <c r="A338" s="221"/>
      <c r="B338" s="193" t="str">
        <f t="shared" si="91"/>
        <v/>
      </c>
      <c r="C338" s="194"/>
      <c r="D338" s="195"/>
      <c r="E338" s="196"/>
      <c r="F338" s="197"/>
      <c r="G338" s="38"/>
      <c r="H338" s="175"/>
      <c r="I338" s="175"/>
      <c r="J338" s="10" t="str">
        <f t="shared" si="78"/>
        <v/>
      </c>
      <c r="K338" s="198" t="str">
        <f t="shared" si="79"/>
        <v/>
      </c>
      <c r="L338" s="168"/>
      <c r="M338" s="40"/>
      <c r="N338" s="175"/>
      <c r="O338" s="175"/>
      <c r="P338" s="10" t="str">
        <f t="shared" si="80"/>
        <v/>
      </c>
      <c r="Q338" s="167" t="str">
        <f t="shared" si="81"/>
        <v/>
      </c>
      <c r="R338" s="198"/>
      <c r="S338" s="42"/>
      <c r="T338" s="175"/>
      <c r="U338" s="175"/>
      <c r="V338" s="10" t="str">
        <f t="shared" si="82"/>
        <v/>
      </c>
      <c r="W338" s="167" t="str">
        <f t="shared" si="83"/>
        <v/>
      </c>
      <c r="X338" s="168"/>
      <c r="Y338" s="42"/>
      <c r="Z338" s="175"/>
      <c r="AA338" s="175"/>
      <c r="AB338" s="10" t="str">
        <f t="shared" si="84"/>
        <v/>
      </c>
      <c r="AC338" s="167" t="str">
        <f t="shared" si="85"/>
        <v/>
      </c>
      <c r="AD338" s="168"/>
      <c r="AE338" s="12" t="str">
        <f t="shared" si="86"/>
        <v/>
      </c>
      <c r="AF338" s="169" t="str">
        <f t="shared" si="87"/>
        <v/>
      </c>
      <c r="AG338" s="170"/>
      <c r="AH338" s="20" t="str">
        <f t="shared" si="88"/>
        <v/>
      </c>
      <c r="AI338" s="167" t="str">
        <f t="shared" si="89"/>
        <v/>
      </c>
      <c r="AJ338" s="168"/>
      <c r="AK338" s="258"/>
      <c r="AP338"/>
      <c r="AQ338"/>
      <c r="AR338" s="151" t="str">
        <f t="shared" si="90"/>
        <v/>
      </c>
      <c r="AS338" s="151" t="str">
        <f t="shared" si="77"/>
        <v/>
      </c>
      <c r="AT338"/>
      <c r="AU338" s="57"/>
      <c r="AV338" s="57"/>
      <c r="AW338" s="57"/>
      <c r="AX338"/>
      <c r="AY338"/>
      <c r="AZ338"/>
      <c r="BA338"/>
      <c r="BB338"/>
      <c r="BC338"/>
      <c r="BD338"/>
      <c r="BE338"/>
      <c r="BF338"/>
      <c r="BG338"/>
      <c r="BH338"/>
      <c r="BI338"/>
      <c r="BJ338"/>
      <c r="BK338"/>
      <c r="BL338"/>
      <c r="BM338"/>
      <c r="BN338"/>
      <c r="BO338"/>
      <c r="BP338"/>
      <c r="BQ338"/>
      <c r="BR338"/>
      <c r="BS338"/>
      <c r="BT338"/>
      <c r="BU338"/>
      <c r="BV338"/>
      <c r="BW338"/>
      <c r="BX338"/>
      <c r="BY338"/>
      <c r="BZ338" s="21"/>
      <c r="CA338" s="21"/>
      <c r="CB338" s="21"/>
      <c r="CC338" s="21"/>
      <c r="CD338" s="21"/>
    </row>
    <row r="339" spans="1:82" ht="12.75" customHeight="1" x14ac:dyDescent="0.2">
      <c r="A339" s="221"/>
      <c r="B339" s="193" t="str">
        <f t="shared" si="91"/>
        <v/>
      </c>
      <c r="C339" s="194"/>
      <c r="D339" s="195"/>
      <c r="E339" s="196"/>
      <c r="F339" s="197"/>
      <c r="G339" s="38"/>
      <c r="H339" s="175"/>
      <c r="I339" s="175"/>
      <c r="J339" s="10" t="str">
        <f t="shared" si="78"/>
        <v/>
      </c>
      <c r="K339" s="198" t="str">
        <f t="shared" si="79"/>
        <v/>
      </c>
      <c r="L339" s="168"/>
      <c r="M339" s="40"/>
      <c r="N339" s="175"/>
      <c r="O339" s="175"/>
      <c r="P339" s="10" t="str">
        <f t="shared" si="80"/>
        <v/>
      </c>
      <c r="Q339" s="167" t="str">
        <f t="shared" si="81"/>
        <v/>
      </c>
      <c r="R339" s="198"/>
      <c r="S339" s="42"/>
      <c r="T339" s="175"/>
      <c r="U339" s="175"/>
      <c r="V339" s="10" t="str">
        <f t="shared" si="82"/>
        <v/>
      </c>
      <c r="W339" s="167" t="str">
        <f t="shared" si="83"/>
        <v/>
      </c>
      <c r="X339" s="168"/>
      <c r="Y339" s="42"/>
      <c r="Z339" s="175"/>
      <c r="AA339" s="175"/>
      <c r="AB339" s="10" t="str">
        <f t="shared" si="84"/>
        <v/>
      </c>
      <c r="AC339" s="167" t="str">
        <f t="shared" si="85"/>
        <v/>
      </c>
      <c r="AD339" s="168"/>
      <c r="AE339" s="12" t="str">
        <f t="shared" si="86"/>
        <v/>
      </c>
      <c r="AF339" s="169" t="str">
        <f t="shared" si="87"/>
        <v/>
      </c>
      <c r="AG339" s="170"/>
      <c r="AH339" s="20" t="str">
        <f t="shared" si="88"/>
        <v/>
      </c>
      <c r="AI339" s="167" t="str">
        <f t="shared" si="89"/>
        <v/>
      </c>
      <c r="AJ339" s="168"/>
      <c r="AK339" s="258"/>
      <c r="AP339"/>
      <c r="AQ339"/>
      <c r="AR339" s="151" t="str">
        <f t="shared" si="90"/>
        <v/>
      </c>
      <c r="AS339" s="151" t="str">
        <f t="shared" si="77"/>
        <v/>
      </c>
      <c r="AT339"/>
      <c r="AU339" s="57"/>
      <c r="AV339" s="57"/>
      <c r="AW339" s="57"/>
      <c r="AX339"/>
      <c r="AY339"/>
      <c r="AZ339"/>
      <c r="BA339"/>
      <c r="BB339"/>
      <c r="BC339"/>
      <c r="BD339"/>
      <c r="BE339"/>
      <c r="BF339"/>
      <c r="BG339"/>
      <c r="BH339"/>
      <c r="BI339"/>
      <c r="BJ339"/>
      <c r="BK339"/>
      <c r="BL339"/>
      <c r="BM339"/>
      <c r="BN339"/>
      <c r="BO339"/>
      <c r="BP339"/>
      <c r="BQ339"/>
      <c r="BR339"/>
      <c r="BS339"/>
      <c r="BT339"/>
      <c r="BU339"/>
      <c r="BV339"/>
      <c r="BW339"/>
      <c r="BX339"/>
      <c r="BY339"/>
      <c r="BZ339" s="21"/>
      <c r="CA339" s="21"/>
      <c r="CB339" s="21"/>
      <c r="CC339" s="21"/>
      <c r="CD339" s="21"/>
    </row>
    <row r="340" spans="1:82" ht="12.75" customHeight="1" x14ac:dyDescent="0.2">
      <c r="A340" s="221"/>
      <c r="B340" s="193" t="str">
        <f t="shared" si="91"/>
        <v/>
      </c>
      <c r="C340" s="194"/>
      <c r="D340" s="195"/>
      <c r="E340" s="196"/>
      <c r="F340" s="197"/>
      <c r="G340" s="38"/>
      <c r="H340" s="175"/>
      <c r="I340" s="175"/>
      <c r="J340" s="10" t="str">
        <f t="shared" si="78"/>
        <v/>
      </c>
      <c r="K340" s="198" t="str">
        <f t="shared" si="79"/>
        <v/>
      </c>
      <c r="L340" s="168"/>
      <c r="M340" s="40"/>
      <c r="N340" s="175"/>
      <c r="O340" s="175"/>
      <c r="P340" s="10" t="str">
        <f t="shared" si="80"/>
        <v/>
      </c>
      <c r="Q340" s="167" t="str">
        <f t="shared" si="81"/>
        <v/>
      </c>
      <c r="R340" s="198"/>
      <c r="S340" s="42"/>
      <c r="T340" s="175"/>
      <c r="U340" s="175"/>
      <c r="V340" s="10" t="str">
        <f t="shared" si="82"/>
        <v/>
      </c>
      <c r="W340" s="167" t="str">
        <f t="shared" si="83"/>
        <v/>
      </c>
      <c r="X340" s="168"/>
      <c r="Y340" s="42"/>
      <c r="Z340" s="175"/>
      <c r="AA340" s="175"/>
      <c r="AB340" s="10" t="str">
        <f t="shared" si="84"/>
        <v/>
      </c>
      <c r="AC340" s="167" t="str">
        <f t="shared" si="85"/>
        <v/>
      </c>
      <c r="AD340" s="168"/>
      <c r="AE340" s="12" t="str">
        <f t="shared" si="86"/>
        <v/>
      </c>
      <c r="AF340" s="169" t="str">
        <f t="shared" si="87"/>
        <v/>
      </c>
      <c r="AG340" s="170"/>
      <c r="AH340" s="20" t="str">
        <f t="shared" si="88"/>
        <v/>
      </c>
      <c r="AI340" s="167" t="str">
        <f t="shared" si="89"/>
        <v/>
      </c>
      <c r="AJ340" s="168"/>
      <c r="AK340" s="258"/>
      <c r="AP340"/>
      <c r="AQ340"/>
      <c r="AR340" s="151" t="str">
        <f t="shared" si="90"/>
        <v/>
      </c>
      <c r="AS340" s="151" t="str">
        <f t="shared" si="77"/>
        <v/>
      </c>
      <c r="AT340"/>
      <c r="AU340" s="57"/>
      <c r="AV340" s="57"/>
      <c r="AW340" s="57"/>
      <c r="AX340"/>
      <c r="AY340"/>
      <c r="AZ340"/>
      <c r="BA340"/>
      <c r="BB340"/>
      <c r="BC340"/>
      <c r="BD340"/>
      <c r="BE340"/>
      <c r="BF340"/>
      <c r="BG340"/>
      <c r="BH340"/>
      <c r="BI340"/>
      <c r="BJ340"/>
      <c r="BK340"/>
      <c r="BL340"/>
      <c r="BM340"/>
      <c r="BN340"/>
      <c r="BO340"/>
      <c r="BP340"/>
      <c r="BQ340"/>
      <c r="BR340"/>
      <c r="BS340"/>
      <c r="BT340"/>
      <c r="BU340"/>
      <c r="BV340"/>
      <c r="BW340"/>
      <c r="BX340"/>
      <c r="BY340"/>
      <c r="BZ340" s="21"/>
      <c r="CA340" s="21"/>
      <c r="CB340" s="21"/>
      <c r="CC340" s="21"/>
      <c r="CD340" s="21"/>
    </row>
    <row r="341" spans="1:82" ht="12.75" customHeight="1" x14ac:dyDescent="0.2">
      <c r="A341" s="221"/>
      <c r="B341" s="193" t="str">
        <f t="shared" si="91"/>
        <v/>
      </c>
      <c r="C341" s="194"/>
      <c r="D341" s="195"/>
      <c r="E341" s="196"/>
      <c r="F341" s="197"/>
      <c r="G341" s="38"/>
      <c r="H341" s="175"/>
      <c r="I341" s="175"/>
      <c r="J341" s="10" t="str">
        <f t="shared" si="78"/>
        <v/>
      </c>
      <c r="K341" s="198" t="str">
        <f t="shared" si="79"/>
        <v/>
      </c>
      <c r="L341" s="168"/>
      <c r="M341" s="40"/>
      <c r="N341" s="175"/>
      <c r="O341" s="175"/>
      <c r="P341" s="10" t="str">
        <f t="shared" si="80"/>
        <v/>
      </c>
      <c r="Q341" s="167" t="str">
        <f t="shared" si="81"/>
        <v/>
      </c>
      <c r="R341" s="198"/>
      <c r="S341" s="42"/>
      <c r="T341" s="175"/>
      <c r="U341" s="175"/>
      <c r="V341" s="10" t="str">
        <f t="shared" si="82"/>
        <v/>
      </c>
      <c r="W341" s="167" t="str">
        <f t="shared" si="83"/>
        <v/>
      </c>
      <c r="X341" s="168"/>
      <c r="Y341" s="42"/>
      <c r="Z341" s="175"/>
      <c r="AA341" s="175"/>
      <c r="AB341" s="10" t="str">
        <f t="shared" si="84"/>
        <v/>
      </c>
      <c r="AC341" s="167" t="str">
        <f t="shared" si="85"/>
        <v/>
      </c>
      <c r="AD341" s="168"/>
      <c r="AE341" s="12" t="str">
        <f t="shared" si="86"/>
        <v/>
      </c>
      <c r="AF341" s="169" t="str">
        <f t="shared" si="87"/>
        <v/>
      </c>
      <c r="AG341" s="170"/>
      <c r="AH341" s="20" t="str">
        <f t="shared" si="88"/>
        <v/>
      </c>
      <c r="AI341" s="167" t="str">
        <f t="shared" si="89"/>
        <v/>
      </c>
      <c r="AJ341" s="168"/>
      <c r="AK341" s="258"/>
      <c r="AP341"/>
      <c r="AQ341"/>
      <c r="AR341" s="151" t="str">
        <f t="shared" si="90"/>
        <v/>
      </c>
      <c r="AS341" s="151" t="str">
        <f t="shared" si="77"/>
        <v/>
      </c>
      <c r="AT341"/>
      <c r="AU341" s="57"/>
      <c r="AV341" s="57"/>
      <c r="AW341" s="57"/>
      <c r="AX341"/>
      <c r="AY341"/>
      <c r="AZ341"/>
      <c r="BA341"/>
      <c r="BB341"/>
      <c r="BC341"/>
      <c r="BD341"/>
      <c r="BE341"/>
      <c r="BF341"/>
      <c r="BG341"/>
      <c r="BH341"/>
      <c r="BI341"/>
      <c r="BJ341"/>
      <c r="BK341"/>
      <c r="BL341"/>
      <c r="BM341"/>
      <c r="BN341"/>
      <c r="BO341"/>
      <c r="BP341"/>
      <c r="BQ341"/>
      <c r="BR341"/>
      <c r="BS341"/>
      <c r="BT341"/>
      <c r="BU341"/>
      <c r="BV341"/>
      <c r="BW341"/>
      <c r="BX341"/>
      <c r="BY341"/>
      <c r="BZ341" s="21"/>
      <c r="CA341" s="21"/>
      <c r="CB341" s="21"/>
      <c r="CC341" s="21"/>
      <c r="CD341" s="21"/>
    </row>
    <row r="342" spans="1:82" ht="12.75" customHeight="1" x14ac:dyDescent="0.2">
      <c r="A342" s="221"/>
      <c r="B342" s="193" t="str">
        <f t="shared" si="91"/>
        <v/>
      </c>
      <c r="C342" s="194"/>
      <c r="D342" s="195"/>
      <c r="E342" s="196"/>
      <c r="F342" s="197"/>
      <c r="G342" s="38"/>
      <c r="H342" s="175"/>
      <c r="I342" s="175"/>
      <c r="J342" s="10" t="str">
        <f t="shared" si="78"/>
        <v/>
      </c>
      <c r="K342" s="198" t="str">
        <f t="shared" si="79"/>
        <v/>
      </c>
      <c r="L342" s="168"/>
      <c r="M342" s="40"/>
      <c r="N342" s="175"/>
      <c r="O342" s="175"/>
      <c r="P342" s="10" t="str">
        <f t="shared" si="80"/>
        <v/>
      </c>
      <c r="Q342" s="167" t="str">
        <f t="shared" si="81"/>
        <v/>
      </c>
      <c r="R342" s="198"/>
      <c r="S342" s="42"/>
      <c r="T342" s="175"/>
      <c r="U342" s="175"/>
      <c r="V342" s="10" t="str">
        <f t="shared" si="82"/>
        <v/>
      </c>
      <c r="W342" s="167" t="str">
        <f t="shared" si="83"/>
        <v/>
      </c>
      <c r="X342" s="168"/>
      <c r="Y342" s="42"/>
      <c r="Z342" s="175"/>
      <c r="AA342" s="175"/>
      <c r="AB342" s="10" t="str">
        <f t="shared" si="84"/>
        <v/>
      </c>
      <c r="AC342" s="167" t="str">
        <f t="shared" si="85"/>
        <v/>
      </c>
      <c r="AD342" s="168"/>
      <c r="AE342" s="12" t="str">
        <f t="shared" si="86"/>
        <v/>
      </c>
      <c r="AF342" s="169" t="str">
        <f t="shared" si="87"/>
        <v/>
      </c>
      <c r="AG342" s="170"/>
      <c r="AH342" s="20" t="str">
        <f t="shared" si="88"/>
        <v/>
      </c>
      <c r="AI342" s="167" t="str">
        <f t="shared" si="89"/>
        <v/>
      </c>
      <c r="AJ342" s="168"/>
      <c r="AK342" s="258"/>
      <c r="AP342"/>
      <c r="AQ342"/>
      <c r="AR342" s="151" t="str">
        <f t="shared" si="90"/>
        <v/>
      </c>
      <c r="AS342" s="151" t="str">
        <f t="shared" si="77"/>
        <v/>
      </c>
      <c r="AT342"/>
      <c r="AU342" s="57"/>
      <c r="AV342" s="57"/>
      <c r="AW342" s="57"/>
      <c r="AX342"/>
      <c r="AY342"/>
      <c r="AZ342"/>
      <c r="BA342"/>
      <c r="BB342"/>
      <c r="BC342"/>
      <c r="BD342"/>
      <c r="BE342"/>
      <c r="BF342"/>
      <c r="BG342"/>
      <c r="BH342"/>
      <c r="BI342"/>
      <c r="BJ342"/>
      <c r="BK342"/>
      <c r="BL342"/>
      <c r="BM342"/>
      <c r="BN342"/>
      <c r="BO342"/>
      <c r="BP342"/>
      <c r="BQ342"/>
      <c r="BR342"/>
      <c r="BS342"/>
      <c r="BT342"/>
      <c r="BU342"/>
      <c r="BV342"/>
      <c r="BW342"/>
      <c r="BX342"/>
      <c r="BY342"/>
      <c r="BZ342" s="21"/>
      <c r="CA342" s="21"/>
      <c r="CB342" s="21"/>
      <c r="CC342" s="21"/>
      <c r="CD342" s="21"/>
    </row>
    <row r="343" spans="1:82" ht="12.75" customHeight="1" x14ac:dyDescent="0.2">
      <c r="A343" s="221"/>
      <c r="B343" s="193" t="str">
        <f t="shared" si="91"/>
        <v/>
      </c>
      <c r="C343" s="194"/>
      <c r="D343" s="195"/>
      <c r="E343" s="196"/>
      <c r="F343" s="197"/>
      <c r="G343" s="38"/>
      <c r="H343" s="175"/>
      <c r="I343" s="175"/>
      <c r="J343" s="10" t="str">
        <f t="shared" si="78"/>
        <v/>
      </c>
      <c r="K343" s="198" t="str">
        <f t="shared" si="79"/>
        <v/>
      </c>
      <c r="L343" s="168"/>
      <c r="M343" s="40"/>
      <c r="N343" s="175"/>
      <c r="O343" s="175"/>
      <c r="P343" s="10" t="str">
        <f t="shared" si="80"/>
        <v/>
      </c>
      <c r="Q343" s="167" t="str">
        <f t="shared" si="81"/>
        <v/>
      </c>
      <c r="R343" s="198"/>
      <c r="S343" s="42"/>
      <c r="T343" s="175"/>
      <c r="U343" s="175"/>
      <c r="V343" s="10" t="str">
        <f t="shared" si="82"/>
        <v/>
      </c>
      <c r="W343" s="167" t="str">
        <f t="shared" si="83"/>
        <v/>
      </c>
      <c r="X343" s="168"/>
      <c r="Y343" s="42"/>
      <c r="Z343" s="175"/>
      <c r="AA343" s="175"/>
      <c r="AB343" s="10" t="str">
        <f t="shared" si="84"/>
        <v/>
      </c>
      <c r="AC343" s="167" t="str">
        <f t="shared" si="85"/>
        <v/>
      </c>
      <c r="AD343" s="168"/>
      <c r="AE343" s="12" t="str">
        <f t="shared" si="86"/>
        <v/>
      </c>
      <c r="AF343" s="169" t="str">
        <f t="shared" si="87"/>
        <v/>
      </c>
      <c r="AG343" s="170"/>
      <c r="AH343" s="20" t="str">
        <f t="shared" si="88"/>
        <v/>
      </c>
      <c r="AI343" s="167" t="str">
        <f t="shared" si="89"/>
        <v/>
      </c>
      <c r="AJ343" s="168"/>
      <c r="AK343" s="258"/>
      <c r="AP343"/>
      <c r="AQ343"/>
      <c r="AR343" s="151" t="str">
        <f t="shared" si="90"/>
        <v/>
      </c>
      <c r="AS343" s="151" t="str">
        <f t="shared" si="77"/>
        <v/>
      </c>
      <c r="AT343"/>
      <c r="AU343" s="57"/>
      <c r="AV343" s="57"/>
      <c r="AW343" s="57"/>
      <c r="AX343"/>
      <c r="AY343"/>
      <c r="AZ343"/>
      <c r="BA343"/>
      <c r="BB343"/>
      <c r="BC343"/>
      <c r="BD343"/>
      <c r="BE343"/>
      <c r="BF343"/>
      <c r="BG343"/>
      <c r="BH343"/>
      <c r="BI343"/>
      <c r="BJ343"/>
      <c r="BK343"/>
      <c r="BL343"/>
      <c r="BM343"/>
      <c r="BN343"/>
      <c r="BO343"/>
      <c r="BP343"/>
      <c r="BQ343"/>
      <c r="BR343"/>
      <c r="BS343"/>
      <c r="BT343"/>
      <c r="BU343"/>
      <c r="BV343"/>
      <c r="BW343"/>
      <c r="BX343"/>
      <c r="BY343"/>
      <c r="BZ343" s="21"/>
      <c r="CA343" s="21"/>
      <c r="CB343" s="21"/>
      <c r="CC343" s="21"/>
      <c r="CD343" s="21"/>
    </row>
    <row r="344" spans="1:82" ht="12.75" customHeight="1" x14ac:dyDescent="0.2">
      <c r="A344" s="221"/>
      <c r="B344" s="193" t="str">
        <f t="shared" si="91"/>
        <v/>
      </c>
      <c r="C344" s="194"/>
      <c r="D344" s="195"/>
      <c r="E344" s="196"/>
      <c r="F344" s="197"/>
      <c r="G344" s="38"/>
      <c r="H344" s="175"/>
      <c r="I344" s="175"/>
      <c r="J344" s="10" t="str">
        <f t="shared" si="78"/>
        <v/>
      </c>
      <c r="K344" s="198" t="str">
        <f t="shared" si="79"/>
        <v/>
      </c>
      <c r="L344" s="168"/>
      <c r="M344" s="40"/>
      <c r="N344" s="175"/>
      <c r="O344" s="175"/>
      <c r="P344" s="10" t="str">
        <f t="shared" si="80"/>
        <v/>
      </c>
      <c r="Q344" s="167" t="str">
        <f t="shared" si="81"/>
        <v/>
      </c>
      <c r="R344" s="198"/>
      <c r="S344" s="42"/>
      <c r="T344" s="175"/>
      <c r="U344" s="175"/>
      <c r="V344" s="10" t="str">
        <f t="shared" si="82"/>
        <v/>
      </c>
      <c r="W344" s="167" t="str">
        <f t="shared" si="83"/>
        <v/>
      </c>
      <c r="X344" s="168"/>
      <c r="Y344" s="42"/>
      <c r="Z344" s="175"/>
      <c r="AA344" s="175"/>
      <c r="AB344" s="10" t="str">
        <f t="shared" si="84"/>
        <v/>
      </c>
      <c r="AC344" s="167" t="str">
        <f t="shared" si="85"/>
        <v/>
      </c>
      <c r="AD344" s="168"/>
      <c r="AE344" s="12" t="str">
        <f t="shared" si="86"/>
        <v/>
      </c>
      <c r="AF344" s="169" t="str">
        <f t="shared" si="87"/>
        <v/>
      </c>
      <c r="AG344" s="170"/>
      <c r="AH344" s="20" t="str">
        <f t="shared" si="88"/>
        <v/>
      </c>
      <c r="AI344" s="167" t="str">
        <f t="shared" si="89"/>
        <v/>
      </c>
      <c r="AJ344" s="168"/>
      <c r="AK344" s="258"/>
      <c r="AP344"/>
      <c r="AQ344"/>
      <c r="AR344" s="151" t="str">
        <f t="shared" si="90"/>
        <v/>
      </c>
      <c r="AS344" s="151" t="str">
        <f t="shared" si="77"/>
        <v/>
      </c>
      <c r="AT344"/>
      <c r="AU344" s="57"/>
      <c r="AV344" s="57"/>
      <c r="AW344" s="57"/>
      <c r="AX344"/>
      <c r="AY344"/>
      <c r="AZ344"/>
      <c r="BA344"/>
      <c r="BB344"/>
      <c r="BC344"/>
      <c r="BD344"/>
      <c r="BE344"/>
      <c r="BF344"/>
      <c r="BG344"/>
      <c r="BH344"/>
      <c r="BI344"/>
      <c r="BJ344"/>
      <c r="BK344"/>
      <c r="BL344"/>
      <c r="BM344"/>
      <c r="BN344"/>
      <c r="BO344"/>
      <c r="BP344"/>
      <c r="BQ344"/>
      <c r="BR344"/>
      <c r="BS344"/>
      <c r="BT344"/>
      <c r="BU344"/>
      <c r="BV344"/>
      <c r="BW344"/>
      <c r="BX344"/>
      <c r="BY344"/>
      <c r="BZ344" s="21"/>
      <c r="CA344" s="21"/>
      <c r="CB344" s="21"/>
      <c r="CC344" s="21"/>
      <c r="CD344" s="21"/>
    </row>
    <row r="345" spans="1:82" ht="12.75" customHeight="1" x14ac:dyDescent="0.2">
      <c r="A345" s="221"/>
      <c r="B345" s="193" t="str">
        <f t="shared" si="91"/>
        <v/>
      </c>
      <c r="C345" s="194"/>
      <c r="D345" s="195"/>
      <c r="E345" s="196"/>
      <c r="F345" s="197"/>
      <c r="G345" s="38"/>
      <c r="H345" s="175"/>
      <c r="I345" s="175"/>
      <c r="J345" s="10" t="str">
        <f t="shared" si="78"/>
        <v/>
      </c>
      <c r="K345" s="198" t="str">
        <f t="shared" si="79"/>
        <v/>
      </c>
      <c r="L345" s="168"/>
      <c r="M345" s="40"/>
      <c r="N345" s="175"/>
      <c r="O345" s="175"/>
      <c r="P345" s="10" t="str">
        <f t="shared" si="80"/>
        <v/>
      </c>
      <c r="Q345" s="167" t="str">
        <f t="shared" si="81"/>
        <v/>
      </c>
      <c r="R345" s="198"/>
      <c r="S345" s="42"/>
      <c r="T345" s="175"/>
      <c r="U345" s="175"/>
      <c r="V345" s="10" t="str">
        <f t="shared" si="82"/>
        <v/>
      </c>
      <c r="W345" s="167" t="str">
        <f t="shared" si="83"/>
        <v/>
      </c>
      <c r="X345" s="168"/>
      <c r="Y345" s="42"/>
      <c r="Z345" s="175"/>
      <c r="AA345" s="175"/>
      <c r="AB345" s="10" t="str">
        <f t="shared" si="84"/>
        <v/>
      </c>
      <c r="AC345" s="167" t="str">
        <f t="shared" si="85"/>
        <v/>
      </c>
      <c r="AD345" s="168"/>
      <c r="AE345" s="12" t="str">
        <f t="shared" si="86"/>
        <v/>
      </c>
      <c r="AF345" s="169" t="str">
        <f t="shared" si="87"/>
        <v/>
      </c>
      <c r="AG345" s="170"/>
      <c r="AH345" s="20" t="str">
        <f t="shared" si="88"/>
        <v/>
      </c>
      <c r="AI345" s="167" t="str">
        <f t="shared" si="89"/>
        <v/>
      </c>
      <c r="AJ345" s="168"/>
      <c r="AK345" s="258"/>
      <c r="AP345"/>
      <c r="AQ345"/>
      <c r="AR345" s="151" t="str">
        <f t="shared" si="90"/>
        <v/>
      </c>
      <c r="AS345" s="151" t="str">
        <f t="shared" si="77"/>
        <v/>
      </c>
      <c r="AT345"/>
      <c r="AU345" s="57"/>
      <c r="AV345" s="57"/>
      <c r="AW345" s="57"/>
      <c r="AX345"/>
      <c r="AY345"/>
      <c r="AZ345"/>
      <c r="BA345"/>
      <c r="BB345"/>
      <c r="BC345"/>
      <c r="BD345"/>
      <c r="BE345"/>
      <c r="BF345"/>
      <c r="BG345"/>
      <c r="BH345"/>
      <c r="BI345"/>
      <c r="BJ345"/>
      <c r="BK345"/>
      <c r="BL345"/>
      <c r="BM345"/>
      <c r="BN345"/>
      <c r="BO345"/>
      <c r="BP345"/>
      <c r="BQ345"/>
      <c r="BR345"/>
      <c r="BS345"/>
      <c r="BT345"/>
      <c r="BU345"/>
      <c r="BV345"/>
      <c r="BW345"/>
      <c r="BX345"/>
      <c r="BY345"/>
    </row>
    <row r="346" spans="1:82" ht="12.75" customHeight="1" x14ac:dyDescent="0.2">
      <c r="A346" s="221"/>
      <c r="B346" s="193" t="str">
        <f t="shared" si="91"/>
        <v/>
      </c>
      <c r="C346" s="194"/>
      <c r="D346" s="195"/>
      <c r="E346" s="196"/>
      <c r="F346" s="197"/>
      <c r="G346" s="38"/>
      <c r="H346" s="175"/>
      <c r="I346" s="175"/>
      <c r="J346" s="10" t="str">
        <f t="shared" si="78"/>
        <v/>
      </c>
      <c r="K346" s="198" t="str">
        <f t="shared" si="79"/>
        <v/>
      </c>
      <c r="L346" s="168"/>
      <c r="M346" s="40"/>
      <c r="N346" s="175"/>
      <c r="O346" s="175"/>
      <c r="P346" s="10" t="str">
        <f t="shared" si="80"/>
        <v/>
      </c>
      <c r="Q346" s="167" t="str">
        <f t="shared" si="81"/>
        <v/>
      </c>
      <c r="R346" s="198"/>
      <c r="S346" s="42"/>
      <c r="T346" s="175"/>
      <c r="U346" s="175"/>
      <c r="V346" s="10" t="str">
        <f t="shared" si="82"/>
        <v/>
      </c>
      <c r="W346" s="167" t="str">
        <f t="shared" si="83"/>
        <v/>
      </c>
      <c r="X346" s="168"/>
      <c r="Y346" s="42"/>
      <c r="Z346" s="175"/>
      <c r="AA346" s="175"/>
      <c r="AB346" s="10" t="str">
        <f t="shared" si="84"/>
        <v/>
      </c>
      <c r="AC346" s="167" t="str">
        <f t="shared" si="85"/>
        <v/>
      </c>
      <c r="AD346" s="168"/>
      <c r="AE346" s="12" t="str">
        <f t="shared" si="86"/>
        <v/>
      </c>
      <c r="AF346" s="169" t="str">
        <f t="shared" si="87"/>
        <v/>
      </c>
      <c r="AG346" s="170"/>
      <c r="AH346" s="20" t="str">
        <f t="shared" si="88"/>
        <v/>
      </c>
      <c r="AI346" s="167" t="str">
        <f t="shared" si="89"/>
        <v/>
      </c>
      <c r="AJ346" s="168"/>
      <c r="AK346" s="258"/>
      <c r="AM346" s="4" t="s">
        <v>8</v>
      </c>
      <c r="AP346"/>
      <c r="AQ346"/>
      <c r="AR346" s="151" t="str">
        <f t="shared" si="90"/>
        <v/>
      </c>
      <c r="AS346" s="151" t="str">
        <f t="shared" si="77"/>
        <v/>
      </c>
      <c r="AT346"/>
      <c r="AU346" s="57"/>
      <c r="AV346" s="57"/>
      <c r="AW346" s="57"/>
      <c r="AX346"/>
      <c r="AY346"/>
      <c r="AZ346"/>
      <c r="BA346"/>
      <c r="BB346"/>
      <c r="BC346"/>
      <c r="BD346"/>
      <c r="BE346"/>
      <c r="BF346"/>
      <c r="BG346"/>
      <c r="BH346"/>
      <c r="BI346"/>
      <c r="BJ346"/>
      <c r="BK346"/>
      <c r="BL346"/>
      <c r="BM346"/>
      <c r="BN346"/>
      <c r="BO346"/>
      <c r="BP346"/>
      <c r="BQ346"/>
      <c r="BR346"/>
      <c r="BS346"/>
      <c r="BT346"/>
      <c r="BU346"/>
      <c r="BV346"/>
      <c r="BW346"/>
      <c r="BX346"/>
      <c r="BY346"/>
    </row>
    <row r="347" spans="1:82" ht="12.75" customHeight="1" x14ac:dyDescent="0.2">
      <c r="A347" s="221"/>
      <c r="B347" s="193" t="str">
        <f t="shared" si="91"/>
        <v/>
      </c>
      <c r="C347" s="194"/>
      <c r="D347" s="195"/>
      <c r="E347" s="196"/>
      <c r="F347" s="197"/>
      <c r="G347" s="38"/>
      <c r="H347" s="175"/>
      <c r="I347" s="175"/>
      <c r="J347" s="10" t="str">
        <f t="shared" si="78"/>
        <v/>
      </c>
      <c r="K347" s="198" t="str">
        <f t="shared" si="79"/>
        <v/>
      </c>
      <c r="L347" s="168"/>
      <c r="M347" s="40"/>
      <c r="N347" s="175"/>
      <c r="O347" s="175"/>
      <c r="P347" s="10" t="str">
        <f t="shared" si="80"/>
        <v/>
      </c>
      <c r="Q347" s="167" t="str">
        <f t="shared" si="81"/>
        <v/>
      </c>
      <c r="R347" s="198"/>
      <c r="S347" s="42"/>
      <c r="T347" s="175"/>
      <c r="U347" s="175"/>
      <c r="V347" s="10" t="str">
        <f t="shared" si="82"/>
        <v/>
      </c>
      <c r="W347" s="167" t="str">
        <f t="shared" si="83"/>
        <v/>
      </c>
      <c r="X347" s="168"/>
      <c r="Y347" s="42"/>
      <c r="Z347" s="175"/>
      <c r="AA347" s="175"/>
      <c r="AB347" s="10" t="str">
        <f t="shared" si="84"/>
        <v/>
      </c>
      <c r="AC347" s="167" t="str">
        <f t="shared" si="85"/>
        <v/>
      </c>
      <c r="AD347" s="168"/>
      <c r="AE347" s="12" t="str">
        <f t="shared" si="86"/>
        <v/>
      </c>
      <c r="AF347" s="169" t="str">
        <f t="shared" si="87"/>
        <v/>
      </c>
      <c r="AG347" s="170"/>
      <c r="AH347" s="20" t="str">
        <f t="shared" si="88"/>
        <v/>
      </c>
      <c r="AI347" s="167" t="str">
        <f t="shared" si="89"/>
        <v/>
      </c>
      <c r="AJ347" s="168"/>
      <c r="AK347" s="258"/>
      <c r="AP347"/>
      <c r="AQ347"/>
      <c r="AR347" s="151" t="str">
        <f t="shared" si="90"/>
        <v/>
      </c>
      <c r="AS347" s="151" t="str">
        <f t="shared" si="77"/>
        <v/>
      </c>
      <c r="AT347"/>
      <c r="AU347" s="57"/>
      <c r="AV347" s="57"/>
      <c r="AW347" s="57"/>
      <c r="AX347"/>
      <c r="AY347"/>
      <c r="AZ347"/>
      <c r="BA347"/>
      <c r="BB347"/>
      <c r="BC347"/>
      <c r="BD347"/>
      <c r="BE347"/>
      <c r="BF347"/>
      <c r="BG347"/>
      <c r="BH347"/>
      <c r="BI347"/>
      <c r="BJ347"/>
      <c r="BK347"/>
      <c r="BL347"/>
      <c r="BM347"/>
      <c r="BN347"/>
      <c r="BO347"/>
      <c r="BP347"/>
      <c r="BQ347"/>
      <c r="BR347"/>
      <c r="BS347"/>
      <c r="BT347"/>
      <c r="BU347"/>
      <c r="BV347"/>
      <c r="BW347"/>
      <c r="BX347"/>
      <c r="BY347"/>
    </row>
    <row r="348" spans="1:82" ht="12.75" customHeight="1" x14ac:dyDescent="0.2">
      <c r="A348" s="221"/>
      <c r="B348" s="193" t="str">
        <f t="shared" si="91"/>
        <v/>
      </c>
      <c r="C348" s="194"/>
      <c r="D348" s="195"/>
      <c r="E348" s="196"/>
      <c r="F348" s="197"/>
      <c r="G348" s="38"/>
      <c r="H348" s="175"/>
      <c r="I348" s="175"/>
      <c r="J348" s="10" t="str">
        <f t="shared" si="78"/>
        <v/>
      </c>
      <c r="K348" s="198" t="str">
        <f t="shared" si="79"/>
        <v/>
      </c>
      <c r="L348" s="168"/>
      <c r="M348" s="40"/>
      <c r="N348" s="175"/>
      <c r="O348" s="175"/>
      <c r="P348" s="10" t="str">
        <f t="shared" si="80"/>
        <v/>
      </c>
      <c r="Q348" s="167" t="str">
        <f t="shared" si="81"/>
        <v/>
      </c>
      <c r="R348" s="198"/>
      <c r="S348" s="42"/>
      <c r="T348" s="175"/>
      <c r="U348" s="175"/>
      <c r="V348" s="10" t="str">
        <f t="shared" si="82"/>
        <v/>
      </c>
      <c r="W348" s="167" t="str">
        <f t="shared" si="83"/>
        <v/>
      </c>
      <c r="X348" s="168"/>
      <c r="Y348" s="42"/>
      <c r="Z348" s="175"/>
      <c r="AA348" s="175"/>
      <c r="AB348" s="10" t="str">
        <f t="shared" si="84"/>
        <v/>
      </c>
      <c r="AC348" s="167" t="str">
        <f t="shared" si="85"/>
        <v/>
      </c>
      <c r="AD348" s="168"/>
      <c r="AE348" s="12" t="str">
        <f t="shared" si="86"/>
        <v/>
      </c>
      <c r="AF348" s="169" t="str">
        <f t="shared" si="87"/>
        <v/>
      </c>
      <c r="AG348" s="170"/>
      <c r="AH348" s="20" t="str">
        <f t="shared" si="88"/>
        <v/>
      </c>
      <c r="AI348" s="167" t="str">
        <f t="shared" si="89"/>
        <v/>
      </c>
      <c r="AJ348" s="168"/>
      <c r="AK348" s="258"/>
      <c r="AP348"/>
      <c r="AQ348"/>
      <c r="AR348" s="151" t="str">
        <f t="shared" si="90"/>
        <v/>
      </c>
      <c r="AS348" s="151" t="str">
        <f t="shared" si="77"/>
        <v/>
      </c>
      <c r="AT348"/>
      <c r="AU348" s="57"/>
      <c r="AV348" s="57"/>
      <c r="AW348" s="57"/>
      <c r="AX348"/>
      <c r="AY348"/>
      <c r="AZ348"/>
      <c r="BA348"/>
      <c r="BB348"/>
      <c r="BC348"/>
      <c r="BD348"/>
      <c r="BE348"/>
      <c r="BF348"/>
      <c r="BG348"/>
      <c r="BH348"/>
      <c r="BI348"/>
      <c r="BJ348"/>
      <c r="BK348"/>
      <c r="BL348"/>
      <c r="BM348"/>
      <c r="BN348"/>
      <c r="BO348"/>
      <c r="BP348"/>
      <c r="BQ348"/>
      <c r="BR348"/>
      <c r="BS348"/>
      <c r="BT348"/>
      <c r="BU348"/>
      <c r="BV348"/>
      <c r="BW348"/>
      <c r="BX348"/>
      <c r="BY348"/>
    </row>
    <row r="349" spans="1:82" ht="12.75" customHeight="1" x14ac:dyDescent="0.2">
      <c r="A349" s="221"/>
      <c r="B349" s="193" t="str">
        <f t="shared" si="91"/>
        <v/>
      </c>
      <c r="C349" s="194"/>
      <c r="D349" s="195"/>
      <c r="E349" s="196"/>
      <c r="F349" s="197"/>
      <c r="G349" s="38"/>
      <c r="H349" s="175"/>
      <c r="I349" s="175"/>
      <c r="J349" s="10" t="str">
        <f t="shared" si="78"/>
        <v/>
      </c>
      <c r="K349" s="198" t="str">
        <f t="shared" si="79"/>
        <v/>
      </c>
      <c r="L349" s="168"/>
      <c r="M349" s="40"/>
      <c r="N349" s="175"/>
      <c r="O349" s="175"/>
      <c r="P349" s="10" t="str">
        <f t="shared" si="80"/>
        <v/>
      </c>
      <c r="Q349" s="167" t="str">
        <f t="shared" si="81"/>
        <v/>
      </c>
      <c r="R349" s="198"/>
      <c r="S349" s="42"/>
      <c r="T349" s="175"/>
      <c r="U349" s="175"/>
      <c r="V349" s="10" t="str">
        <f t="shared" si="82"/>
        <v/>
      </c>
      <c r="W349" s="167" t="str">
        <f t="shared" si="83"/>
        <v/>
      </c>
      <c r="X349" s="168"/>
      <c r="Y349" s="42"/>
      <c r="Z349" s="175"/>
      <c r="AA349" s="175"/>
      <c r="AB349" s="10" t="str">
        <f t="shared" si="84"/>
        <v/>
      </c>
      <c r="AC349" s="167" t="str">
        <f t="shared" si="85"/>
        <v/>
      </c>
      <c r="AD349" s="168"/>
      <c r="AE349" s="12" t="str">
        <f t="shared" si="86"/>
        <v/>
      </c>
      <c r="AF349" s="169" t="str">
        <f t="shared" si="87"/>
        <v/>
      </c>
      <c r="AG349" s="170"/>
      <c r="AH349" s="20" t="str">
        <f t="shared" si="88"/>
        <v/>
      </c>
      <c r="AI349" s="167" t="str">
        <f t="shared" si="89"/>
        <v/>
      </c>
      <c r="AJ349" s="168"/>
      <c r="AK349" s="258"/>
      <c r="AP349"/>
      <c r="AQ349"/>
      <c r="AR349" s="151" t="str">
        <f t="shared" si="90"/>
        <v/>
      </c>
      <c r="AS349" s="151" t="str">
        <f t="shared" si="77"/>
        <v/>
      </c>
      <c r="AT349"/>
      <c r="AU349" s="57"/>
      <c r="AV349" s="57"/>
      <c r="AW349" s="57"/>
      <c r="AX349"/>
      <c r="AY349"/>
      <c r="AZ349"/>
      <c r="BA349"/>
      <c r="BB349"/>
      <c r="BC349"/>
      <c r="BD349"/>
      <c r="BE349"/>
      <c r="BF349"/>
      <c r="BG349"/>
      <c r="BH349"/>
      <c r="BI349"/>
      <c r="BJ349"/>
      <c r="BK349"/>
      <c r="BL349"/>
      <c r="BM349"/>
      <c r="BN349"/>
      <c r="BO349"/>
      <c r="BP349"/>
      <c r="BQ349"/>
      <c r="BR349"/>
      <c r="BS349"/>
      <c r="BT349"/>
      <c r="BU349"/>
      <c r="BV349"/>
      <c r="BW349"/>
      <c r="BX349"/>
      <c r="BY349"/>
    </row>
    <row r="350" spans="1:82" ht="12.75" customHeight="1" x14ac:dyDescent="0.2">
      <c r="A350" s="221"/>
      <c r="B350" s="193" t="str">
        <f t="shared" si="91"/>
        <v/>
      </c>
      <c r="C350" s="194"/>
      <c r="D350" s="195"/>
      <c r="E350" s="196"/>
      <c r="F350" s="197"/>
      <c r="G350" s="38"/>
      <c r="H350" s="175"/>
      <c r="I350" s="175"/>
      <c r="J350" s="10" t="str">
        <f t="shared" si="78"/>
        <v/>
      </c>
      <c r="K350" s="198" t="str">
        <f t="shared" si="79"/>
        <v/>
      </c>
      <c r="L350" s="168"/>
      <c r="M350" s="40"/>
      <c r="N350" s="175"/>
      <c r="O350" s="175"/>
      <c r="P350" s="10" t="str">
        <f t="shared" si="80"/>
        <v/>
      </c>
      <c r="Q350" s="167" t="str">
        <f t="shared" si="81"/>
        <v/>
      </c>
      <c r="R350" s="198"/>
      <c r="S350" s="42"/>
      <c r="T350" s="175"/>
      <c r="U350" s="175"/>
      <c r="V350" s="10" t="str">
        <f t="shared" si="82"/>
        <v/>
      </c>
      <c r="W350" s="167" t="str">
        <f t="shared" si="83"/>
        <v/>
      </c>
      <c r="X350" s="168"/>
      <c r="Y350" s="42"/>
      <c r="Z350" s="175"/>
      <c r="AA350" s="175"/>
      <c r="AB350" s="10" t="str">
        <f t="shared" si="84"/>
        <v/>
      </c>
      <c r="AC350" s="167" t="str">
        <f t="shared" si="85"/>
        <v/>
      </c>
      <c r="AD350" s="168"/>
      <c r="AE350" s="12" t="str">
        <f t="shared" si="86"/>
        <v/>
      </c>
      <c r="AF350" s="169" t="str">
        <f t="shared" si="87"/>
        <v/>
      </c>
      <c r="AG350" s="170"/>
      <c r="AH350" s="20" t="str">
        <f t="shared" si="88"/>
        <v/>
      </c>
      <c r="AI350" s="167" t="str">
        <f t="shared" si="89"/>
        <v/>
      </c>
      <c r="AJ350" s="168"/>
      <c r="AK350" s="258"/>
      <c r="AP350"/>
      <c r="AQ350"/>
      <c r="AR350" s="151" t="str">
        <f t="shared" si="90"/>
        <v/>
      </c>
      <c r="AS350" s="151" t="str">
        <f t="shared" si="77"/>
        <v/>
      </c>
      <c r="AT350"/>
      <c r="AU350" s="57"/>
      <c r="AV350" s="57"/>
      <c r="AW350" s="57"/>
      <c r="AX350"/>
      <c r="AY350"/>
      <c r="AZ350"/>
      <c r="BA350"/>
      <c r="BB350"/>
      <c r="BC350"/>
      <c r="BD350"/>
      <c r="BE350"/>
      <c r="BF350"/>
      <c r="BG350"/>
      <c r="BH350"/>
      <c r="BI350"/>
      <c r="BJ350"/>
      <c r="BK350"/>
      <c r="BL350"/>
      <c r="BM350"/>
      <c r="BN350"/>
      <c r="BO350"/>
      <c r="BP350"/>
      <c r="BQ350"/>
      <c r="BR350"/>
      <c r="BS350"/>
      <c r="BT350"/>
      <c r="BU350"/>
      <c r="BV350"/>
      <c r="BW350"/>
      <c r="BX350"/>
      <c r="BY350"/>
    </row>
    <row r="351" spans="1:82" ht="12.75" customHeight="1" x14ac:dyDescent="0.2">
      <c r="A351" s="221"/>
      <c r="B351" s="193" t="str">
        <f t="shared" si="91"/>
        <v/>
      </c>
      <c r="C351" s="194"/>
      <c r="D351" s="195"/>
      <c r="E351" s="196"/>
      <c r="F351" s="197"/>
      <c r="G351" s="38"/>
      <c r="H351" s="175"/>
      <c r="I351" s="175"/>
      <c r="J351" s="10" t="str">
        <f t="shared" si="78"/>
        <v/>
      </c>
      <c r="K351" s="198" t="str">
        <f t="shared" si="79"/>
        <v/>
      </c>
      <c r="L351" s="168"/>
      <c r="M351" s="40"/>
      <c r="N351" s="175"/>
      <c r="O351" s="175"/>
      <c r="P351" s="10" t="str">
        <f t="shared" si="80"/>
        <v/>
      </c>
      <c r="Q351" s="167" t="str">
        <f t="shared" si="81"/>
        <v/>
      </c>
      <c r="R351" s="198"/>
      <c r="S351" s="42"/>
      <c r="T351" s="175"/>
      <c r="U351" s="175"/>
      <c r="V351" s="10" t="str">
        <f t="shared" si="82"/>
        <v/>
      </c>
      <c r="W351" s="167" t="str">
        <f t="shared" si="83"/>
        <v/>
      </c>
      <c r="X351" s="168"/>
      <c r="Y351" s="42"/>
      <c r="Z351" s="175"/>
      <c r="AA351" s="175"/>
      <c r="AB351" s="10" t="str">
        <f t="shared" si="84"/>
        <v/>
      </c>
      <c r="AC351" s="167" t="str">
        <f t="shared" si="85"/>
        <v/>
      </c>
      <c r="AD351" s="168"/>
      <c r="AE351" s="12" t="str">
        <f t="shared" si="86"/>
        <v/>
      </c>
      <c r="AF351" s="169" t="str">
        <f t="shared" si="87"/>
        <v/>
      </c>
      <c r="AG351" s="170"/>
      <c r="AH351" s="20" t="str">
        <f t="shared" si="88"/>
        <v/>
      </c>
      <c r="AI351" s="167" t="str">
        <f t="shared" si="89"/>
        <v/>
      </c>
      <c r="AJ351" s="168"/>
      <c r="AK351" s="258"/>
      <c r="AP351"/>
      <c r="AQ351"/>
      <c r="AR351" s="151" t="str">
        <f t="shared" si="90"/>
        <v/>
      </c>
      <c r="AS351" s="151" t="str">
        <f t="shared" si="77"/>
        <v/>
      </c>
      <c r="AT351"/>
      <c r="AU351" s="57"/>
      <c r="AV351" s="57"/>
      <c r="AW351" s="57"/>
      <c r="AX351"/>
      <c r="AY351"/>
      <c r="AZ351"/>
      <c r="BA351"/>
      <c r="BB351"/>
      <c r="BC351"/>
      <c r="BD351"/>
      <c r="BE351"/>
      <c r="BF351"/>
      <c r="BG351"/>
      <c r="BH351"/>
      <c r="BI351"/>
      <c r="BJ351"/>
      <c r="BK351"/>
      <c r="BL351"/>
      <c r="BM351"/>
      <c r="BN351"/>
      <c r="BO351"/>
      <c r="BP351"/>
      <c r="BQ351"/>
      <c r="BR351"/>
      <c r="BS351"/>
      <c r="BT351"/>
      <c r="BU351"/>
      <c r="BV351"/>
      <c r="BW351"/>
      <c r="BX351"/>
      <c r="BY351"/>
    </row>
    <row r="352" spans="1:82" ht="12.75" customHeight="1" x14ac:dyDescent="0.2">
      <c r="A352" s="221"/>
      <c r="B352" s="193" t="str">
        <f t="shared" si="91"/>
        <v/>
      </c>
      <c r="C352" s="194"/>
      <c r="D352" s="195"/>
      <c r="E352" s="196"/>
      <c r="F352" s="197"/>
      <c r="G352" s="38"/>
      <c r="H352" s="175"/>
      <c r="I352" s="175"/>
      <c r="J352" s="10" t="str">
        <f t="shared" si="78"/>
        <v/>
      </c>
      <c r="K352" s="198" t="str">
        <f t="shared" si="79"/>
        <v/>
      </c>
      <c r="L352" s="168"/>
      <c r="M352" s="40"/>
      <c r="N352" s="175"/>
      <c r="O352" s="175"/>
      <c r="P352" s="10" t="str">
        <f t="shared" si="80"/>
        <v/>
      </c>
      <c r="Q352" s="167" t="str">
        <f t="shared" si="81"/>
        <v/>
      </c>
      <c r="R352" s="198"/>
      <c r="S352" s="42"/>
      <c r="T352" s="175"/>
      <c r="U352" s="175"/>
      <c r="V352" s="10" t="str">
        <f t="shared" si="82"/>
        <v/>
      </c>
      <c r="W352" s="167" t="str">
        <f t="shared" si="83"/>
        <v/>
      </c>
      <c r="X352" s="168"/>
      <c r="Y352" s="42"/>
      <c r="Z352" s="175"/>
      <c r="AA352" s="175"/>
      <c r="AB352" s="10" t="str">
        <f t="shared" si="84"/>
        <v/>
      </c>
      <c r="AC352" s="167" t="str">
        <f t="shared" si="85"/>
        <v/>
      </c>
      <c r="AD352" s="168"/>
      <c r="AE352" s="12" t="str">
        <f t="shared" si="86"/>
        <v/>
      </c>
      <c r="AF352" s="169" t="str">
        <f t="shared" si="87"/>
        <v/>
      </c>
      <c r="AG352" s="170"/>
      <c r="AH352" s="20" t="str">
        <f t="shared" si="88"/>
        <v/>
      </c>
      <c r="AI352" s="167" t="str">
        <f t="shared" si="89"/>
        <v/>
      </c>
      <c r="AJ352" s="168"/>
      <c r="AK352" s="258"/>
      <c r="AP352"/>
      <c r="AQ352"/>
      <c r="AR352" s="151" t="str">
        <f t="shared" si="90"/>
        <v/>
      </c>
      <c r="AS352" s="151" t="str">
        <f t="shared" si="77"/>
        <v/>
      </c>
      <c r="AT352"/>
      <c r="AU352" s="57"/>
      <c r="AV352" s="57"/>
      <c r="AW352" s="57"/>
      <c r="AX352"/>
      <c r="AY352"/>
      <c r="AZ352"/>
      <c r="BA352"/>
      <c r="BB352"/>
      <c r="BC352"/>
      <c r="BD352"/>
      <c r="BE352"/>
      <c r="BF352"/>
      <c r="BG352"/>
      <c r="BH352"/>
      <c r="BI352"/>
      <c r="BJ352"/>
      <c r="BK352"/>
      <c r="BL352"/>
      <c r="BM352"/>
      <c r="BN352"/>
      <c r="BO352"/>
      <c r="BP352"/>
      <c r="BQ352"/>
      <c r="BR352"/>
      <c r="BS352"/>
      <c r="BT352"/>
      <c r="BU352"/>
      <c r="BV352"/>
      <c r="BW352"/>
      <c r="BX352"/>
      <c r="BY352"/>
    </row>
    <row r="353" spans="1:82" ht="12.75" customHeight="1" x14ac:dyDescent="0.2">
      <c r="A353" s="221"/>
      <c r="B353" s="193" t="str">
        <f t="shared" si="91"/>
        <v/>
      </c>
      <c r="C353" s="194"/>
      <c r="D353" s="195"/>
      <c r="E353" s="196"/>
      <c r="F353" s="197"/>
      <c r="G353" s="38"/>
      <c r="H353" s="175"/>
      <c r="I353" s="175"/>
      <c r="J353" s="10" t="str">
        <f t="shared" si="78"/>
        <v/>
      </c>
      <c r="K353" s="198" t="str">
        <f t="shared" si="79"/>
        <v/>
      </c>
      <c r="L353" s="168"/>
      <c r="M353" s="40"/>
      <c r="N353" s="175"/>
      <c r="O353" s="175"/>
      <c r="P353" s="10" t="str">
        <f t="shared" si="80"/>
        <v/>
      </c>
      <c r="Q353" s="167" t="str">
        <f t="shared" si="81"/>
        <v/>
      </c>
      <c r="R353" s="198"/>
      <c r="S353" s="42"/>
      <c r="T353" s="175"/>
      <c r="U353" s="175"/>
      <c r="V353" s="10" t="str">
        <f t="shared" si="82"/>
        <v/>
      </c>
      <c r="W353" s="167" t="str">
        <f t="shared" si="83"/>
        <v/>
      </c>
      <c r="X353" s="168"/>
      <c r="Y353" s="42"/>
      <c r="Z353" s="175"/>
      <c r="AA353" s="175"/>
      <c r="AB353" s="10" t="str">
        <f t="shared" si="84"/>
        <v/>
      </c>
      <c r="AC353" s="167" t="str">
        <f t="shared" si="85"/>
        <v/>
      </c>
      <c r="AD353" s="168"/>
      <c r="AE353" s="12" t="str">
        <f t="shared" si="86"/>
        <v/>
      </c>
      <c r="AF353" s="169" t="str">
        <f t="shared" si="87"/>
        <v/>
      </c>
      <c r="AG353" s="170"/>
      <c r="AH353" s="20" t="str">
        <f t="shared" si="88"/>
        <v/>
      </c>
      <c r="AI353" s="167" t="str">
        <f t="shared" si="89"/>
        <v/>
      </c>
      <c r="AJ353" s="168"/>
      <c r="AK353" s="258"/>
      <c r="AP353"/>
      <c r="AQ353"/>
      <c r="AR353" s="151" t="str">
        <f t="shared" si="90"/>
        <v/>
      </c>
      <c r="AS353" s="151" t="str">
        <f t="shared" si="77"/>
        <v/>
      </c>
      <c r="AT353"/>
      <c r="AU353" s="57"/>
      <c r="AV353" s="57"/>
      <c r="AW353" s="57"/>
      <c r="AX353"/>
      <c r="AY353"/>
      <c r="AZ353"/>
      <c r="BA353"/>
      <c r="BB353"/>
      <c r="BC353"/>
      <c r="BD353"/>
      <c r="BE353"/>
      <c r="BF353"/>
      <c r="BG353"/>
      <c r="BH353"/>
      <c r="BI353"/>
      <c r="BJ353"/>
      <c r="BK353"/>
      <c r="BL353"/>
      <c r="BM353"/>
      <c r="BN353"/>
      <c r="BO353"/>
      <c r="BP353"/>
      <c r="BQ353"/>
      <c r="BR353"/>
      <c r="BS353"/>
      <c r="BT353"/>
      <c r="BU353"/>
      <c r="BV353"/>
      <c r="BW353"/>
      <c r="BX353"/>
      <c r="BY353"/>
    </row>
    <row r="354" spans="1:82" ht="12.75" customHeight="1" x14ac:dyDescent="0.2">
      <c r="A354" s="221"/>
      <c r="B354" s="193" t="str">
        <f t="shared" si="91"/>
        <v/>
      </c>
      <c r="C354" s="194"/>
      <c r="D354" s="195"/>
      <c r="E354" s="196"/>
      <c r="F354" s="197"/>
      <c r="G354" s="38"/>
      <c r="H354" s="175"/>
      <c r="I354" s="175"/>
      <c r="J354" s="10" t="str">
        <f t="shared" si="78"/>
        <v/>
      </c>
      <c r="K354" s="198" t="str">
        <f t="shared" si="79"/>
        <v/>
      </c>
      <c r="L354" s="168"/>
      <c r="M354" s="40"/>
      <c r="N354" s="175"/>
      <c r="O354" s="175"/>
      <c r="P354" s="10" t="str">
        <f t="shared" si="80"/>
        <v/>
      </c>
      <c r="Q354" s="167" t="str">
        <f t="shared" si="81"/>
        <v/>
      </c>
      <c r="R354" s="198"/>
      <c r="S354" s="42"/>
      <c r="T354" s="175"/>
      <c r="U354" s="175"/>
      <c r="V354" s="10" t="str">
        <f t="shared" si="82"/>
        <v/>
      </c>
      <c r="W354" s="167" t="str">
        <f t="shared" si="83"/>
        <v/>
      </c>
      <c r="X354" s="168"/>
      <c r="Y354" s="42"/>
      <c r="Z354" s="175"/>
      <c r="AA354" s="175"/>
      <c r="AB354" s="10" t="str">
        <f t="shared" si="84"/>
        <v/>
      </c>
      <c r="AC354" s="167" t="str">
        <f t="shared" si="85"/>
        <v/>
      </c>
      <c r="AD354" s="168"/>
      <c r="AE354" s="12" t="str">
        <f t="shared" si="86"/>
        <v/>
      </c>
      <c r="AF354" s="169" t="str">
        <f t="shared" si="87"/>
        <v/>
      </c>
      <c r="AG354" s="170"/>
      <c r="AH354" s="20" t="str">
        <f t="shared" si="88"/>
        <v/>
      </c>
      <c r="AI354" s="167" t="str">
        <f t="shared" si="89"/>
        <v/>
      </c>
      <c r="AJ354" s="168"/>
      <c r="AK354" s="258"/>
      <c r="AP354"/>
      <c r="AQ354"/>
      <c r="AR354" s="151" t="str">
        <f t="shared" si="90"/>
        <v/>
      </c>
      <c r="AS354" s="151" t="str">
        <f t="shared" si="77"/>
        <v/>
      </c>
      <c r="AT354"/>
      <c r="AU354" s="57"/>
      <c r="AV354" s="57"/>
      <c r="AW354" s="57"/>
      <c r="AX354"/>
      <c r="AY354"/>
      <c r="AZ354"/>
      <c r="BA354"/>
      <c r="BB354"/>
      <c r="BC354"/>
      <c r="BD354"/>
      <c r="BE354"/>
      <c r="BF354"/>
      <c r="BG354"/>
      <c r="BH354"/>
      <c r="BI354"/>
      <c r="BJ354"/>
      <c r="BK354"/>
      <c r="BL354"/>
      <c r="BM354"/>
      <c r="BN354"/>
      <c r="BO354"/>
      <c r="BP354"/>
      <c r="BQ354"/>
      <c r="BR354"/>
      <c r="BS354"/>
      <c r="BT354"/>
      <c r="BU354"/>
      <c r="BV354"/>
      <c r="BW354"/>
      <c r="BX354"/>
      <c r="BY354"/>
    </row>
    <row r="355" spans="1:82" ht="12.75" customHeight="1" x14ac:dyDescent="0.2">
      <c r="A355" s="221"/>
      <c r="B355" s="193" t="str">
        <f t="shared" si="91"/>
        <v/>
      </c>
      <c r="C355" s="194"/>
      <c r="D355" s="195"/>
      <c r="E355" s="196"/>
      <c r="F355" s="197"/>
      <c r="G355" s="38"/>
      <c r="H355" s="175"/>
      <c r="I355" s="175"/>
      <c r="J355" s="10" t="str">
        <f t="shared" si="78"/>
        <v/>
      </c>
      <c r="K355" s="198" t="str">
        <f t="shared" si="79"/>
        <v/>
      </c>
      <c r="L355" s="168"/>
      <c r="M355" s="40"/>
      <c r="N355" s="175"/>
      <c r="O355" s="175"/>
      <c r="P355" s="10" t="str">
        <f t="shared" si="80"/>
        <v/>
      </c>
      <c r="Q355" s="167" t="str">
        <f t="shared" si="81"/>
        <v/>
      </c>
      <c r="R355" s="198"/>
      <c r="S355" s="42"/>
      <c r="T355" s="175"/>
      <c r="U355" s="175"/>
      <c r="V355" s="10" t="str">
        <f t="shared" si="82"/>
        <v/>
      </c>
      <c r="W355" s="167" t="str">
        <f t="shared" si="83"/>
        <v/>
      </c>
      <c r="X355" s="168"/>
      <c r="Y355" s="42"/>
      <c r="Z355" s="175"/>
      <c r="AA355" s="175"/>
      <c r="AB355" s="10" t="str">
        <f t="shared" si="84"/>
        <v/>
      </c>
      <c r="AC355" s="167" t="str">
        <f t="shared" si="85"/>
        <v/>
      </c>
      <c r="AD355" s="168"/>
      <c r="AE355" s="12" t="str">
        <f t="shared" si="86"/>
        <v/>
      </c>
      <c r="AF355" s="169" t="str">
        <f t="shared" si="87"/>
        <v/>
      </c>
      <c r="AG355" s="170"/>
      <c r="AH355" s="20" t="str">
        <f t="shared" si="88"/>
        <v/>
      </c>
      <c r="AI355" s="167" t="str">
        <f t="shared" si="89"/>
        <v/>
      </c>
      <c r="AJ355" s="168"/>
      <c r="AK355" s="258"/>
      <c r="AP355"/>
      <c r="AQ355"/>
      <c r="AR355" s="151" t="str">
        <f t="shared" si="90"/>
        <v/>
      </c>
      <c r="AS355" s="151" t="str">
        <f t="shared" si="77"/>
        <v/>
      </c>
      <c r="AT355"/>
      <c r="AU355" s="57"/>
      <c r="AV355" s="57"/>
      <c r="AW355" s="57"/>
      <c r="AX355"/>
      <c r="AY355"/>
      <c r="AZ355"/>
      <c r="BA355"/>
      <c r="BB355"/>
      <c r="BC355"/>
      <c r="BD355"/>
      <c r="BE355"/>
      <c r="BF355"/>
      <c r="BG355"/>
      <c r="BH355"/>
      <c r="BI355"/>
      <c r="BJ355"/>
      <c r="BK355"/>
      <c r="BL355"/>
      <c r="BM355"/>
      <c r="BN355"/>
      <c r="BO355"/>
      <c r="BP355"/>
      <c r="BQ355"/>
      <c r="BR355"/>
      <c r="BS355"/>
      <c r="BT355"/>
      <c r="BU355"/>
      <c r="BV355"/>
      <c r="BW355"/>
      <c r="BX355"/>
      <c r="BY355"/>
    </row>
    <row r="356" spans="1:82" ht="12.75" customHeight="1" x14ac:dyDescent="0.2">
      <c r="A356" s="221"/>
      <c r="B356" s="193" t="str">
        <f t="shared" si="91"/>
        <v/>
      </c>
      <c r="C356" s="194"/>
      <c r="D356" s="195"/>
      <c r="E356" s="196"/>
      <c r="F356" s="197"/>
      <c r="G356" s="38"/>
      <c r="H356" s="175"/>
      <c r="I356" s="175"/>
      <c r="J356" s="10" t="str">
        <f t="shared" si="78"/>
        <v/>
      </c>
      <c r="K356" s="198" t="str">
        <f t="shared" si="79"/>
        <v/>
      </c>
      <c r="L356" s="168"/>
      <c r="M356" s="40"/>
      <c r="N356" s="175"/>
      <c r="O356" s="175"/>
      <c r="P356" s="10" t="str">
        <f t="shared" si="80"/>
        <v/>
      </c>
      <c r="Q356" s="167" t="str">
        <f t="shared" si="81"/>
        <v/>
      </c>
      <c r="R356" s="198"/>
      <c r="S356" s="42"/>
      <c r="T356" s="175"/>
      <c r="U356" s="175"/>
      <c r="V356" s="10" t="str">
        <f t="shared" si="82"/>
        <v/>
      </c>
      <c r="W356" s="167" t="str">
        <f t="shared" si="83"/>
        <v/>
      </c>
      <c r="X356" s="168"/>
      <c r="Y356" s="42"/>
      <c r="Z356" s="175"/>
      <c r="AA356" s="175"/>
      <c r="AB356" s="10" t="str">
        <f t="shared" si="84"/>
        <v/>
      </c>
      <c r="AC356" s="167" t="str">
        <f t="shared" si="85"/>
        <v/>
      </c>
      <c r="AD356" s="168"/>
      <c r="AE356" s="12" t="str">
        <f t="shared" si="86"/>
        <v/>
      </c>
      <c r="AF356" s="169" t="str">
        <f t="shared" si="87"/>
        <v/>
      </c>
      <c r="AG356" s="170"/>
      <c r="AH356" s="20" t="str">
        <f t="shared" si="88"/>
        <v/>
      </c>
      <c r="AI356" s="167" t="str">
        <f t="shared" si="89"/>
        <v/>
      </c>
      <c r="AJ356" s="168"/>
      <c r="AK356" s="258"/>
      <c r="AP356"/>
      <c r="AQ356"/>
      <c r="AR356" s="151" t="str">
        <f t="shared" si="90"/>
        <v/>
      </c>
      <c r="AS356" s="151" t="str">
        <f t="shared" si="77"/>
        <v/>
      </c>
      <c r="AT356"/>
      <c r="AU356" s="57"/>
      <c r="AV356" s="57"/>
      <c r="AW356" s="57"/>
      <c r="AX356"/>
      <c r="AY356"/>
      <c r="AZ356"/>
      <c r="BA356"/>
      <c r="BB356"/>
      <c r="BC356"/>
      <c r="BD356"/>
      <c r="BE356"/>
      <c r="BF356"/>
      <c r="BG356"/>
      <c r="BH356"/>
      <c r="BI356"/>
      <c r="BJ356"/>
      <c r="BK356"/>
      <c r="BL356"/>
      <c r="BM356"/>
      <c r="BN356"/>
      <c r="BO356"/>
      <c r="BP356"/>
      <c r="BQ356"/>
      <c r="BR356"/>
      <c r="BS356"/>
      <c r="BT356"/>
      <c r="BU356"/>
      <c r="BV356"/>
      <c r="BW356"/>
      <c r="BX356"/>
      <c r="BY356"/>
    </row>
    <row r="357" spans="1:82" ht="12.75" customHeight="1" x14ac:dyDescent="0.2">
      <c r="A357" s="221"/>
      <c r="B357" s="193" t="str">
        <f t="shared" si="91"/>
        <v/>
      </c>
      <c r="C357" s="194"/>
      <c r="D357" s="195"/>
      <c r="E357" s="196"/>
      <c r="F357" s="197"/>
      <c r="G357" s="38"/>
      <c r="H357" s="175"/>
      <c r="I357" s="175"/>
      <c r="J357" s="10" t="str">
        <f t="shared" si="78"/>
        <v/>
      </c>
      <c r="K357" s="198" t="str">
        <f t="shared" si="79"/>
        <v/>
      </c>
      <c r="L357" s="168"/>
      <c r="M357" s="40"/>
      <c r="N357" s="175"/>
      <c r="O357" s="175"/>
      <c r="P357" s="10" t="str">
        <f t="shared" si="80"/>
        <v/>
      </c>
      <c r="Q357" s="167" t="str">
        <f t="shared" si="81"/>
        <v/>
      </c>
      <c r="R357" s="198"/>
      <c r="S357" s="42"/>
      <c r="T357" s="175"/>
      <c r="U357" s="175"/>
      <c r="V357" s="10" t="str">
        <f t="shared" si="82"/>
        <v/>
      </c>
      <c r="W357" s="167" t="str">
        <f t="shared" si="83"/>
        <v/>
      </c>
      <c r="X357" s="168"/>
      <c r="Y357" s="42"/>
      <c r="Z357" s="175"/>
      <c r="AA357" s="175"/>
      <c r="AB357" s="10" t="str">
        <f t="shared" si="84"/>
        <v/>
      </c>
      <c r="AC357" s="167" t="str">
        <f t="shared" si="85"/>
        <v/>
      </c>
      <c r="AD357" s="168"/>
      <c r="AE357" s="12" t="str">
        <f t="shared" si="86"/>
        <v/>
      </c>
      <c r="AF357" s="169" t="str">
        <f t="shared" si="87"/>
        <v/>
      </c>
      <c r="AG357" s="170"/>
      <c r="AH357" s="20" t="str">
        <f t="shared" si="88"/>
        <v/>
      </c>
      <c r="AI357" s="167" t="str">
        <f t="shared" si="89"/>
        <v/>
      </c>
      <c r="AJ357" s="168"/>
      <c r="AK357" s="258"/>
      <c r="AP357"/>
      <c r="AQ357"/>
      <c r="AR357" s="151" t="str">
        <f t="shared" si="90"/>
        <v/>
      </c>
      <c r="AS357" s="151" t="str">
        <f t="shared" si="77"/>
        <v/>
      </c>
      <c r="AT357"/>
      <c r="AU357" s="57"/>
      <c r="AV357" s="57"/>
      <c r="AW357" s="57"/>
      <c r="AX357"/>
      <c r="AY357"/>
      <c r="AZ357"/>
      <c r="BA357"/>
      <c r="BB357"/>
      <c r="BC357"/>
      <c r="BD357"/>
      <c r="BE357"/>
      <c r="BF357"/>
      <c r="BG357"/>
      <c r="BH357"/>
      <c r="BI357"/>
      <c r="BJ357"/>
      <c r="BK357"/>
      <c r="BL357"/>
      <c r="BM357"/>
      <c r="BN357"/>
      <c r="BO357"/>
      <c r="BP357"/>
      <c r="BQ357"/>
      <c r="BR357"/>
      <c r="BS357"/>
      <c r="BT357"/>
      <c r="BU357"/>
      <c r="BV357"/>
      <c r="BW357"/>
      <c r="BX357"/>
      <c r="BY357"/>
    </row>
    <row r="358" spans="1:82" ht="12.75" customHeight="1" x14ac:dyDescent="0.2">
      <c r="A358" s="221"/>
      <c r="B358" s="193" t="str">
        <f t="shared" si="91"/>
        <v/>
      </c>
      <c r="C358" s="194"/>
      <c r="D358" s="195"/>
      <c r="E358" s="196"/>
      <c r="F358" s="197"/>
      <c r="G358" s="38"/>
      <c r="H358" s="175"/>
      <c r="I358" s="175"/>
      <c r="J358" s="10" t="str">
        <f t="shared" si="78"/>
        <v/>
      </c>
      <c r="K358" s="198" t="str">
        <f t="shared" si="79"/>
        <v/>
      </c>
      <c r="L358" s="168"/>
      <c r="M358" s="40"/>
      <c r="N358" s="175"/>
      <c r="O358" s="175"/>
      <c r="P358" s="10" t="str">
        <f t="shared" si="80"/>
        <v/>
      </c>
      <c r="Q358" s="167" t="str">
        <f t="shared" si="81"/>
        <v/>
      </c>
      <c r="R358" s="198"/>
      <c r="S358" s="42"/>
      <c r="T358" s="175"/>
      <c r="U358" s="175"/>
      <c r="V358" s="10" t="str">
        <f t="shared" si="82"/>
        <v/>
      </c>
      <c r="W358" s="167" t="str">
        <f t="shared" si="83"/>
        <v/>
      </c>
      <c r="X358" s="168"/>
      <c r="Y358" s="42"/>
      <c r="Z358" s="175"/>
      <c r="AA358" s="175"/>
      <c r="AB358" s="10" t="str">
        <f t="shared" si="84"/>
        <v/>
      </c>
      <c r="AC358" s="167" t="str">
        <f t="shared" si="85"/>
        <v/>
      </c>
      <c r="AD358" s="168"/>
      <c r="AE358" s="12" t="str">
        <f t="shared" si="86"/>
        <v/>
      </c>
      <c r="AF358" s="169" t="str">
        <f t="shared" si="87"/>
        <v/>
      </c>
      <c r="AG358" s="170"/>
      <c r="AH358" s="20" t="str">
        <f t="shared" si="88"/>
        <v/>
      </c>
      <c r="AI358" s="167" t="str">
        <f t="shared" si="89"/>
        <v/>
      </c>
      <c r="AJ358" s="168"/>
      <c r="AK358" s="258"/>
      <c r="AP358"/>
      <c r="AQ358"/>
      <c r="AR358" s="151" t="str">
        <f t="shared" si="90"/>
        <v/>
      </c>
      <c r="AS358" s="151" t="str">
        <f t="shared" si="77"/>
        <v/>
      </c>
      <c r="AT358"/>
      <c r="AU358" s="57"/>
      <c r="AV358" s="57"/>
      <c r="AW358" s="57"/>
      <c r="AX358"/>
      <c r="AY358"/>
      <c r="AZ358"/>
      <c r="BA358"/>
      <c r="BB358"/>
      <c r="BC358"/>
      <c r="BD358"/>
      <c r="BE358"/>
      <c r="BF358"/>
      <c r="BG358"/>
      <c r="BH358"/>
      <c r="BI358"/>
      <c r="BJ358"/>
      <c r="BK358"/>
      <c r="BL358"/>
      <c r="BM358"/>
      <c r="BN358"/>
      <c r="BO358"/>
      <c r="BP358"/>
      <c r="BQ358"/>
      <c r="BR358"/>
      <c r="BS358"/>
      <c r="BT358"/>
      <c r="BU358"/>
      <c r="BV358"/>
      <c r="BW358"/>
      <c r="BX358"/>
      <c r="BY358"/>
    </row>
    <row r="359" spans="1:82" ht="12.75" customHeight="1" x14ac:dyDescent="0.2">
      <c r="A359" s="221"/>
      <c r="B359" s="193" t="str">
        <f t="shared" si="91"/>
        <v/>
      </c>
      <c r="C359" s="194"/>
      <c r="D359" s="195"/>
      <c r="E359" s="196"/>
      <c r="F359" s="197"/>
      <c r="G359" s="38"/>
      <c r="H359" s="175"/>
      <c r="I359" s="175"/>
      <c r="J359" s="10" t="str">
        <f t="shared" si="78"/>
        <v/>
      </c>
      <c r="K359" s="198" t="str">
        <f t="shared" si="79"/>
        <v/>
      </c>
      <c r="L359" s="168"/>
      <c r="M359" s="40"/>
      <c r="N359" s="175"/>
      <c r="O359" s="175"/>
      <c r="P359" s="10" t="str">
        <f t="shared" si="80"/>
        <v/>
      </c>
      <c r="Q359" s="167" t="str">
        <f t="shared" si="81"/>
        <v/>
      </c>
      <c r="R359" s="198"/>
      <c r="S359" s="42"/>
      <c r="T359" s="175"/>
      <c r="U359" s="175"/>
      <c r="V359" s="10" t="str">
        <f t="shared" si="82"/>
        <v/>
      </c>
      <c r="W359" s="167" t="str">
        <f t="shared" si="83"/>
        <v/>
      </c>
      <c r="X359" s="168"/>
      <c r="Y359" s="42"/>
      <c r="Z359" s="175"/>
      <c r="AA359" s="175"/>
      <c r="AB359" s="10" t="str">
        <f t="shared" si="84"/>
        <v/>
      </c>
      <c r="AC359" s="167" t="str">
        <f t="shared" si="85"/>
        <v/>
      </c>
      <c r="AD359" s="168"/>
      <c r="AE359" s="12" t="str">
        <f t="shared" si="86"/>
        <v/>
      </c>
      <c r="AF359" s="169" t="str">
        <f t="shared" si="87"/>
        <v/>
      </c>
      <c r="AG359" s="170"/>
      <c r="AH359" s="20" t="str">
        <f t="shared" si="88"/>
        <v/>
      </c>
      <c r="AI359" s="167" t="str">
        <f t="shared" si="89"/>
        <v/>
      </c>
      <c r="AJ359" s="168"/>
      <c r="AK359" s="258"/>
      <c r="AP359"/>
      <c r="AQ359"/>
      <c r="AR359" s="151" t="str">
        <f t="shared" si="90"/>
        <v/>
      </c>
      <c r="AS359" s="151" t="str">
        <f t="shared" si="77"/>
        <v/>
      </c>
      <c r="AT359"/>
      <c r="AU359" s="57"/>
      <c r="AV359" s="57"/>
      <c r="AW359" s="57"/>
      <c r="AX359"/>
      <c r="AY359"/>
      <c r="AZ359"/>
      <c r="BA359"/>
      <c r="BB359"/>
      <c r="BC359"/>
      <c r="BD359"/>
      <c r="BE359"/>
      <c r="BF359"/>
      <c r="BG359"/>
      <c r="BH359"/>
      <c r="BI359"/>
      <c r="BJ359"/>
      <c r="BK359"/>
      <c r="BL359"/>
      <c r="BM359"/>
      <c r="BN359"/>
      <c r="BO359"/>
      <c r="BP359"/>
      <c r="BQ359"/>
      <c r="BR359"/>
      <c r="BS359"/>
      <c r="BT359"/>
      <c r="BU359"/>
      <c r="BV359"/>
      <c r="BW359"/>
      <c r="BX359"/>
      <c r="BY359"/>
    </row>
    <row r="360" spans="1:82" ht="12.75" customHeight="1" x14ac:dyDescent="0.2">
      <c r="A360" s="221"/>
      <c r="B360" s="193" t="str">
        <f t="shared" si="91"/>
        <v/>
      </c>
      <c r="C360" s="194"/>
      <c r="D360" s="195"/>
      <c r="E360" s="196"/>
      <c r="F360" s="197"/>
      <c r="G360" s="38"/>
      <c r="H360" s="175"/>
      <c r="I360" s="175"/>
      <c r="J360" s="10" t="str">
        <f t="shared" si="78"/>
        <v/>
      </c>
      <c r="K360" s="198" t="str">
        <f t="shared" si="79"/>
        <v/>
      </c>
      <c r="L360" s="168"/>
      <c r="M360" s="40"/>
      <c r="N360" s="175"/>
      <c r="O360" s="175"/>
      <c r="P360" s="10" t="str">
        <f t="shared" si="80"/>
        <v/>
      </c>
      <c r="Q360" s="167" t="str">
        <f t="shared" si="81"/>
        <v/>
      </c>
      <c r="R360" s="198"/>
      <c r="S360" s="42"/>
      <c r="T360" s="175"/>
      <c r="U360" s="175"/>
      <c r="V360" s="10" t="str">
        <f t="shared" si="82"/>
        <v/>
      </c>
      <c r="W360" s="167" t="str">
        <f t="shared" si="83"/>
        <v/>
      </c>
      <c r="X360" s="168"/>
      <c r="Y360" s="42"/>
      <c r="Z360" s="175"/>
      <c r="AA360" s="175"/>
      <c r="AB360" s="10" t="str">
        <f t="shared" si="84"/>
        <v/>
      </c>
      <c r="AC360" s="167" t="str">
        <f t="shared" si="85"/>
        <v/>
      </c>
      <c r="AD360" s="168"/>
      <c r="AE360" s="12" t="str">
        <f t="shared" si="86"/>
        <v/>
      </c>
      <c r="AF360" s="169" t="str">
        <f t="shared" si="87"/>
        <v/>
      </c>
      <c r="AG360" s="170"/>
      <c r="AH360" s="20" t="str">
        <f t="shared" si="88"/>
        <v/>
      </c>
      <c r="AI360" s="167" t="str">
        <f t="shared" si="89"/>
        <v/>
      </c>
      <c r="AJ360" s="168"/>
      <c r="AK360" s="258"/>
      <c r="AM360" s="4" t="s">
        <v>8</v>
      </c>
      <c r="AP360"/>
      <c r="AQ360"/>
      <c r="AR360" s="151" t="str">
        <f t="shared" si="90"/>
        <v/>
      </c>
      <c r="AS360" s="151" t="str">
        <f t="shared" si="77"/>
        <v/>
      </c>
      <c r="AT360"/>
      <c r="AU360" s="57"/>
      <c r="AV360" s="57"/>
      <c r="AW360" s="57"/>
      <c r="AX360"/>
      <c r="AY360"/>
      <c r="AZ360"/>
      <c r="BA360"/>
      <c r="BB360"/>
      <c r="BC360"/>
      <c r="BD360"/>
      <c r="BE360"/>
      <c r="BF360"/>
      <c r="BG360"/>
      <c r="BH360"/>
      <c r="BI360"/>
      <c r="BJ360"/>
      <c r="BK360"/>
      <c r="BL360"/>
      <c r="BM360"/>
      <c r="BN360"/>
      <c r="BO360"/>
      <c r="BP360"/>
      <c r="BQ360"/>
      <c r="BR360"/>
      <c r="BS360"/>
      <c r="BT360"/>
      <c r="BU360"/>
      <c r="BV360"/>
      <c r="BW360"/>
      <c r="BX360"/>
      <c r="BY360"/>
    </row>
    <row r="361" spans="1:82" ht="12.75" customHeight="1" x14ac:dyDescent="0.2">
      <c r="A361" s="221"/>
      <c r="B361" s="193" t="str">
        <f t="shared" si="91"/>
        <v/>
      </c>
      <c r="C361" s="194"/>
      <c r="D361" s="195"/>
      <c r="E361" s="196"/>
      <c r="F361" s="197"/>
      <c r="G361" s="38"/>
      <c r="H361" s="175"/>
      <c r="I361" s="175"/>
      <c r="J361" s="10" t="str">
        <f t="shared" si="78"/>
        <v/>
      </c>
      <c r="K361" s="198" t="str">
        <f t="shared" si="79"/>
        <v/>
      </c>
      <c r="L361" s="168"/>
      <c r="M361" s="40"/>
      <c r="N361" s="175"/>
      <c r="O361" s="175"/>
      <c r="P361" s="10" t="str">
        <f t="shared" si="80"/>
        <v/>
      </c>
      <c r="Q361" s="167" t="str">
        <f t="shared" si="81"/>
        <v/>
      </c>
      <c r="R361" s="198"/>
      <c r="S361" s="42"/>
      <c r="T361" s="175"/>
      <c r="U361" s="175"/>
      <c r="V361" s="10" t="str">
        <f t="shared" si="82"/>
        <v/>
      </c>
      <c r="W361" s="167" t="str">
        <f t="shared" si="83"/>
        <v/>
      </c>
      <c r="X361" s="168"/>
      <c r="Y361" s="42"/>
      <c r="Z361" s="175"/>
      <c r="AA361" s="175"/>
      <c r="AB361" s="10" t="str">
        <f t="shared" si="84"/>
        <v/>
      </c>
      <c r="AC361" s="167" t="str">
        <f t="shared" si="85"/>
        <v/>
      </c>
      <c r="AD361" s="168"/>
      <c r="AE361" s="12" t="str">
        <f t="shared" si="86"/>
        <v/>
      </c>
      <c r="AF361" s="169" t="str">
        <f t="shared" si="87"/>
        <v/>
      </c>
      <c r="AG361" s="170"/>
      <c r="AH361" s="20" t="str">
        <f t="shared" si="88"/>
        <v/>
      </c>
      <c r="AI361" s="167" t="str">
        <f t="shared" si="89"/>
        <v/>
      </c>
      <c r="AJ361" s="168"/>
      <c r="AK361" s="258"/>
      <c r="AP361"/>
      <c r="AQ361"/>
      <c r="AR361" s="151" t="str">
        <f t="shared" si="90"/>
        <v/>
      </c>
      <c r="AS361" s="151" t="str">
        <f t="shared" si="77"/>
        <v/>
      </c>
      <c r="AT361"/>
      <c r="AU361" s="57"/>
      <c r="AV361" s="57"/>
      <c r="AW361" s="57"/>
      <c r="AX361"/>
      <c r="AY361"/>
      <c r="AZ361"/>
      <c r="BA361"/>
      <c r="BB361"/>
      <c r="BC361"/>
      <c r="BD361"/>
      <c r="BE361"/>
      <c r="BF361"/>
      <c r="BG361"/>
      <c r="BH361"/>
      <c r="BI361"/>
      <c r="BJ361"/>
      <c r="BK361"/>
      <c r="BL361"/>
      <c r="BM361"/>
      <c r="BN361"/>
      <c r="BO361"/>
      <c r="BP361"/>
      <c r="BQ361"/>
      <c r="BR361"/>
      <c r="BS361"/>
      <c r="BT361"/>
      <c r="BU361"/>
      <c r="BV361"/>
      <c r="BW361"/>
      <c r="BX361"/>
      <c r="BY361"/>
    </row>
    <row r="362" spans="1:82" ht="12.75" customHeight="1" x14ac:dyDescent="0.2">
      <c r="A362" s="221"/>
      <c r="B362" s="193" t="str">
        <f t="shared" si="91"/>
        <v/>
      </c>
      <c r="C362" s="194"/>
      <c r="D362" s="195"/>
      <c r="E362" s="196"/>
      <c r="F362" s="197"/>
      <c r="G362" s="38"/>
      <c r="H362" s="175"/>
      <c r="I362" s="175"/>
      <c r="J362" s="10" t="str">
        <f t="shared" si="78"/>
        <v/>
      </c>
      <c r="K362" s="198" t="str">
        <f t="shared" si="79"/>
        <v/>
      </c>
      <c r="L362" s="168"/>
      <c r="M362" s="40"/>
      <c r="N362" s="175"/>
      <c r="O362" s="175"/>
      <c r="P362" s="10" t="str">
        <f t="shared" si="80"/>
        <v/>
      </c>
      <c r="Q362" s="167" t="str">
        <f t="shared" si="81"/>
        <v/>
      </c>
      <c r="R362" s="198"/>
      <c r="S362" s="42"/>
      <c r="T362" s="175"/>
      <c r="U362" s="175"/>
      <c r="V362" s="10" t="str">
        <f t="shared" si="82"/>
        <v/>
      </c>
      <c r="W362" s="167" t="str">
        <f t="shared" si="83"/>
        <v/>
      </c>
      <c r="X362" s="168"/>
      <c r="Y362" s="42"/>
      <c r="Z362" s="175"/>
      <c r="AA362" s="175"/>
      <c r="AB362" s="10" t="str">
        <f t="shared" si="84"/>
        <v/>
      </c>
      <c r="AC362" s="167" t="str">
        <f t="shared" si="85"/>
        <v/>
      </c>
      <c r="AD362" s="168"/>
      <c r="AE362" s="12" t="str">
        <f t="shared" si="86"/>
        <v/>
      </c>
      <c r="AF362" s="169" t="str">
        <f t="shared" si="87"/>
        <v/>
      </c>
      <c r="AG362" s="170"/>
      <c r="AH362" s="20" t="str">
        <f t="shared" si="88"/>
        <v/>
      </c>
      <c r="AI362" s="167" t="str">
        <f t="shared" si="89"/>
        <v/>
      </c>
      <c r="AJ362" s="168"/>
      <c r="AK362" s="258"/>
      <c r="AP362"/>
      <c r="AQ362"/>
      <c r="AR362" s="151" t="str">
        <f t="shared" si="90"/>
        <v/>
      </c>
      <c r="AS362" s="151" t="str">
        <f t="shared" si="77"/>
        <v/>
      </c>
      <c r="AT362"/>
      <c r="AU362" s="57"/>
      <c r="AV362" s="57"/>
      <c r="AW362" s="57"/>
      <c r="AX362"/>
      <c r="AY362"/>
      <c r="AZ362"/>
      <c r="BA362"/>
      <c r="BB362"/>
      <c r="BC362"/>
      <c r="BD362"/>
      <c r="BE362"/>
      <c r="BF362"/>
      <c r="BG362"/>
      <c r="BH362"/>
      <c r="BI362"/>
      <c r="BJ362"/>
      <c r="BK362"/>
      <c r="BL362"/>
      <c r="BM362"/>
      <c r="BN362"/>
      <c r="BO362"/>
      <c r="BP362"/>
      <c r="BQ362"/>
      <c r="BR362"/>
      <c r="BS362"/>
      <c r="BT362"/>
      <c r="BU362"/>
      <c r="BV362"/>
      <c r="BW362"/>
      <c r="BX362"/>
      <c r="BY362"/>
    </row>
    <row r="363" spans="1:82" ht="12.75" customHeight="1" x14ac:dyDescent="0.2">
      <c r="A363" s="221"/>
      <c r="B363" s="193" t="str">
        <f t="shared" si="91"/>
        <v/>
      </c>
      <c r="C363" s="194"/>
      <c r="D363" s="195"/>
      <c r="E363" s="196"/>
      <c r="F363" s="197"/>
      <c r="G363" s="38"/>
      <c r="H363" s="175"/>
      <c r="I363" s="175"/>
      <c r="J363" s="10" t="str">
        <f t="shared" si="78"/>
        <v/>
      </c>
      <c r="K363" s="198" t="str">
        <f t="shared" si="79"/>
        <v/>
      </c>
      <c r="L363" s="168"/>
      <c r="M363" s="40"/>
      <c r="N363" s="175"/>
      <c r="O363" s="175"/>
      <c r="P363" s="10" t="str">
        <f t="shared" si="80"/>
        <v/>
      </c>
      <c r="Q363" s="167" t="str">
        <f t="shared" si="81"/>
        <v/>
      </c>
      <c r="R363" s="198"/>
      <c r="S363" s="42"/>
      <c r="T363" s="175"/>
      <c r="U363" s="175"/>
      <c r="V363" s="10" t="str">
        <f t="shared" si="82"/>
        <v/>
      </c>
      <c r="W363" s="167" t="str">
        <f t="shared" si="83"/>
        <v/>
      </c>
      <c r="X363" s="168"/>
      <c r="Y363" s="42"/>
      <c r="Z363" s="175"/>
      <c r="AA363" s="175"/>
      <c r="AB363" s="10" t="str">
        <f t="shared" si="84"/>
        <v/>
      </c>
      <c r="AC363" s="167" t="str">
        <f t="shared" si="85"/>
        <v/>
      </c>
      <c r="AD363" s="168"/>
      <c r="AE363" s="12" t="str">
        <f t="shared" si="86"/>
        <v/>
      </c>
      <c r="AF363" s="169" t="str">
        <f t="shared" si="87"/>
        <v/>
      </c>
      <c r="AG363" s="170"/>
      <c r="AH363" s="20" t="str">
        <f t="shared" si="88"/>
        <v/>
      </c>
      <c r="AI363" s="167" t="str">
        <f t="shared" si="89"/>
        <v/>
      </c>
      <c r="AJ363" s="168"/>
      <c r="AK363" s="258"/>
      <c r="AP363"/>
      <c r="AQ363"/>
      <c r="AR363" s="151" t="str">
        <f t="shared" si="90"/>
        <v/>
      </c>
      <c r="AS363" s="151" t="str">
        <f t="shared" si="77"/>
        <v/>
      </c>
      <c r="AT363"/>
      <c r="AU363" s="57"/>
      <c r="AV363" s="57"/>
      <c r="AW363" s="57"/>
      <c r="AX363"/>
      <c r="AY363"/>
      <c r="AZ363"/>
      <c r="BA363"/>
      <c r="BB363"/>
      <c r="BC363"/>
      <c r="BD363"/>
      <c r="BE363"/>
      <c r="BF363"/>
      <c r="BG363"/>
      <c r="BH363"/>
      <c r="BI363"/>
      <c r="BJ363"/>
      <c r="BK363"/>
      <c r="BL363"/>
      <c r="BM363"/>
      <c r="BN363"/>
      <c r="BO363"/>
      <c r="BP363"/>
      <c r="BQ363"/>
      <c r="BR363"/>
      <c r="BS363"/>
      <c r="BT363"/>
      <c r="BU363"/>
      <c r="BV363"/>
      <c r="BW363"/>
      <c r="BX363"/>
      <c r="BY363"/>
    </row>
    <row r="364" spans="1:82" ht="12.75" customHeight="1" x14ac:dyDescent="0.2">
      <c r="A364" s="221"/>
      <c r="B364" s="193" t="str">
        <f t="shared" si="91"/>
        <v/>
      </c>
      <c r="C364" s="194"/>
      <c r="D364" s="195"/>
      <c r="E364" s="196"/>
      <c r="F364" s="197"/>
      <c r="G364" s="38"/>
      <c r="H364" s="175"/>
      <c r="I364" s="175"/>
      <c r="J364" s="10" t="str">
        <f t="shared" si="78"/>
        <v/>
      </c>
      <c r="K364" s="198" t="str">
        <f t="shared" si="79"/>
        <v/>
      </c>
      <c r="L364" s="168"/>
      <c r="M364" s="40"/>
      <c r="N364" s="175"/>
      <c r="O364" s="175"/>
      <c r="P364" s="10" t="str">
        <f t="shared" si="80"/>
        <v/>
      </c>
      <c r="Q364" s="167" t="str">
        <f t="shared" si="81"/>
        <v/>
      </c>
      <c r="R364" s="198"/>
      <c r="S364" s="42"/>
      <c r="T364" s="175"/>
      <c r="U364" s="175"/>
      <c r="V364" s="10" t="str">
        <f t="shared" si="82"/>
        <v/>
      </c>
      <c r="W364" s="167" t="str">
        <f t="shared" si="83"/>
        <v/>
      </c>
      <c r="X364" s="168"/>
      <c r="Y364" s="42"/>
      <c r="Z364" s="175"/>
      <c r="AA364" s="175"/>
      <c r="AB364" s="10" t="str">
        <f t="shared" si="84"/>
        <v/>
      </c>
      <c r="AC364" s="167" t="str">
        <f t="shared" si="85"/>
        <v/>
      </c>
      <c r="AD364" s="168"/>
      <c r="AE364" s="12" t="str">
        <f t="shared" si="86"/>
        <v/>
      </c>
      <c r="AF364" s="169" t="str">
        <f t="shared" si="87"/>
        <v/>
      </c>
      <c r="AG364" s="170"/>
      <c r="AH364" s="20" t="str">
        <f t="shared" si="88"/>
        <v/>
      </c>
      <c r="AI364" s="167" t="str">
        <f t="shared" si="89"/>
        <v/>
      </c>
      <c r="AJ364" s="168"/>
      <c r="AK364" s="258"/>
      <c r="AP364"/>
      <c r="AQ364"/>
      <c r="AR364" s="151" t="str">
        <f t="shared" si="90"/>
        <v/>
      </c>
      <c r="AS364" s="151" t="str">
        <f t="shared" si="77"/>
        <v/>
      </c>
      <c r="AT364"/>
      <c r="AU364" s="57"/>
      <c r="AV364" s="57"/>
      <c r="AW364" s="57"/>
      <c r="AX364"/>
      <c r="AY364"/>
      <c r="AZ364"/>
      <c r="BA364"/>
      <c r="BB364"/>
      <c r="BC364"/>
      <c r="BD364"/>
      <c r="BE364"/>
      <c r="BF364"/>
      <c r="BG364"/>
      <c r="BH364"/>
      <c r="BI364"/>
      <c r="BJ364"/>
      <c r="BK364"/>
      <c r="BL364"/>
      <c r="BM364"/>
      <c r="BN364"/>
      <c r="BO364"/>
      <c r="BP364"/>
      <c r="BQ364"/>
      <c r="BR364"/>
      <c r="BS364"/>
      <c r="BT364"/>
      <c r="BU364"/>
      <c r="BV364"/>
      <c r="BW364"/>
      <c r="BX364"/>
      <c r="BY364"/>
    </row>
    <row r="365" spans="1:82" ht="12.75" customHeight="1" x14ac:dyDescent="0.2">
      <c r="A365" s="221"/>
      <c r="B365" s="193" t="str">
        <f t="shared" si="91"/>
        <v/>
      </c>
      <c r="C365" s="194"/>
      <c r="D365" s="195"/>
      <c r="E365" s="196"/>
      <c r="F365" s="197"/>
      <c r="G365" s="38"/>
      <c r="H365" s="175"/>
      <c r="I365" s="175"/>
      <c r="J365" s="10" t="str">
        <f t="shared" si="78"/>
        <v/>
      </c>
      <c r="K365" s="198" t="str">
        <f t="shared" si="79"/>
        <v/>
      </c>
      <c r="L365" s="168"/>
      <c r="M365" s="40"/>
      <c r="N365" s="175"/>
      <c r="O365" s="175"/>
      <c r="P365" s="10" t="str">
        <f t="shared" si="80"/>
        <v/>
      </c>
      <c r="Q365" s="167" t="str">
        <f t="shared" si="81"/>
        <v/>
      </c>
      <c r="R365" s="198"/>
      <c r="S365" s="42"/>
      <c r="T365" s="175"/>
      <c r="U365" s="175"/>
      <c r="V365" s="10" t="str">
        <f t="shared" si="82"/>
        <v/>
      </c>
      <c r="W365" s="167" t="str">
        <f t="shared" si="83"/>
        <v/>
      </c>
      <c r="X365" s="168"/>
      <c r="Y365" s="42"/>
      <c r="Z365" s="175"/>
      <c r="AA365" s="175"/>
      <c r="AB365" s="10" t="str">
        <f t="shared" si="84"/>
        <v/>
      </c>
      <c r="AC365" s="167" t="str">
        <f t="shared" si="85"/>
        <v/>
      </c>
      <c r="AD365" s="168"/>
      <c r="AE365" s="12" t="str">
        <f t="shared" si="86"/>
        <v/>
      </c>
      <c r="AF365" s="169" t="str">
        <f t="shared" si="87"/>
        <v/>
      </c>
      <c r="AG365" s="170"/>
      <c r="AH365" s="20" t="str">
        <f t="shared" si="88"/>
        <v/>
      </c>
      <c r="AI365" s="167" t="str">
        <f t="shared" si="89"/>
        <v/>
      </c>
      <c r="AJ365" s="168"/>
      <c r="AK365" s="258"/>
      <c r="AP365"/>
      <c r="AQ365"/>
      <c r="AR365" s="151" t="str">
        <f t="shared" si="90"/>
        <v/>
      </c>
      <c r="AS365" s="151" t="str">
        <f t="shared" si="77"/>
        <v/>
      </c>
      <c r="AT365"/>
      <c r="AU365" s="57"/>
      <c r="AV365" s="57"/>
      <c r="AW365" s="57"/>
      <c r="AX365"/>
      <c r="AY365"/>
      <c r="AZ365"/>
      <c r="BA365"/>
      <c r="BB365"/>
      <c r="BC365"/>
      <c r="BD365"/>
      <c r="BE365"/>
      <c r="BF365"/>
      <c r="BG365"/>
      <c r="BH365"/>
      <c r="BI365"/>
      <c r="BJ365"/>
      <c r="BK365"/>
      <c r="BL365"/>
      <c r="BM365"/>
      <c r="BN365"/>
      <c r="BO365"/>
      <c r="BP365"/>
      <c r="BQ365"/>
      <c r="BR365"/>
      <c r="BS365"/>
      <c r="BT365"/>
      <c r="BU365"/>
      <c r="BV365"/>
      <c r="BW365"/>
      <c r="BX365"/>
      <c r="BY365"/>
    </row>
    <row r="366" spans="1:82" ht="12.75" customHeight="1" x14ac:dyDescent="0.2">
      <c r="A366" s="221"/>
      <c r="B366" s="193" t="str">
        <f t="shared" si="91"/>
        <v/>
      </c>
      <c r="C366" s="194"/>
      <c r="D366" s="195"/>
      <c r="E366" s="196"/>
      <c r="F366" s="197"/>
      <c r="G366" s="38"/>
      <c r="H366" s="175"/>
      <c r="I366" s="175"/>
      <c r="J366" s="10" t="str">
        <f t="shared" si="78"/>
        <v/>
      </c>
      <c r="K366" s="198" t="str">
        <f t="shared" si="79"/>
        <v/>
      </c>
      <c r="L366" s="168"/>
      <c r="M366" s="40"/>
      <c r="N366" s="175"/>
      <c r="O366" s="175"/>
      <c r="P366" s="10" t="str">
        <f t="shared" si="80"/>
        <v/>
      </c>
      <c r="Q366" s="167" t="str">
        <f t="shared" si="81"/>
        <v/>
      </c>
      <c r="R366" s="198"/>
      <c r="S366" s="42"/>
      <c r="T366" s="175"/>
      <c r="U366" s="175"/>
      <c r="V366" s="10" t="str">
        <f t="shared" si="82"/>
        <v/>
      </c>
      <c r="W366" s="167" t="str">
        <f t="shared" si="83"/>
        <v/>
      </c>
      <c r="X366" s="168"/>
      <c r="Y366" s="42"/>
      <c r="Z366" s="175"/>
      <c r="AA366" s="175"/>
      <c r="AB366" s="10" t="str">
        <f t="shared" si="84"/>
        <v/>
      </c>
      <c r="AC366" s="167" t="str">
        <f t="shared" si="85"/>
        <v/>
      </c>
      <c r="AD366" s="168"/>
      <c r="AE366" s="12" t="str">
        <f t="shared" si="86"/>
        <v/>
      </c>
      <c r="AF366" s="169" t="str">
        <f t="shared" si="87"/>
        <v/>
      </c>
      <c r="AG366" s="170"/>
      <c r="AH366" s="20" t="str">
        <f t="shared" si="88"/>
        <v/>
      </c>
      <c r="AI366" s="167" t="str">
        <f t="shared" si="89"/>
        <v/>
      </c>
      <c r="AJ366" s="168"/>
      <c r="AK366" s="258"/>
      <c r="AL366" s="36" t="s">
        <v>8</v>
      </c>
      <c r="AP366"/>
      <c r="AQ366"/>
      <c r="AR366" s="151" t="str">
        <f t="shared" si="90"/>
        <v/>
      </c>
      <c r="AS366" s="151" t="str">
        <f t="shared" si="77"/>
        <v/>
      </c>
      <c r="AT366"/>
      <c r="AU366" s="57"/>
      <c r="AV366" s="57"/>
      <c r="AW366" s="57"/>
      <c r="AX366"/>
      <c r="AY366"/>
      <c r="AZ366"/>
      <c r="BA366"/>
      <c r="BB366"/>
      <c r="BC366"/>
      <c r="BD366"/>
      <c r="BE366"/>
      <c r="BF366"/>
      <c r="BG366"/>
      <c r="BH366"/>
      <c r="BI366"/>
      <c r="BJ366"/>
      <c r="BK366"/>
      <c r="BL366"/>
      <c r="BM366"/>
      <c r="BN366"/>
      <c r="BO366"/>
      <c r="BP366"/>
      <c r="BQ366"/>
      <c r="BR366"/>
      <c r="BS366"/>
      <c r="BT366"/>
      <c r="BU366"/>
      <c r="BV366"/>
      <c r="BW366"/>
      <c r="BX366"/>
      <c r="BY366"/>
    </row>
    <row r="367" spans="1:82" ht="12.75" customHeight="1" x14ac:dyDescent="0.2">
      <c r="A367" s="221"/>
      <c r="B367" s="193" t="str">
        <f t="shared" si="91"/>
        <v/>
      </c>
      <c r="C367" s="194"/>
      <c r="D367" s="195"/>
      <c r="E367" s="196"/>
      <c r="F367" s="197"/>
      <c r="G367" s="38"/>
      <c r="H367" s="175"/>
      <c r="I367" s="175"/>
      <c r="J367" s="10" t="str">
        <f t="shared" si="78"/>
        <v/>
      </c>
      <c r="K367" s="198" t="str">
        <f t="shared" si="79"/>
        <v/>
      </c>
      <c r="L367" s="168"/>
      <c r="M367" s="40"/>
      <c r="N367" s="175"/>
      <c r="O367" s="175"/>
      <c r="P367" s="10" t="str">
        <f t="shared" si="80"/>
        <v/>
      </c>
      <c r="Q367" s="167" t="str">
        <f t="shared" si="81"/>
        <v/>
      </c>
      <c r="R367" s="198"/>
      <c r="S367" s="42"/>
      <c r="T367" s="175"/>
      <c r="U367" s="175"/>
      <c r="V367" s="10" t="str">
        <f t="shared" si="82"/>
        <v/>
      </c>
      <c r="W367" s="167" t="str">
        <f t="shared" si="83"/>
        <v/>
      </c>
      <c r="X367" s="168"/>
      <c r="Y367" s="42"/>
      <c r="Z367" s="175"/>
      <c r="AA367" s="175"/>
      <c r="AB367" s="10" t="str">
        <f t="shared" si="84"/>
        <v/>
      </c>
      <c r="AC367" s="167" t="str">
        <f t="shared" si="85"/>
        <v/>
      </c>
      <c r="AD367" s="168"/>
      <c r="AE367" s="12" t="str">
        <f t="shared" si="86"/>
        <v/>
      </c>
      <c r="AF367" s="169" t="str">
        <f t="shared" si="87"/>
        <v/>
      </c>
      <c r="AG367" s="170"/>
      <c r="AH367" s="20" t="str">
        <f t="shared" si="88"/>
        <v/>
      </c>
      <c r="AI367" s="167" t="str">
        <f t="shared" si="89"/>
        <v/>
      </c>
      <c r="AJ367" s="168"/>
      <c r="AK367" s="258"/>
      <c r="AL367" s="36" t="s">
        <v>8</v>
      </c>
      <c r="AP367"/>
      <c r="AQ367"/>
      <c r="AR367" s="151" t="str">
        <f t="shared" si="90"/>
        <v/>
      </c>
      <c r="AS367" s="151" t="str">
        <f t="shared" si="77"/>
        <v/>
      </c>
      <c r="AT367"/>
      <c r="AU367" s="57"/>
      <c r="AV367" s="57"/>
      <c r="AW367" s="57"/>
      <c r="AX367"/>
      <c r="AY367"/>
      <c r="AZ367"/>
      <c r="BA367"/>
      <c r="BB367"/>
      <c r="BC367"/>
      <c r="BD367"/>
      <c r="BE367"/>
      <c r="BF367"/>
      <c r="BG367"/>
      <c r="BH367"/>
      <c r="BI367"/>
      <c r="BJ367"/>
      <c r="BK367"/>
      <c r="BL367"/>
      <c r="BM367"/>
      <c r="BN367"/>
      <c r="BO367"/>
      <c r="BP367"/>
      <c r="BQ367"/>
      <c r="BR367"/>
      <c r="BS367"/>
      <c r="BT367"/>
      <c r="BU367"/>
      <c r="BV367"/>
      <c r="BW367"/>
      <c r="BX367"/>
      <c r="BY367"/>
    </row>
    <row r="368" spans="1:82" ht="12.75" customHeight="1" x14ac:dyDescent="0.2">
      <c r="A368" s="221"/>
      <c r="B368" s="193" t="str">
        <f t="shared" si="91"/>
        <v/>
      </c>
      <c r="C368" s="194"/>
      <c r="D368" s="195"/>
      <c r="E368" s="196"/>
      <c r="F368" s="197"/>
      <c r="G368" s="38"/>
      <c r="H368" s="175"/>
      <c r="I368" s="175"/>
      <c r="J368" s="10" t="str">
        <f t="shared" si="78"/>
        <v/>
      </c>
      <c r="K368" s="198" t="str">
        <f t="shared" si="79"/>
        <v/>
      </c>
      <c r="L368" s="168"/>
      <c r="M368" s="40"/>
      <c r="N368" s="175"/>
      <c r="O368" s="175"/>
      <c r="P368" s="10" t="str">
        <f t="shared" si="80"/>
        <v/>
      </c>
      <c r="Q368" s="167" t="str">
        <f t="shared" si="81"/>
        <v/>
      </c>
      <c r="R368" s="198"/>
      <c r="S368" s="42"/>
      <c r="T368" s="175"/>
      <c r="U368" s="175"/>
      <c r="V368" s="10" t="str">
        <f t="shared" si="82"/>
        <v/>
      </c>
      <c r="W368" s="167" t="str">
        <f t="shared" si="83"/>
        <v/>
      </c>
      <c r="X368" s="168"/>
      <c r="Y368" s="42"/>
      <c r="Z368" s="175"/>
      <c r="AA368" s="175"/>
      <c r="AB368" s="10" t="str">
        <f t="shared" si="84"/>
        <v/>
      </c>
      <c r="AC368" s="167" t="str">
        <f t="shared" si="85"/>
        <v/>
      </c>
      <c r="AD368" s="168"/>
      <c r="AE368" s="12" t="str">
        <f t="shared" si="86"/>
        <v/>
      </c>
      <c r="AF368" s="169" t="str">
        <f t="shared" si="87"/>
        <v/>
      </c>
      <c r="AG368" s="170"/>
      <c r="AH368" s="20" t="str">
        <f t="shared" si="88"/>
        <v/>
      </c>
      <c r="AI368" s="167" t="str">
        <f t="shared" si="89"/>
        <v/>
      </c>
      <c r="AJ368" s="168"/>
      <c r="AK368" s="258"/>
      <c r="AL368" s="36"/>
      <c r="AP368"/>
      <c r="AQ368"/>
      <c r="AR368" s="151" t="str">
        <f t="shared" si="90"/>
        <v/>
      </c>
      <c r="AS368" s="151" t="str">
        <f t="shared" si="77"/>
        <v/>
      </c>
      <c r="AT368"/>
      <c r="AU368" s="57"/>
      <c r="AV368" s="57"/>
      <c r="AW368" s="57"/>
      <c r="AX368"/>
      <c r="AY368"/>
      <c r="AZ368"/>
      <c r="BA368"/>
      <c r="BB368"/>
      <c r="BC368"/>
      <c r="BD368"/>
      <c r="BE368"/>
      <c r="BF368"/>
      <c r="BG368"/>
      <c r="BH368"/>
      <c r="BI368"/>
      <c r="BJ368"/>
      <c r="BK368"/>
      <c r="BL368"/>
      <c r="BM368"/>
      <c r="BN368"/>
      <c r="BO368"/>
      <c r="BP368"/>
      <c r="BQ368"/>
      <c r="BR368"/>
      <c r="BS368"/>
      <c r="BT368"/>
      <c r="BU368"/>
      <c r="BV368"/>
      <c r="BW368"/>
      <c r="BX368"/>
      <c r="BY368"/>
      <c r="BZ368" s="21"/>
      <c r="CA368" s="21"/>
      <c r="CB368" s="21"/>
      <c r="CC368" s="21"/>
      <c r="CD368" s="21"/>
    </row>
    <row r="369" spans="1:82" ht="12.75" customHeight="1" x14ac:dyDescent="0.2">
      <c r="A369" s="221"/>
      <c r="B369" s="193" t="str">
        <f t="shared" si="91"/>
        <v/>
      </c>
      <c r="C369" s="194"/>
      <c r="D369" s="195"/>
      <c r="E369" s="196"/>
      <c r="F369" s="197"/>
      <c r="G369" s="38"/>
      <c r="H369" s="175"/>
      <c r="I369" s="175"/>
      <c r="J369" s="10" t="str">
        <f t="shared" si="78"/>
        <v/>
      </c>
      <c r="K369" s="198" t="str">
        <f t="shared" si="79"/>
        <v/>
      </c>
      <c r="L369" s="168"/>
      <c r="M369" s="40"/>
      <c r="N369" s="175"/>
      <c r="O369" s="175"/>
      <c r="P369" s="10" t="str">
        <f t="shared" si="80"/>
        <v/>
      </c>
      <c r="Q369" s="167" t="str">
        <f t="shared" si="81"/>
        <v/>
      </c>
      <c r="R369" s="198"/>
      <c r="S369" s="42"/>
      <c r="T369" s="175"/>
      <c r="U369" s="175"/>
      <c r="V369" s="10" t="str">
        <f t="shared" si="82"/>
        <v/>
      </c>
      <c r="W369" s="167" t="str">
        <f t="shared" si="83"/>
        <v/>
      </c>
      <c r="X369" s="168"/>
      <c r="Y369" s="42"/>
      <c r="Z369" s="175"/>
      <c r="AA369" s="175"/>
      <c r="AB369" s="10" t="str">
        <f t="shared" si="84"/>
        <v/>
      </c>
      <c r="AC369" s="167" t="str">
        <f t="shared" si="85"/>
        <v/>
      </c>
      <c r="AD369" s="168"/>
      <c r="AE369" s="12" t="str">
        <f t="shared" si="86"/>
        <v/>
      </c>
      <c r="AF369" s="169" t="str">
        <f t="shared" si="87"/>
        <v/>
      </c>
      <c r="AG369" s="170"/>
      <c r="AH369" s="20" t="str">
        <f t="shared" si="88"/>
        <v/>
      </c>
      <c r="AI369" s="167" t="str">
        <f t="shared" si="89"/>
        <v/>
      </c>
      <c r="AJ369" s="168"/>
      <c r="AK369" s="258"/>
      <c r="AL369" s="36"/>
      <c r="AP369"/>
      <c r="AQ369"/>
      <c r="AR369" s="151" t="str">
        <f t="shared" si="90"/>
        <v/>
      </c>
      <c r="AS369" s="151" t="str">
        <f t="shared" si="77"/>
        <v/>
      </c>
      <c r="AT369"/>
      <c r="AU369" s="57"/>
      <c r="AV369" s="57"/>
      <c r="AW369" s="57"/>
      <c r="AX369"/>
      <c r="AY369"/>
      <c r="AZ369"/>
      <c r="BA369"/>
      <c r="BB369"/>
      <c r="BC369"/>
      <c r="BD369"/>
      <c r="BE369"/>
      <c r="BF369"/>
      <c r="BG369"/>
      <c r="BH369"/>
      <c r="BI369"/>
      <c r="BJ369"/>
      <c r="BK369"/>
      <c r="BL369"/>
      <c r="BM369"/>
      <c r="BN369"/>
      <c r="BO369"/>
      <c r="BP369"/>
      <c r="BQ369"/>
      <c r="BR369"/>
      <c r="BS369"/>
      <c r="BT369"/>
      <c r="BU369"/>
      <c r="BV369"/>
      <c r="BW369"/>
      <c r="BX369"/>
      <c r="BY369"/>
      <c r="BZ369" s="21"/>
      <c r="CA369" s="21"/>
      <c r="CB369" s="21"/>
      <c r="CC369" s="21"/>
      <c r="CD369" s="21"/>
    </row>
    <row r="370" spans="1:82" ht="12.75" customHeight="1" x14ac:dyDescent="0.2">
      <c r="A370" s="221"/>
      <c r="B370" s="193" t="str">
        <f t="shared" si="91"/>
        <v/>
      </c>
      <c r="C370" s="194"/>
      <c r="D370" s="195"/>
      <c r="E370" s="196"/>
      <c r="F370" s="197"/>
      <c r="G370" s="38"/>
      <c r="H370" s="175"/>
      <c r="I370" s="175"/>
      <c r="J370" s="10" t="str">
        <f t="shared" si="78"/>
        <v/>
      </c>
      <c r="K370" s="198" t="str">
        <f t="shared" si="79"/>
        <v/>
      </c>
      <c r="L370" s="168"/>
      <c r="M370" s="40"/>
      <c r="N370" s="175"/>
      <c r="O370" s="175"/>
      <c r="P370" s="10" t="str">
        <f t="shared" si="80"/>
        <v/>
      </c>
      <c r="Q370" s="167" t="str">
        <f t="shared" si="81"/>
        <v/>
      </c>
      <c r="R370" s="198"/>
      <c r="S370" s="42"/>
      <c r="T370" s="175"/>
      <c r="U370" s="175"/>
      <c r="V370" s="10" t="str">
        <f t="shared" si="82"/>
        <v/>
      </c>
      <c r="W370" s="167" t="str">
        <f t="shared" si="83"/>
        <v/>
      </c>
      <c r="X370" s="168"/>
      <c r="Y370" s="42"/>
      <c r="Z370" s="175"/>
      <c r="AA370" s="175"/>
      <c r="AB370" s="10" t="str">
        <f t="shared" si="84"/>
        <v/>
      </c>
      <c r="AC370" s="167" t="str">
        <f t="shared" si="85"/>
        <v/>
      </c>
      <c r="AD370" s="168"/>
      <c r="AE370" s="12" t="str">
        <f t="shared" si="86"/>
        <v/>
      </c>
      <c r="AF370" s="169" t="str">
        <f t="shared" si="87"/>
        <v/>
      </c>
      <c r="AG370" s="170"/>
      <c r="AH370" s="20" t="str">
        <f t="shared" si="88"/>
        <v/>
      </c>
      <c r="AI370" s="167" t="str">
        <f t="shared" si="89"/>
        <v/>
      </c>
      <c r="AJ370" s="168"/>
      <c r="AK370" s="258"/>
      <c r="AL370" s="36"/>
      <c r="AP370"/>
      <c r="AQ370"/>
      <c r="AR370" s="151" t="str">
        <f t="shared" si="90"/>
        <v/>
      </c>
      <c r="AS370" s="151" t="str">
        <f t="shared" si="77"/>
        <v/>
      </c>
      <c r="AT370"/>
      <c r="AU370" s="57"/>
      <c r="AV370" s="57"/>
      <c r="AW370" s="57"/>
      <c r="AX370"/>
      <c r="AY370"/>
      <c r="AZ370"/>
      <c r="BA370"/>
      <c r="BB370"/>
      <c r="BC370"/>
      <c r="BD370"/>
      <c r="BE370"/>
      <c r="BF370"/>
      <c r="BG370"/>
      <c r="BH370"/>
      <c r="BI370"/>
      <c r="BJ370"/>
      <c r="BK370"/>
      <c r="BL370"/>
      <c r="BM370"/>
      <c r="BN370"/>
      <c r="BO370"/>
      <c r="BP370"/>
      <c r="BQ370"/>
      <c r="BR370"/>
      <c r="BS370"/>
      <c r="BT370"/>
      <c r="BU370"/>
      <c r="BV370"/>
      <c r="BW370"/>
      <c r="BX370"/>
      <c r="BY370"/>
      <c r="BZ370" s="21"/>
      <c r="CA370" s="21"/>
      <c r="CB370" s="21"/>
      <c r="CC370" s="21"/>
      <c r="CD370" s="21"/>
    </row>
    <row r="371" spans="1:82" ht="12.75" customHeight="1" x14ac:dyDescent="0.2">
      <c r="A371" s="221"/>
      <c r="B371" s="193" t="str">
        <f t="shared" si="91"/>
        <v/>
      </c>
      <c r="C371" s="194"/>
      <c r="D371" s="195"/>
      <c r="E371" s="196"/>
      <c r="F371" s="197"/>
      <c r="G371" s="38"/>
      <c r="H371" s="175"/>
      <c r="I371" s="175"/>
      <c r="J371" s="10" t="str">
        <f t="shared" si="78"/>
        <v/>
      </c>
      <c r="K371" s="198" t="str">
        <f t="shared" si="79"/>
        <v/>
      </c>
      <c r="L371" s="168"/>
      <c r="M371" s="40"/>
      <c r="N371" s="175"/>
      <c r="O371" s="175"/>
      <c r="P371" s="10" t="str">
        <f t="shared" si="80"/>
        <v/>
      </c>
      <c r="Q371" s="167" t="str">
        <f t="shared" si="81"/>
        <v/>
      </c>
      <c r="R371" s="198"/>
      <c r="S371" s="42"/>
      <c r="T371" s="175"/>
      <c r="U371" s="175"/>
      <c r="V371" s="10" t="str">
        <f t="shared" si="82"/>
        <v/>
      </c>
      <c r="W371" s="167" t="str">
        <f t="shared" si="83"/>
        <v/>
      </c>
      <c r="X371" s="168"/>
      <c r="Y371" s="42"/>
      <c r="Z371" s="175"/>
      <c r="AA371" s="175"/>
      <c r="AB371" s="10" t="str">
        <f t="shared" si="84"/>
        <v/>
      </c>
      <c r="AC371" s="167" t="str">
        <f t="shared" si="85"/>
        <v/>
      </c>
      <c r="AD371" s="168"/>
      <c r="AE371" s="12" t="str">
        <f t="shared" si="86"/>
        <v/>
      </c>
      <c r="AF371" s="169" t="str">
        <f t="shared" si="87"/>
        <v/>
      </c>
      <c r="AG371" s="170"/>
      <c r="AH371" s="20" t="str">
        <f t="shared" si="88"/>
        <v/>
      </c>
      <c r="AI371" s="167" t="str">
        <f t="shared" si="89"/>
        <v/>
      </c>
      <c r="AJ371" s="168"/>
      <c r="AK371" s="258"/>
      <c r="AL371" s="36"/>
      <c r="AP371"/>
      <c r="AQ371"/>
      <c r="AR371" s="151" t="str">
        <f t="shared" si="90"/>
        <v/>
      </c>
      <c r="AS371" s="151" t="str">
        <f t="shared" si="77"/>
        <v/>
      </c>
      <c r="AT371"/>
      <c r="AU371" s="57"/>
      <c r="AV371" s="57"/>
      <c r="AW371" s="57"/>
      <c r="AX371"/>
      <c r="AY371"/>
      <c r="AZ371"/>
      <c r="BA371"/>
      <c r="BB371"/>
      <c r="BC371"/>
      <c r="BD371"/>
      <c r="BE371"/>
      <c r="BF371"/>
      <c r="BG371"/>
      <c r="BH371"/>
      <c r="BI371"/>
      <c r="BJ371"/>
      <c r="BK371"/>
      <c r="BL371"/>
      <c r="BM371"/>
      <c r="BN371"/>
      <c r="BO371"/>
      <c r="BP371"/>
      <c r="BQ371"/>
      <c r="BR371"/>
      <c r="BS371"/>
      <c r="BT371"/>
      <c r="BU371"/>
      <c r="BV371"/>
      <c r="BW371"/>
      <c r="BX371"/>
      <c r="BY371"/>
      <c r="BZ371" s="21"/>
      <c r="CA371" s="21"/>
      <c r="CB371" s="21"/>
      <c r="CC371" s="21"/>
      <c r="CD371" s="21"/>
    </row>
    <row r="372" spans="1:82" ht="12.75" customHeight="1" x14ac:dyDescent="0.2">
      <c r="A372" s="221"/>
      <c r="B372" s="193" t="str">
        <f t="shared" si="91"/>
        <v/>
      </c>
      <c r="C372" s="194"/>
      <c r="D372" s="195"/>
      <c r="E372" s="196"/>
      <c r="F372" s="197"/>
      <c r="G372" s="38"/>
      <c r="H372" s="175"/>
      <c r="I372" s="175"/>
      <c r="J372" s="10" t="str">
        <f t="shared" si="78"/>
        <v/>
      </c>
      <c r="K372" s="198" t="str">
        <f t="shared" si="79"/>
        <v/>
      </c>
      <c r="L372" s="168"/>
      <c r="M372" s="40"/>
      <c r="N372" s="175"/>
      <c r="O372" s="175"/>
      <c r="P372" s="10" t="str">
        <f t="shared" si="80"/>
        <v/>
      </c>
      <c r="Q372" s="167" t="str">
        <f t="shared" si="81"/>
        <v/>
      </c>
      <c r="R372" s="198"/>
      <c r="S372" s="42"/>
      <c r="T372" s="175"/>
      <c r="U372" s="175"/>
      <c r="V372" s="10" t="str">
        <f t="shared" si="82"/>
        <v/>
      </c>
      <c r="W372" s="167" t="str">
        <f t="shared" si="83"/>
        <v/>
      </c>
      <c r="X372" s="168"/>
      <c r="Y372" s="42"/>
      <c r="Z372" s="175"/>
      <c r="AA372" s="175"/>
      <c r="AB372" s="10" t="str">
        <f t="shared" si="84"/>
        <v/>
      </c>
      <c r="AC372" s="167" t="str">
        <f t="shared" si="85"/>
        <v/>
      </c>
      <c r="AD372" s="168"/>
      <c r="AE372" s="12" t="str">
        <f t="shared" si="86"/>
        <v/>
      </c>
      <c r="AF372" s="169" t="str">
        <f t="shared" si="87"/>
        <v/>
      </c>
      <c r="AG372" s="170"/>
      <c r="AH372" s="20" t="str">
        <f t="shared" si="88"/>
        <v/>
      </c>
      <c r="AI372" s="167" t="str">
        <f t="shared" si="89"/>
        <v/>
      </c>
      <c r="AJ372" s="168"/>
      <c r="AK372" s="258"/>
      <c r="AL372" s="36"/>
      <c r="AP372"/>
      <c r="AQ372"/>
      <c r="AR372" s="151" t="str">
        <f t="shared" si="90"/>
        <v/>
      </c>
      <c r="AS372" s="151" t="str">
        <f t="shared" si="77"/>
        <v/>
      </c>
      <c r="AT372"/>
      <c r="AU372" s="57"/>
      <c r="AV372" s="57"/>
      <c r="AW372" s="57"/>
      <c r="AX372"/>
      <c r="AY372"/>
      <c r="AZ372"/>
      <c r="BA372"/>
      <c r="BB372"/>
      <c r="BC372"/>
      <c r="BD372"/>
      <c r="BE372"/>
      <c r="BF372"/>
      <c r="BG372"/>
      <c r="BH372"/>
      <c r="BI372"/>
      <c r="BJ372"/>
      <c r="BK372"/>
      <c r="BL372"/>
      <c r="BM372"/>
      <c r="BN372"/>
      <c r="BO372"/>
      <c r="BP372"/>
      <c r="BQ372"/>
      <c r="BR372"/>
      <c r="BS372"/>
      <c r="BT372"/>
      <c r="BU372"/>
      <c r="BV372"/>
      <c r="BW372"/>
      <c r="BX372"/>
      <c r="BY372"/>
      <c r="BZ372" s="21"/>
      <c r="CA372" s="21"/>
      <c r="CB372" s="21"/>
      <c r="CC372" s="21"/>
      <c r="CD372" s="21"/>
    </row>
    <row r="373" spans="1:82" ht="12.75" customHeight="1" x14ac:dyDescent="0.2">
      <c r="A373" s="221"/>
      <c r="B373" s="193" t="str">
        <f t="shared" si="91"/>
        <v/>
      </c>
      <c r="C373" s="194"/>
      <c r="D373" s="195"/>
      <c r="E373" s="196"/>
      <c r="F373" s="197"/>
      <c r="G373" s="38"/>
      <c r="H373" s="175"/>
      <c r="I373" s="175"/>
      <c r="J373" s="10" t="str">
        <f t="shared" si="78"/>
        <v/>
      </c>
      <c r="K373" s="198" t="str">
        <f t="shared" si="79"/>
        <v/>
      </c>
      <c r="L373" s="168"/>
      <c r="M373" s="40"/>
      <c r="N373" s="175"/>
      <c r="O373" s="175"/>
      <c r="P373" s="10" t="str">
        <f t="shared" si="80"/>
        <v/>
      </c>
      <c r="Q373" s="167" t="str">
        <f t="shared" si="81"/>
        <v/>
      </c>
      <c r="R373" s="198"/>
      <c r="S373" s="42"/>
      <c r="T373" s="175"/>
      <c r="U373" s="175"/>
      <c r="V373" s="10" t="str">
        <f t="shared" si="82"/>
        <v/>
      </c>
      <c r="W373" s="167" t="str">
        <f t="shared" si="83"/>
        <v/>
      </c>
      <c r="X373" s="168"/>
      <c r="Y373" s="42"/>
      <c r="Z373" s="175"/>
      <c r="AA373" s="175"/>
      <c r="AB373" s="10" t="str">
        <f t="shared" si="84"/>
        <v/>
      </c>
      <c r="AC373" s="167" t="str">
        <f t="shared" si="85"/>
        <v/>
      </c>
      <c r="AD373" s="168"/>
      <c r="AE373" s="12" t="str">
        <f t="shared" si="86"/>
        <v/>
      </c>
      <c r="AF373" s="169" t="str">
        <f t="shared" si="87"/>
        <v/>
      </c>
      <c r="AG373" s="170"/>
      <c r="AH373" s="20" t="str">
        <f t="shared" si="88"/>
        <v/>
      </c>
      <c r="AI373" s="167" t="str">
        <f t="shared" si="89"/>
        <v/>
      </c>
      <c r="AJ373" s="168"/>
      <c r="AK373" s="258"/>
      <c r="AL373" s="36"/>
      <c r="AP373"/>
      <c r="AQ373"/>
      <c r="AR373" s="151" t="str">
        <f t="shared" si="90"/>
        <v/>
      </c>
      <c r="AS373" s="151" t="str">
        <f>IF(AND(H373&lt;&gt;"",K373&lt;&gt;""),(0.8-H373)*E373*8.34,"")</f>
        <v/>
      </c>
      <c r="AT373"/>
      <c r="AU373" s="57"/>
      <c r="AV373" s="57"/>
      <c r="AW373" s="57"/>
      <c r="AX373"/>
      <c r="AY373"/>
      <c r="AZ373"/>
      <c r="BA373"/>
      <c r="BB373"/>
      <c r="BC373"/>
      <c r="BD373"/>
      <c r="BE373"/>
      <c r="BF373"/>
      <c r="BG373"/>
      <c r="BH373"/>
      <c r="BI373"/>
      <c r="BJ373"/>
      <c r="BK373"/>
      <c r="BL373"/>
      <c r="BM373"/>
      <c r="BN373"/>
      <c r="BO373"/>
      <c r="BP373"/>
      <c r="BQ373"/>
      <c r="BR373"/>
      <c r="BS373"/>
      <c r="BT373"/>
      <c r="BU373"/>
      <c r="BV373"/>
      <c r="BW373"/>
      <c r="BX373"/>
      <c r="BY373"/>
      <c r="BZ373" s="21"/>
      <c r="CA373" s="21"/>
      <c r="CB373" s="21"/>
      <c r="CC373" s="21"/>
      <c r="CD373" s="21"/>
    </row>
    <row r="374" spans="1:82" ht="12.75" customHeight="1" x14ac:dyDescent="0.2">
      <c r="A374" s="221"/>
      <c r="B374" s="193" t="str">
        <f t="shared" si="91"/>
        <v/>
      </c>
      <c r="C374" s="194"/>
      <c r="D374" s="195"/>
      <c r="E374" s="196"/>
      <c r="F374" s="197"/>
      <c r="G374" s="38"/>
      <c r="H374" s="175"/>
      <c r="I374" s="175"/>
      <c r="J374" s="10" t="str">
        <f t="shared" si="78"/>
        <v/>
      </c>
      <c r="K374" s="198" t="str">
        <f t="shared" si="79"/>
        <v/>
      </c>
      <c r="L374" s="168"/>
      <c r="M374" s="40"/>
      <c r="N374" s="175"/>
      <c r="O374" s="175"/>
      <c r="P374" s="10" t="str">
        <f t="shared" si="80"/>
        <v/>
      </c>
      <c r="Q374" s="167" t="str">
        <f t="shared" si="81"/>
        <v/>
      </c>
      <c r="R374" s="198"/>
      <c r="S374" s="42"/>
      <c r="T374" s="175"/>
      <c r="U374" s="175"/>
      <c r="V374" s="10" t="str">
        <f t="shared" si="82"/>
        <v/>
      </c>
      <c r="W374" s="167" t="str">
        <f t="shared" si="83"/>
        <v/>
      </c>
      <c r="X374" s="168"/>
      <c r="Y374" s="42"/>
      <c r="Z374" s="175"/>
      <c r="AA374" s="175"/>
      <c r="AB374" s="10" t="str">
        <f t="shared" si="84"/>
        <v/>
      </c>
      <c r="AC374" s="167" t="str">
        <f t="shared" si="85"/>
        <v/>
      </c>
      <c r="AD374" s="168"/>
      <c r="AE374" s="12" t="str">
        <f t="shared" si="86"/>
        <v/>
      </c>
      <c r="AF374" s="169" t="str">
        <f t="shared" si="87"/>
        <v/>
      </c>
      <c r="AG374" s="170"/>
      <c r="AH374" s="20" t="str">
        <f t="shared" si="88"/>
        <v/>
      </c>
      <c r="AI374" s="167" t="str">
        <f t="shared" si="89"/>
        <v/>
      </c>
      <c r="AJ374" s="168"/>
      <c r="AK374" s="258"/>
      <c r="AP374"/>
      <c r="AQ374"/>
      <c r="AR374" s="151" t="str">
        <f t="shared" si="90"/>
        <v/>
      </c>
      <c r="AS374" s="151" t="str">
        <f t="shared" ref="AS374:AS378" si="92">IF(AND(H374&lt;&gt;"",K374&lt;&gt;""),(0.8-H374)*E374*8.34,"")</f>
        <v/>
      </c>
      <c r="AT374"/>
      <c r="AU374" s="57"/>
      <c r="AV374" s="57"/>
      <c r="AW374" s="57"/>
      <c r="AX374"/>
      <c r="AY374"/>
      <c r="AZ374"/>
      <c r="BA374"/>
      <c r="BB374"/>
      <c r="BC374"/>
      <c r="BD374"/>
      <c r="BE374"/>
      <c r="BF374"/>
      <c r="BG374"/>
      <c r="BH374"/>
      <c r="BI374"/>
      <c r="BJ374"/>
      <c r="BK374"/>
      <c r="BL374"/>
      <c r="BM374"/>
      <c r="BN374"/>
      <c r="BO374"/>
      <c r="BP374"/>
      <c r="BQ374"/>
      <c r="BR374"/>
      <c r="BS374"/>
      <c r="BT374"/>
      <c r="BU374"/>
      <c r="BV374"/>
      <c r="BW374"/>
      <c r="BX374"/>
      <c r="BY374"/>
    </row>
    <row r="375" spans="1:82" ht="12.75" customHeight="1" x14ac:dyDescent="0.2">
      <c r="A375" s="221"/>
      <c r="B375" s="193" t="str">
        <f t="shared" si="91"/>
        <v/>
      </c>
      <c r="C375" s="194"/>
      <c r="D375" s="195"/>
      <c r="E375" s="196"/>
      <c r="F375" s="197"/>
      <c r="G375" s="38"/>
      <c r="H375" s="175"/>
      <c r="I375" s="175"/>
      <c r="J375" s="10" t="str">
        <f t="shared" si="78"/>
        <v/>
      </c>
      <c r="K375" s="198" t="str">
        <f t="shared" si="79"/>
        <v/>
      </c>
      <c r="L375" s="168"/>
      <c r="M375" s="40"/>
      <c r="N375" s="175"/>
      <c r="O375" s="175"/>
      <c r="P375" s="10" t="str">
        <f t="shared" si="80"/>
        <v/>
      </c>
      <c r="Q375" s="167" t="str">
        <f t="shared" si="81"/>
        <v/>
      </c>
      <c r="R375" s="198"/>
      <c r="S375" s="42"/>
      <c r="T375" s="175"/>
      <c r="U375" s="175"/>
      <c r="V375" s="10" t="str">
        <f t="shared" si="82"/>
        <v/>
      </c>
      <c r="W375" s="167" t="str">
        <f t="shared" si="83"/>
        <v/>
      </c>
      <c r="X375" s="168"/>
      <c r="Y375" s="42"/>
      <c r="Z375" s="175"/>
      <c r="AA375" s="175"/>
      <c r="AB375" s="10" t="str">
        <f t="shared" si="84"/>
        <v/>
      </c>
      <c r="AC375" s="167" t="str">
        <f t="shared" si="85"/>
        <v/>
      </c>
      <c r="AD375" s="168"/>
      <c r="AE375" s="12" t="str">
        <f t="shared" si="86"/>
        <v/>
      </c>
      <c r="AF375" s="169" t="str">
        <f t="shared" si="87"/>
        <v/>
      </c>
      <c r="AG375" s="170"/>
      <c r="AH375" s="20" t="str">
        <f t="shared" si="88"/>
        <v/>
      </c>
      <c r="AI375" s="167" t="str">
        <f t="shared" si="89"/>
        <v/>
      </c>
      <c r="AJ375" s="168"/>
      <c r="AK375" s="258"/>
      <c r="AP375"/>
      <c r="AQ375"/>
      <c r="AR375" s="151" t="str">
        <f t="shared" si="90"/>
        <v/>
      </c>
      <c r="AS375" s="151" t="str">
        <f t="shared" si="92"/>
        <v/>
      </c>
      <c r="AT375"/>
      <c r="AU375" s="57"/>
      <c r="AV375" s="57"/>
      <c r="AW375" s="57"/>
      <c r="AX375"/>
      <c r="AY375"/>
      <c r="AZ375"/>
      <c r="BA375"/>
      <c r="BB375"/>
      <c r="BC375"/>
      <c r="BD375"/>
      <c r="BE375"/>
      <c r="BF375"/>
      <c r="BG375"/>
      <c r="BH375"/>
      <c r="BI375"/>
      <c r="BJ375"/>
      <c r="BK375"/>
      <c r="BL375"/>
      <c r="BM375"/>
      <c r="BN375"/>
      <c r="BO375"/>
      <c r="BP375"/>
      <c r="BQ375"/>
      <c r="BR375"/>
      <c r="BS375"/>
      <c r="BT375"/>
      <c r="BU375"/>
      <c r="BV375"/>
      <c r="BW375"/>
      <c r="BX375"/>
      <c r="BY375"/>
    </row>
    <row r="376" spans="1:82" ht="12.75" customHeight="1" x14ac:dyDescent="0.2">
      <c r="A376" s="221"/>
      <c r="B376" s="193" t="str">
        <f t="shared" si="91"/>
        <v/>
      </c>
      <c r="C376" s="194"/>
      <c r="D376" s="195"/>
      <c r="E376" s="196"/>
      <c r="F376" s="197"/>
      <c r="G376" s="38"/>
      <c r="H376" s="175"/>
      <c r="I376" s="175"/>
      <c r="J376" s="10" t="str">
        <f t="shared" si="78"/>
        <v/>
      </c>
      <c r="K376" s="198" t="str">
        <f t="shared" si="79"/>
        <v/>
      </c>
      <c r="L376" s="168"/>
      <c r="M376" s="40"/>
      <c r="N376" s="175"/>
      <c r="O376" s="175"/>
      <c r="P376" s="10" t="str">
        <f t="shared" si="80"/>
        <v/>
      </c>
      <c r="Q376" s="167" t="str">
        <f t="shared" si="81"/>
        <v/>
      </c>
      <c r="R376" s="198"/>
      <c r="S376" s="42"/>
      <c r="T376" s="175"/>
      <c r="U376" s="175"/>
      <c r="V376" s="10" t="str">
        <f t="shared" si="82"/>
        <v/>
      </c>
      <c r="W376" s="167" t="str">
        <f t="shared" si="83"/>
        <v/>
      </c>
      <c r="X376" s="168"/>
      <c r="Y376" s="42"/>
      <c r="Z376" s="175"/>
      <c r="AA376" s="175"/>
      <c r="AB376" s="10" t="str">
        <f t="shared" si="84"/>
        <v/>
      </c>
      <c r="AC376" s="167" t="str">
        <f t="shared" si="85"/>
        <v/>
      </c>
      <c r="AD376" s="168"/>
      <c r="AE376" s="12" t="str">
        <f t="shared" si="86"/>
        <v/>
      </c>
      <c r="AF376" s="169" t="str">
        <f t="shared" si="87"/>
        <v/>
      </c>
      <c r="AG376" s="170"/>
      <c r="AH376" s="20" t="str">
        <f t="shared" si="88"/>
        <v/>
      </c>
      <c r="AI376" s="167" t="str">
        <f t="shared" si="89"/>
        <v/>
      </c>
      <c r="AJ376" s="168"/>
      <c r="AK376" s="258"/>
      <c r="AP376"/>
      <c r="AQ376"/>
      <c r="AR376" s="151" t="str">
        <f t="shared" si="90"/>
        <v/>
      </c>
      <c r="AS376" s="151" t="str">
        <f t="shared" si="92"/>
        <v/>
      </c>
      <c r="AT376"/>
      <c r="AU376" s="57"/>
      <c r="AV376" s="57"/>
      <c r="AW376" s="57"/>
      <c r="AX376"/>
      <c r="AY376"/>
      <c r="AZ376"/>
      <c r="BA376"/>
      <c r="BB376"/>
      <c r="BC376"/>
      <c r="BD376"/>
      <c r="BE376"/>
      <c r="BF376"/>
      <c r="BG376"/>
      <c r="BH376"/>
      <c r="BI376"/>
      <c r="BJ376"/>
      <c r="BK376"/>
      <c r="BL376"/>
      <c r="BM376"/>
      <c r="BN376"/>
      <c r="BO376"/>
      <c r="BP376"/>
      <c r="BQ376"/>
      <c r="BR376"/>
      <c r="BS376"/>
      <c r="BT376"/>
      <c r="BU376"/>
      <c r="BV376"/>
      <c r="BW376"/>
      <c r="BX376"/>
      <c r="BY376"/>
    </row>
    <row r="377" spans="1:82" ht="12.75" customHeight="1" x14ac:dyDescent="0.2">
      <c r="A377" s="221"/>
      <c r="B377" s="193" t="str">
        <f t="shared" si="91"/>
        <v/>
      </c>
      <c r="C377" s="194"/>
      <c r="D377" s="195"/>
      <c r="E377" s="196"/>
      <c r="F377" s="197"/>
      <c r="G377" s="38"/>
      <c r="H377" s="175"/>
      <c r="I377" s="175"/>
      <c r="J377" s="10" t="str">
        <f t="shared" si="78"/>
        <v/>
      </c>
      <c r="K377" s="198" t="str">
        <f t="shared" si="79"/>
        <v/>
      </c>
      <c r="L377" s="168"/>
      <c r="M377" s="40"/>
      <c r="N377" s="175"/>
      <c r="O377" s="175"/>
      <c r="P377" s="10" t="str">
        <f t="shared" ref="P377:P378" si="93">IF(AND(E377&gt;0,N377&gt;0),IF(M377="&lt;","&lt;",""),"")</f>
        <v/>
      </c>
      <c r="Q377" s="167" t="str">
        <f t="shared" si="81"/>
        <v/>
      </c>
      <c r="R377" s="198"/>
      <c r="S377" s="42"/>
      <c r="T377" s="175"/>
      <c r="U377" s="175"/>
      <c r="V377" s="10" t="str">
        <f t="shared" ref="V377:V378" si="94">IF(AND($E377&gt;0,T377&gt;0),IF($S377="&lt;","&lt;",""),"")</f>
        <v/>
      </c>
      <c r="W377" s="167" t="str">
        <f t="shared" si="83"/>
        <v/>
      </c>
      <c r="X377" s="168"/>
      <c r="Y377" s="42"/>
      <c r="Z377" s="175"/>
      <c r="AA377" s="175"/>
      <c r="AB377" s="10" t="str">
        <f t="shared" ref="AB377:AB378" si="95">IF(AND($E377&gt;0,Z377&gt;0),IF($Y377="&lt;","&lt;",""),"")</f>
        <v/>
      </c>
      <c r="AC377" s="167" t="str">
        <f t="shared" si="85"/>
        <v/>
      </c>
      <c r="AD377" s="168"/>
      <c r="AE377" s="12" t="str">
        <f t="shared" ref="AE377:AE378" si="96">IF(OR(S377="&lt;",Y377="&lt;"),"&lt;","")</f>
        <v/>
      </c>
      <c r="AF377" s="169" t="str">
        <f t="shared" si="87"/>
        <v/>
      </c>
      <c r="AG377" s="170"/>
      <c r="AH377" s="55" t="str">
        <f t="shared" ref="AH377" si="97">IF(AE377="&lt;","&lt;","")</f>
        <v/>
      </c>
      <c r="AI377" s="167" t="str">
        <f t="shared" si="89"/>
        <v/>
      </c>
      <c r="AJ377" s="168"/>
      <c r="AK377" s="258"/>
      <c r="AP377"/>
      <c r="AQ377"/>
      <c r="AR377" s="151" t="str">
        <f t="shared" si="90"/>
        <v/>
      </c>
      <c r="AS377" s="151" t="str">
        <f t="shared" si="92"/>
        <v/>
      </c>
      <c r="AT377"/>
      <c r="AU377" s="57"/>
      <c r="AV377" s="57"/>
      <c r="AW377" s="57"/>
      <c r="AX377"/>
      <c r="AY377"/>
      <c r="AZ377"/>
      <c r="BA377"/>
      <c r="BB377"/>
      <c r="BC377"/>
      <c r="BD377"/>
      <c r="BE377"/>
      <c r="BF377"/>
      <c r="BG377"/>
      <c r="BH377"/>
      <c r="BI377"/>
      <c r="BJ377"/>
      <c r="BK377"/>
      <c r="BL377"/>
      <c r="BM377"/>
      <c r="BN377"/>
      <c r="BO377"/>
      <c r="BP377"/>
      <c r="BQ377"/>
      <c r="BR377"/>
      <c r="BS377"/>
      <c r="BT377"/>
      <c r="BU377"/>
      <c r="BV377"/>
      <c r="BW377"/>
      <c r="BX377"/>
      <c r="BY377"/>
      <c r="BZ377" s="56"/>
      <c r="CA377" s="56"/>
      <c r="CB377" s="56"/>
      <c r="CC377" s="56"/>
      <c r="CD377" s="56"/>
    </row>
    <row r="378" spans="1:82" ht="12.75" customHeight="1" thickBot="1" x14ac:dyDescent="0.25">
      <c r="A378" s="221"/>
      <c r="B378" s="193" t="str">
        <f>IF(OR($AB$5=2016,$AB$5=2020),IF(B377&lt;&gt;"",B377+1,""),"")</f>
        <v/>
      </c>
      <c r="C378" s="194"/>
      <c r="D378" s="195"/>
      <c r="E378" s="234"/>
      <c r="F378" s="235"/>
      <c r="G378" s="38"/>
      <c r="H378" s="175"/>
      <c r="I378" s="175"/>
      <c r="J378" s="10" t="str">
        <f t="shared" si="78"/>
        <v/>
      </c>
      <c r="K378" s="198" t="str">
        <f t="shared" si="79"/>
        <v/>
      </c>
      <c r="L378" s="168"/>
      <c r="M378" s="40"/>
      <c r="N378" s="175"/>
      <c r="O378" s="175"/>
      <c r="P378" s="10" t="str">
        <f t="shared" si="93"/>
        <v/>
      </c>
      <c r="Q378" s="167" t="str">
        <f t="shared" si="81"/>
        <v/>
      </c>
      <c r="R378" s="198"/>
      <c r="S378" s="42"/>
      <c r="T378" s="175"/>
      <c r="U378" s="175"/>
      <c r="V378" s="10" t="str">
        <f t="shared" si="94"/>
        <v/>
      </c>
      <c r="W378" s="167" t="str">
        <f t="shared" si="83"/>
        <v/>
      </c>
      <c r="X378" s="168"/>
      <c r="Y378" s="42"/>
      <c r="Z378" s="175"/>
      <c r="AA378" s="175"/>
      <c r="AB378" s="10" t="str">
        <f t="shared" si="95"/>
        <v/>
      </c>
      <c r="AC378" s="167" t="str">
        <f t="shared" si="85"/>
        <v/>
      </c>
      <c r="AD378" s="168"/>
      <c r="AE378" s="12" t="str">
        <f t="shared" si="96"/>
        <v/>
      </c>
      <c r="AF378" s="169" t="str">
        <f t="shared" si="87"/>
        <v/>
      </c>
      <c r="AG378" s="170"/>
      <c r="AH378" s="55" t="str">
        <f>IF(AE378="&lt;","&lt;","")</f>
        <v/>
      </c>
      <c r="AI378" s="167" t="str">
        <f t="shared" si="89"/>
        <v/>
      </c>
      <c r="AJ378" s="168"/>
      <c r="AK378" s="258"/>
      <c r="AP378"/>
      <c r="AQ378"/>
      <c r="AR378" s="151" t="str">
        <f t="shared" si="90"/>
        <v/>
      </c>
      <c r="AS378" s="151" t="str">
        <f t="shared" si="92"/>
        <v/>
      </c>
      <c r="AT378"/>
      <c r="AU378" s="57"/>
      <c r="AV378" s="57"/>
      <c r="AW378" s="57"/>
      <c r="AX378"/>
      <c r="AY378"/>
      <c r="AZ378"/>
      <c r="BA378"/>
      <c r="BB378"/>
      <c r="BC378"/>
      <c r="BD378"/>
      <c r="BE378"/>
      <c r="BF378"/>
      <c r="BG378"/>
      <c r="BH378"/>
      <c r="BI378"/>
      <c r="BJ378"/>
      <c r="BK378"/>
      <c r="BL378"/>
      <c r="BM378"/>
      <c r="BN378"/>
      <c r="BO378"/>
      <c r="BP378"/>
      <c r="BQ378"/>
      <c r="BR378"/>
      <c r="BS378"/>
      <c r="BT378"/>
      <c r="BU378"/>
      <c r="BV378"/>
      <c r="BW378"/>
      <c r="BX378"/>
      <c r="BY378"/>
    </row>
    <row r="379" spans="1:82" ht="13.5" customHeight="1" thickBot="1" x14ac:dyDescent="0.25">
      <c r="A379" s="221"/>
      <c r="B379" s="263" t="s">
        <v>21</v>
      </c>
      <c r="C379" s="264"/>
      <c r="D379" s="265"/>
      <c r="E379" s="236" t="str">
        <f>IF(SUM(E13:E378)&gt;0,ROUND(AVERAGE(E13:E378),E1168),"")</f>
        <v/>
      </c>
      <c r="F379" s="236"/>
      <c r="G379" s="90" t="str">
        <f>IF(G797="Y","&lt;","")</f>
        <v/>
      </c>
      <c r="H379" s="236" t="str">
        <f>IF(SUM(H13:H378)&gt;0,ROUND(AVERAGE(H13:H378),H1168),"")</f>
        <v/>
      </c>
      <c r="I379" s="236"/>
      <c r="J379" s="91" t="str">
        <f>IF(G797="Y","&lt;","")</f>
        <v/>
      </c>
      <c r="K379" s="254" t="str">
        <f>IF(SUM(K13:K378)&gt;0,IF(AVERAGE(K13:K378)&lt;1,ROUND(AVERAGE(K13:K378),1-(1+INT(LOG10(ABS(AVERAGE(K13:K378)))))),ROUND(AVERAGE(K13:K378),1)),"")</f>
        <v/>
      </c>
      <c r="L379" s="255"/>
      <c r="M379" s="90" t="str">
        <f>IF(M797="Y","&lt;","")</f>
        <v/>
      </c>
      <c r="N379" s="236" t="str">
        <f>IF(SUM(N13:N378)&gt;0,ROUND(AVERAGE(N13:N378),N1168),"")</f>
        <v/>
      </c>
      <c r="O379" s="236"/>
      <c r="P379" s="91" t="str">
        <f>IF(M797="Y","&lt;","")</f>
        <v/>
      </c>
      <c r="Q379" s="227" t="str">
        <f>IF(SUM(Q13:Q378)&gt;0,IF(AVERAGE(Q13:Q378)&lt;1,ROUND(AVERAGE(Q13:Q378),1-(1+INT(LOG10(ABS(AVERAGE(Q13:Q378)))))),ROUND(AVERAGE(Q13:Q378),1)),"")</f>
        <v/>
      </c>
      <c r="R379" s="262"/>
      <c r="S379" s="90" t="str">
        <f>IF(S797="Y","&lt;","")</f>
        <v/>
      </c>
      <c r="T379" s="236" t="str">
        <f>IF(SUM(T13:T378)&gt;0,ROUND(AVERAGE(T13:T378),T1168),"")</f>
        <v/>
      </c>
      <c r="U379" s="236"/>
      <c r="V379" s="91" t="str">
        <f>IF(S797="Y","&lt;","")</f>
        <v/>
      </c>
      <c r="W379" s="227" t="str">
        <f>IF(SUM(W13:W378)&gt;0,IF(AVERAGE(W13:W378)&lt;1,ROUND(AVERAGE(W13:W378),1-(1+INT(LOG10(ABS(AVERAGE(W13:W378)))))),ROUND(AVERAGE(W13:W378),1)),"")</f>
        <v/>
      </c>
      <c r="X379" s="228"/>
      <c r="Y379" s="90" t="str">
        <f>IF(Y797="Y","&lt;","")</f>
        <v/>
      </c>
      <c r="Z379" s="236" t="str">
        <f>IF(SUM(Z13:Z378)&gt;0,ROUND(AVERAGE(Z13:Z378),Z1168),"")</f>
        <v/>
      </c>
      <c r="AA379" s="236"/>
      <c r="AB379" s="91" t="str">
        <f>IF(Y797="Y","&lt;","")</f>
        <v/>
      </c>
      <c r="AC379" s="227" t="str">
        <f>IF(SUM(AC13:AC378)&gt;0,IF(AVERAGE(AC13:AC378)&lt;1,ROUND(AVERAGE(AC13:AC378),1-(1+INT(LOG10(ABS(AVERAGE(AC13:AC378)))))),ROUND(AVERAGE(AC13:AC378),1)),"")</f>
        <v/>
      </c>
      <c r="AD379" s="228"/>
      <c r="AE379" s="90" t="str">
        <f>IF(AE797="Y","&lt;","")</f>
        <v/>
      </c>
      <c r="AF379" s="250" t="str">
        <f>IF(SUM(AF13:AF378)&gt;0,ROUND(AVERAGE(AF13:AF378),V1170),"")</f>
        <v/>
      </c>
      <c r="AG379" s="251"/>
      <c r="AH379" s="91" t="str">
        <f>IF(AE797="Y","&lt;","")</f>
        <v/>
      </c>
      <c r="AI379" s="227" t="str">
        <f>IF(SUM(AI13:AI378)&gt;0,IF(AVERAGE(AI13:AI378)&lt;1,ROUND(AVERAGE(AI13:AI378),1-(1+INT(LOG10(ABS(AVERAGE(AI13:AI378)))))),ROUND(AVERAGE(AI13:AI378),1)),"")</f>
        <v/>
      </c>
      <c r="AJ379" s="228"/>
      <c r="AK379" s="258"/>
      <c r="AP379"/>
      <c r="AQ379"/>
      <c r="AR379" s="151"/>
      <c r="AS379" s="151"/>
      <c r="AT379"/>
      <c r="AU379" s="57"/>
      <c r="AV379" s="57"/>
      <c r="AW379" s="57"/>
      <c r="AX379"/>
      <c r="AY379"/>
      <c r="AZ379"/>
      <c r="BA379"/>
      <c r="BB379"/>
      <c r="BC379"/>
      <c r="BD379"/>
      <c r="BE379"/>
      <c r="BF379"/>
      <c r="BG379"/>
      <c r="BH379"/>
      <c r="BI379"/>
      <c r="BJ379"/>
      <c r="BK379"/>
      <c r="BL379"/>
      <c r="BM379"/>
      <c r="BN379"/>
      <c r="BO379"/>
      <c r="BP379"/>
      <c r="BQ379"/>
      <c r="BR379"/>
      <c r="BS379"/>
      <c r="BT379"/>
      <c r="BU379"/>
      <c r="BV379"/>
      <c r="BW379"/>
      <c r="BX379"/>
      <c r="BY379"/>
    </row>
    <row r="380" spans="1:82" ht="13.5" customHeight="1" thickBot="1" x14ac:dyDescent="0.25">
      <c r="A380" s="221"/>
      <c r="B380" s="231" t="s">
        <v>49</v>
      </c>
      <c r="C380" s="231"/>
      <c r="D380" s="231"/>
      <c r="E380" s="231"/>
      <c r="F380" s="231"/>
      <c r="G380" s="231"/>
      <c r="H380" s="231"/>
      <c r="I380" s="231"/>
      <c r="J380" s="14" t="str">
        <f>IF(J379="&lt;","&lt;","")</f>
        <v/>
      </c>
      <c r="K380" s="244" t="str">
        <f>IF(SUM(K13:K378)&gt;0,IF(K426&lt;1,VALUE(ROUND(K426,1-(1+INT(LOG10(ABS(K426)))))),VALUE(ROUND(K426,0))),"")</f>
        <v/>
      </c>
      <c r="L380" s="245"/>
      <c r="M380" s="5"/>
      <c r="N380" s="241"/>
      <c r="O380" s="241"/>
      <c r="P380" s="13" t="str">
        <f>IF(P379="&lt;","&lt;","")</f>
        <v/>
      </c>
      <c r="Q380" s="246" t="str">
        <f>IF(SUM(Q13:Q378)&gt;0,IF(Q426&lt;1,ROUND(Q426,1-(1+INT(LOG10(ABS(Q426))))),ROUND(Q426,0)),"")</f>
        <v/>
      </c>
      <c r="R380" s="247"/>
      <c r="S380" s="3"/>
      <c r="T380" s="241"/>
      <c r="U380" s="241"/>
      <c r="V380" s="15" t="str">
        <f>IF(V379="&lt;","&lt;","")</f>
        <v/>
      </c>
      <c r="W380" s="248" t="str">
        <f>IF(SUM(W13:W378)&gt;0,IF(W426&lt;1,ROUND(W426,1-(1+INT(LOG10(ABS(W426))))),ROUND(W426,0)),"")</f>
        <v/>
      </c>
      <c r="X380" s="247"/>
      <c r="Y380" s="3"/>
      <c r="Z380" s="241"/>
      <c r="AA380" s="241"/>
      <c r="AB380" s="13" t="str">
        <f>IF(AB379="&lt;","&lt;","")</f>
        <v/>
      </c>
      <c r="AC380" s="242" t="str">
        <f>IF(SUM(AC13:AC378)&gt;0,IF(AC426&lt;1,ROUND(AC426,1-(1+INT(LOG10(ABS(AC426))))),ROUND(AC426,0)),"")</f>
        <v/>
      </c>
      <c r="AD380" s="243"/>
      <c r="AE380" s="241"/>
      <c r="AF380" s="241"/>
      <c r="AG380" s="241"/>
      <c r="AH380" s="13" t="str">
        <f>IF(AH379="&lt;","&lt;","")</f>
        <v/>
      </c>
      <c r="AI380" s="229" t="str">
        <f>IF(SUM(AI13:AI378)&gt;0,IF(AI426&lt;1,ROUND(AI426,1-(1+INT(LOG10(ABS(AI426))))),ROUND(AI426,0)),"")</f>
        <v/>
      </c>
      <c r="AJ380" s="230"/>
      <c r="AK380" s="258"/>
      <c r="AP380"/>
      <c r="AQ380" s="4" t="s">
        <v>108</v>
      </c>
      <c r="AR380" s="151">
        <f>SUM(AR13:AR378)</f>
        <v>0</v>
      </c>
      <c r="AS380" s="151">
        <f>SUM(AS13:AS378)</f>
        <v>0</v>
      </c>
      <c r="AT380"/>
      <c r="AU380" s="57"/>
      <c r="AV380" s="57"/>
      <c r="AW380" s="57"/>
      <c r="AX380"/>
      <c r="AY380"/>
      <c r="AZ380"/>
      <c r="BA380"/>
      <c r="BB380"/>
      <c r="BC380"/>
      <c r="BD380"/>
      <c r="BE380"/>
      <c r="BF380"/>
      <c r="BG380"/>
      <c r="BH380"/>
      <c r="BI380"/>
      <c r="BJ380"/>
      <c r="BK380"/>
      <c r="BL380"/>
      <c r="BM380"/>
      <c r="BN380"/>
      <c r="BO380"/>
      <c r="BP380"/>
      <c r="BQ380"/>
      <c r="BR380"/>
      <c r="BS380"/>
      <c r="BT380"/>
      <c r="BU380"/>
      <c r="BV380"/>
      <c r="BW380"/>
      <c r="BX380"/>
      <c r="BY380"/>
    </row>
    <row r="381" spans="1:82" ht="9" customHeight="1" x14ac:dyDescent="0.2">
      <c r="A381" s="221"/>
      <c r="B381" s="224"/>
      <c r="C381" s="224"/>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c r="AF381" s="224"/>
      <c r="AG381" s="224"/>
      <c r="AH381" s="224"/>
      <c r="AI381" s="224"/>
      <c r="AJ381" s="224"/>
      <c r="AK381" s="258"/>
      <c r="AP381"/>
      <c r="AQ381"/>
      <c r="AR381" s="151"/>
      <c r="AS381" s="151"/>
      <c r="AT381"/>
      <c r="AU381" s="57"/>
      <c r="AV381" s="57"/>
      <c r="AW381" s="57"/>
      <c r="AX381"/>
      <c r="AY381"/>
      <c r="AZ381"/>
      <c r="BA381"/>
      <c r="BB381"/>
      <c r="BC381"/>
      <c r="BD381"/>
      <c r="BE381"/>
      <c r="BF381"/>
      <c r="BG381"/>
      <c r="BH381"/>
      <c r="BI381"/>
      <c r="BJ381"/>
      <c r="BK381"/>
      <c r="BL381"/>
      <c r="BM381"/>
      <c r="BN381"/>
      <c r="BO381"/>
      <c r="BP381"/>
      <c r="BQ381"/>
      <c r="BR381"/>
      <c r="BS381"/>
      <c r="BT381"/>
      <c r="BU381"/>
      <c r="BV381"/>
      <c r="BW381"/>
      <c r="BX381"/>
      <c r="BY381"/>
    </row>
    <row r="382" spans="1:82" ht="13.5" customHeight="1" x14ac:dyDescent="0.2">
      <c r="A382" s="221"/>
      <c r="B382" s="237" t="str">
        <f>IF(AM2=1,IF(P_Actual_Load&lt;&gt;"",IF(AND(P_Credits&lt;&gt;"",P_Cap_Load&lt;&gt;""),IF(AND(P_Sum_Below_Baseline&gt;0,P_Actual_Load&lt;=P_Cap_Load),"P Credits Generated:","No P Credits Generated"),""),""),"")</f>
        <v/>
      </c>
      <c r="C382" s="237"/>
      <c r="D382" s="237"/>
      <c r="E382" s="237"/>
      <c r="F382" s="237"/>
      <c r="G382" s="237"/>
      <c r="H382" s="237"/>
      <c r="I382" s="237"/>
      <c r="J382" s="237"/>
      <c r="K382" s="253" t="str">
        <f>IF(AM2=1,IF(Final_P_Adjusted_Credits&lt;&gt;"",IF(AND(P_Sum_Below_Baseline&gt;0,P_Actual_Load&lt;=P_Cap_Load),ROUND(Final_P_Adjusted_Credits,0),""),""),"")</f>
        <v/>
      </c>
      <c r="L382" s="253"/>
      <c r="M382" s="19"/>
      <c r="N382" s="19"/>
      <c r="O382" s="19"/>
      <c r="P382" s="19"/>
      <c r="Q382" s="19"/>
      <c r="R382" s="19"/>
      <c r="S382" s="19"/>
      <c r="T382" s="19"/>
      <c r="U382" s="19"/>
      <c r="V382" s="19"/>
      <c r="W382" s="19"/>
      <c r="X382" s="19"/>
      <c r="Y382" s="19"/>
      <c r="Z382" s="19"/>
      <c r="AA382" s="19"/>
      <c r="AB382" s="237" t="str">
        <f>IF(AM2=1,IF(N_Actual_Load&lt;&gt;"",IF(AND(N_Credits&lt;&gt;"",N_Cap_Load&lt;&gt;""),IF(AND(N_Sum_Below_Baseline&gt;0,N_Actual_Load&lt;=N_Cap_Load),"N Credits Generated:","No N Credits Generated"),""),""),"")</f>
        <v/>
      </c>
      <c r="AC382" s="237"/>
      <c r="AD382" s="237"/>
      <c r="AE382" s="237"/>
      <c r="AF382" s="237"/>
      <c r="AG382" s="237"/>
      <c r="AH382" s="237"/>
      <c r="AI382" s="253" t="str">
        <f>IF(AM2=1,IF(Final_N_Adjusted_Credits&lt;&gt;"",IF(AND(N_Sum_Below_Baseline&gt;0,N_Actual_Load&lt;=N_Cap_Load),ROUND(Final_N_Adjusted_Credits,0),""),""),"")</f>
        <v/>
      </c>
      <c r="AJ382" s="253"/>
      <c r="AK382" s="258"/>
      <c r="AP382" s="156" t="s">
        <v>147</v>
      </c>
      <c r="AQ382" s="156"/>
      <c r="AR382" s="151" t="str">
        <f>IF(AM2=1,IF(SUM(AR13:AR378)&gt;0,IF(AI426&lt;N_Cap_Load,(N_Sum_Below_Baseline/(COUNTIF(AR13:AR378,"&gt;0")+COUNTIF(AR13:AR378,"&lt;0")+COUNTIF(AR13:AR378,0)))*IF(AM1=TRUE,IF(OR($AB$5=2016,$AB$5=2020),366,365),E426)*0.9*IF(F9&lt;&gt;"",F9,1),"Not Eligible"),"Not Eligible"),"Not Eligible")</f>
        <v>Not Eligible</v>
      </c>
      <c r="AS382" s="151" t="str">
        <f>IF(AM2=1,IF(SUM(AS13:AS378)&gt;0,IF(K426&lt;P_Cap_Load,(P_Sum_Below_Baseline/(COUNTIF(AS13:AS378,"&gt;0")+COUNTIF(AS13:AS378,"&lt;0")+COUNTIF(AS13:AS378,0)))*IF(AM1=TRUE,IF(OR($AB$5=2016,$AB$5=2020),366,365),E426)*0.9*IF(AB9&lt;&gt;"",AB9,1),"Not Eligible"),"Not Eligible"),"Not Eligible")</f>
        <v>Not Eligible</v>
      </c>
      <c r="AT382"/>
      <c r="AU382" s="57"/>
      <c r="AV382" s="57"/>
      <c r="AW382" s="57"/>
      <c r="AX382"/>
      <c r="AY382"/>
      <c r="AZ382"/>
      <c r="BA382"/>
      <c r="BB382"/>
      <c r="BC382"/>
      <c r="BD382"/>
      <c r="BE382"/>
      <c r="BF382"/>
      <c r="BG382"/>
      <c r="BH382"/>
      <c r="BI382"/>
      <c r="BJ382"/>
      <c r="BK382"/>
      <c r="BL382"/>
      <c r="BM382"/>
      <c r="BN382"/>
      <c r="BO382"/>
      <c r="BP382"/>
      <c r="BQ382"/>
      <c r="BR382"/>
      <c r="BS382"/>
      <c r="BT382"/>
      <c r="BU382"/>
      <c r="BV382"/>
      <c r="BW382"/>
      <c r="BX382"/>
      <c r="BY382"/>
      <c r="BZ382" s="21"/>
      <c r="CA382" s="21"/>
      <c r="CB382" s="21"/>
      <c r="CC382" s="21"/>
      <c r="CD382" s="21"/>
    </row>
    <row r="383" spans="1:82" ht="9" customHeight="1" x14ac:dyDescent="0.2">
      <c r="A383" s="22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258"/>
      <c r="AP383"/>
      <c r="AQ383"/>
      <c r="AR383" s="151"/>
      <c r="AS383" s="151"/>
      <c r="AT383"/>
      <c r="AU383" s="57"/>
      <c r="AV383" s="57"/>
      <c r="AW383" s="57"/>
      <c r="AX383"/>
      <c r="AY383"/>
      <c r="AZ383"/>
      <c r="BA383"/>
      <c r="BB383"/>
      <c r="BC383"/>
      <c r="BD383"/>
      <c r="BE383"/>
      <c r="BF383"/>
      <c r="BG383"/>
      <c r="BH383"/>
      <c r="BI383"/>
      <c r="BJ383"/>
      <c r="BK383"/>
      <c r="BL383"/>
      <c r="BM383"/>
      <c r="BN383"/>
      <c r="BO383"/>
      <c r="BP383"/>
      <c r="BQ383"/>
      <c r="BR383"/>
      <c r="BS383"/>
      <c r="BT383"/>
      <c r="BU383"/>
      <c r="BV383"/>
      <c r="BW383"/>
      <c r="BX383"/>
      <c r="BY383"/>
      <c r="BZ383" s="21"/>
      <c r="CA383" s="21"/>
      <c r="CB383" s="21"/>
      <c r="CC383" s="21"/>
      <c r="CD383" s="21"/>
    </row>
    <row r="384" spans="1:82" ht="12.75" customHeight="1" x14ac:dyDescent="0.2">
      <c r="A384" s="221"/>
      <c r="B384" s="240" t="s">
        <v>24</v>
      </c>
      <c r="C384" s="240"/>
      <c r="D384" s="240"/>
      <c r="E384" s="240"/>
      <c r="F384" s="240"/>
      <c r="G384" s="240"/>
      <c r="H384" s="240"/>
      <c r="I384" s="240"/>
      <c r="J384" s="240"/>
      <c r="K384" s="240"/>
      <c r="L384" s="240"/>
      <c r="M384" s="240"/>
      <c r="N384" s="240"/>
      <c r="O384" s="240"/>
      <c r="P384" s="240"/>
      <c r="Q384" s="240"/>
      <c r="R384" s="240"/>
      <c r="S384" s="240"/>
      <c r="T384" s="240"/>
      <c r="U384" s="240"/>
      <c r="V384" s="240"/>
      <c r="W384" s="240"/>
      <c r="X384" s="240"/>
      <c r="Y384" s="240"/>
      <c r="Z384" s="240"/>
      <c r="AA384" s="240"/>
      <c r="AB384" s="240"/>
      <c r="AC384" s="240"/>
      <c r="AD384" s="240"/>
      <c r="AE384" s="240"/>
      <c r="AF384" s="240"/>
      <c r="AG384" s="240"/>
      <c r="AH384" s="240"/>
      <c r="AI384" s="240"/>
      <c r="AJ384" s="240"/>
      <c r="AK384" s="258"/>
      <c r="AP384" s="156" t="s">
        <v>148</v>
      </c>
      <c r="AQ384" s="156"/>
      <c r="AR384" s="132" t="str">
        <f>IF(N_Credits&lt;&gt;"Not Eligible",IF(N_Credits&gt;(N_Cap_Load-N_Actual_Load),ROUNDDOWN((N_Cap_Load-N_Actual_Load)*0.9*IF(F9&lt;&gt;"",F9,1),0),N_Credits),"")</f>
        <v/>
      </c>
      <c r="AS384" s="132" t="str">
        <f>IF(P_Credits&lt;&gt;"Not Eligible",IF(P_Credits&gt;(P_Cap_Load-P_Actual_Load),ROUNDDOWN((P_Cap_Load-P_Actual_Load)*0.9*IF(AB9&lt;&gt;"",AB9,1),0),P_Credits),"")</f>
        <v/>
      </c>
      <c r="AT384"/>
      <c r="AU384" s="57"/>
      <c r="AV384" s="57"/>
      <c r="AW384" s="57"/>
      <c r="AX384"/>
      <c r="AY384"/>
      <c r="AZ384"/>
      <c r="BA384"/>
      <c r="BB384"/>
      <c r="BC384"/>
      <c r="BD384"/>
      <c r="BE384"/>
      <c r="BF384"/>
      <c r="BG384"/>
      <c r="BH384"/>
      <c r="BI384"/>
      <c r="BJ384"/>
      <c r="BK384"/>
      <c r="BL384"/>
      <c r="BM384"/>
      <c r="BN384"/>
      <c r="BO384"/>
      <c r="BP384"/>
      <c r="BQ384"/>
      <c r="BR384"/>
      <c r="BS384"/>
      <c r="BT384"/>
      <c r="BU384"/>
      <c r="BV384"/>
      <c r="BW384"/>
      <c r="BX384"/>
      <c r="BY384"/>
    </row>
    <row r="385" spans="1:82" x14ac:dyDescent="0.2">
      <c r="A385" s="221"/>
      <c r="B385" s="240"/>
      <c r="C385" s="240"/>
      <c r="D385" s="240"/>
      <c r="E385" s="240"/>
      <c r="F385" s="240"/>
      <c r="G385" s="240"/>
      <c r="H385" s="240"/>
      <c r="I385" s="240"/>
      <c r="J385" s="240"/>
      <c r="K385" s="240"/>
      <c r="L385" s="240"/>
      <c r="M385" s="240"/>
      <c r="N385" s="240"/>
      <c r="O385" s="240"/>
      <c r="P385" s="240"/>
      <c r="Q385" s="240"/>
      <c r="R385" s="240"/>
      <c r="S385" s="240"/>
      <c r="T385" s="240"/>
      <c r="U385" s="240"/>
      <c r="V385" s="240"/>
      <c r="W385" s="240"/>
      <c r="X385" s="240"/>
      <c r="Y385" s="240"/>
      <c r="Z385" s="240"/>
      <c r="AA385" s="240"/>
      <c r="AB385" s="240"/>
      <c r="AC385" s="240"/>
      <c r="AD385" s="240"/>
      <c r="AE385" s="240"/>
      <c r="AF385" s="240"/>
      <c r="AG385" s="240"/>
      <c r="AH385" s="240"/>
      <c r="AI385" s="240"/>
      <c r="AJ385" s="240"/>
      <c r="AK385" s="258"/>
      <c r="AP385" s="181" t="s">
        <v>154</v>
      </c>
      <c r="AQ385" s="181"/>
      <c r="AR385" s="133" t="str">
        <f>IF(Final_N_Credits&lt;&gt;"",IF((Final_N_Credits/IF(F9&lt;&gt;"",F9,1)+N_Actual_Load)&gt;N_Cap_Load,(N_Cap_Load-N_Actual_Load)*0.9*IF(F9&lt;&gt;"",F9,1),Final_N_Credits),"")</f>
        <v/>
      </c>
      <c r="AS385" s="133" t="str">
        <f>IF(Final_P_Credits&lt;&gt;"",IF((Final_P_Credits/IF(AB9&lt;&gt;"",AB9,1)+P_Actual_Load)&gt;P_Cap_Load,(P_Cap_Load-P_Actual_Load)*0.9*IF(AB9&lt;&gt;"",AB9,1),Final_P_Credits),"")</f>
        <v/>
      </c>
      <c r="AT385"/>
      <c r="AU385" s="57"/>
      <c r="AV385" s="57"/>
      <c r="AW385" s="57"/>
      <c r="AX385"/>
      <c r="AY385"/>
      <c r="AZ385"/>
      <c r="BA385"/>
      <c r="BB385"/>
      <c r="BC385"/>
      <c r="BD385"/>
      <c r="BE385"/>
      <c r="BF385"/>
      <c r="BG385"/>
      <c r="BH385"/>
      <c r="BI385"/>
      <c r="BJ385"/>
      <c r="BK385"/>
      <c r="BL385"/>
      <c r="BM385"/>
      <c r="BN385"/>
      <c r="BO385"/>
      <c r="BP385"/>
      <c r="BQ385"/>
      <c r="BR385"/>
      <c r="BS385"/>
      <c r="BT385"/>
      <c r="BU385"/>
      <c r="BV385"/>
      <c r="BW385"/>
      <c r="BX385"/>
      <c r="BY385"/>
    </row>
    <row r="386" spans="1:82" x14ac:dyDescent="0.2">
      <c r="A386" s="221"/>
      <c r="B386" s="240"/>
      <c r="C386" s="240"/>
      <c r="D386" s="240"/>
      <c r="E386" s="240"/>
      <c r="F386" s="240"/>
      <c r="G386" s="240"/>
      <c r="H386" s="240"/>
      <c r="I386" s="240"/>
      <c r="J386" s="240"/>
      <c r="K386" s="240"/>
      <c r="L386" s="240"/>
      <c r="M386" s="240"/>
      <c r="N386" s="240"/>
      <c r="O386" s="240"/>
      <c r="P386" s="240"/>
      <c r="Q386" s="240"/>
      <c r="R386" s="240"/>
      <c r="S386" s="240"/>
      <c r="T386" s="240"/>
      <c r="U386" s="240"/>
      <c r="V386" s="240"/>
      <c r="W386" s="240"/>
      <c r="X386" s="240"/>
      <c r="Y386" s="240"/>
      <c r="Z386" s="240"/>
      <c r="AA386" s="240"/>
      <c r="AB386" s="240"/>
      <c r="AC386" s="240"/>
      <c r="AD386" s="240"/>
      <c r="AE386" s="240"/>
      <c r="AF386" s="240"/>
      <c r="AG386" s="240"/>
      <c r="AH386" s="240"/>
      <c r="AI386" s="240"/>
      <c r="AJ386" s="240"/>
      <c r="AK386" s="258"/>
      <c r="AP386" s="157" t="s">
        <v>153</v>
      </c>
      <c r="AQ386" s="157"/>
      <c r="AR386" s="134" t="str">
        <f>IF(Final_N_Adjusted_Credits&lt;&gt;"",ROUND((AR385/0.9)-AR385,0),"")</f>
        <v/>
      </c>
      <c r="AS386" s="134" t="str">
        <f>IF(Final_P_Adjusted_Credits&lt;&gt;"",ROUND((AS385/0.9)-AS385,0),"")</f>
        <v/>
      </c>
      <c r="AT386"/>
      <c r="AU386" s="57"/>
      <c r="AV386" s="57"/>
      <c r="AW386" s="57"/>
      <c r="AX386"/>
      <c r="AY386"/>
      <c r="AZ386"/>
      <c r="BA386"/>
      <c r="BB386"/>
      <c r="BC386"/>
      <c r="BD386"/>
      <c r="BE386"/>
      <c r="BF386"/>
      <c r="BG386"/>
      <c r="BH386"/>
      <c r="BI386"/>
      <c r="BJ386"/>
      <c r="BK386"/>
      <c r="BL386"/>
      <c r="BM386"/>
      <c r="BN386"/>
      <c r="BO386"/>
      <c r="BP386"/>
      <c r="BQ386"/>
      <c r="BR386"/>
      <c r="BS386"/>
      <c r="BT386"/>
      <c r="BU386"/>
      <c r="BV386"/>
      <c r="BW386"/>
      <c r="BX386"/>
      <c r="BY386"/>
    </row>
    <row r="387" spans="1:82" x14ac:dyDescent="0.2">
      <c r="A387" s="221"/>
      <c r="B387" s="240"/>
      <c r="C387" s="240"/>
      <c r="D387" s="240"/>
      <c r="E387" s="240"/>
      <c r="F387" s="240"/>
      <c r="G387" s="240"/>
      <c r="H387" s="240"/>
      <c r="I387" s="240"/>
      <c r="J387" s="240"/>
      <c r="K387" s="240"/>
      <c r="L387" s="240"/>
      <c r="M387" s="240"/>
      <c r="N387" s="240"/>
      <c r="O387" s="240"/>
      <c r="P387" s="240"/>
      <c r="Q387" s="240"/>
      <c r="R387" s="240"/>
      <c r="S387" s="240"/>
      <c r="T387" s="240"/>
      <c r="U387" s="240"/>
      <c r="V387" s="240"/>
      <c r="W387" s="240"/>
      <c r="X387" s="240"/>
      <c r="Y387" s="240"/>
      <c r="Z387" s="240"/>
      <c r="AA387" s="240"/>
      <c r="AB387" s="240"/>
      <c r="AC387" s="240"/>
      <c r="AD387" s="240"/>
      <c r="AE387" s="240"/>
      <c r="AF387" s="240"/>
      <c r="AG387" s="240"/>
      <c r="AH387" s="240"/>
      <c r="AI387" s="240"/>
      <c r="AJ387" s="240"/>
      <c r="AK387" s="258"/>
      <c r="AP387"/>
      <c r="AQ387"/>
      <c r="AR387" s="151"/>
      <c r="AS387" s="151"/>
      <c r="AT387"/>
      <c r="AU387" s="57"/>
      <c r="AV387" s="57"/>
      <c r="AW387" s="57"/>
      <c r="AX387"/>
      <c r="AY387"/>
      <c r="AZ387"/>
      <c r="BA387"/>
      <c r="BB387"/>
      <c r="BC387"/>
      <c r="BD387"/>
      <c r="BE387"/>
      <c r="BF387"/>
      <c r="BG387"/>
      <c r="BH387"/>
      <c r="BI387"/>
      <c r="BJ387"/>
      <c r="BK387"/>
      <c r="BL387"/>
      <c r="BM387"/>
      <c r="BN387"/>
      <c r="BO387"/>
      <c r="BP387"/>
      <c r="BQ387"/>
      <c r="BR387"/>
      <c r="BS387"/>
      <c r="BT387"/>
      <c r="BU387"/>
      <c r="BV387"/>
      <c r="BW387"/>
      <c r="BX387"/>
      <c r="BY387"/>
    </row>
    <row r="388" spans="1:82" ht="9" customHeight="1" x14ac:dyDescent="0.2">
      <c r="A388" s="221"/>
      <c r="B388" s="226"/>
      <c r="C388" s="226"/>
      <c r="D388" s="226"/>
      <c r="E388" s="226"/>
      <c r="F388" s="226"/>
      <c r="G388" s="226"/>
      <c r="H388" s="226"/>
      <c r="I388" s="226"/>
      <c r="J388" s="226"/>
      <c r="K388" s="226"/>
      <c r="L388" s="226"/>
      <c r="M388" s="226"/>
      <c r="N388" s="226"/>
      <c r="O388" s="226"/>
      <c r="P388" s="226"/>
      <c r="Q388" s="226"/>
      <c r="R388" s="226"/>
      <c r="S388" s="226"/>
      <c r="T388" s="226"/>
      <c r="U388" s="226"/>
      <c r="V388" s="226"/>
      <c r="W388" s="226"/>
      <c r="X388" s="226"/>
      <c r="Y388" s="226"/>
      <c r="Z388" s="226"/>
      <c r="AA388" s="226"/>
      <c r="AB388" s="226"/>
      <c r="AC388" s="226"/>
      <c r="AD388" s="226"/>
      <c r="AE388" s="226"/>
      <c r="AF388" s="226"/>
      <c r="AG388" s="226"/>
      <c r="AH388" s="226"/>
      <c r="AI388" s="226"/>
      <c r="AJ388" s="43"/>
      <c r="AK388" s="258"/>
      <c r="AP388"/>
      <c r="AQ388"/>
      <c r="AR388" s="151"/>
      <c r="AS388" s="151"/>
      <c r="AT388"/>
      <c r="AU388" s="57"/>
      <c r="AV388" s="57"/>
      <c r="AW388" s="57"/>
      <c r="AX388"/>
      <c r="AY388"/>
      <c r="AZ388"/>
      <c r="BA388"/>
      <c r="BB388"/>
      <c r="BC388"/>
      <c r="BD388"/>
      <c r="BE388"/>
      <c r="BF388"/>
      <c r="BG388"/>
      <c r="BH388"/>
      <c r="BI388"/>
      <c r="BJ388"/>
      <c r="BK388"/>
      <c r="BL388"/>
      <c r="BM388"/>
      <c r="BN388"/>
      <c r="BO388"/>
      <c r="BP388"/>
      <c r="BQ388"/>
      <c r="BR388"/>
      <c r="BS388"/>
      <c r="BT388"/>
      <c r="BU388"/>
      <c r="BV388"/>
      <c r="BW388"/>
      <c r="BX388"/>
      <c r="BY388"/>
    </row>
    <row r="389" spans="1:82" x14ac:dyDescent="0.2">
      <c r="A389" s="221"/>
      <c r="B389" s="226"/>
      <c r="C389" s="226"/>
      <c r="D389" s="226"/>
      <c r="E389" s="226"/>
      <c r="F389" s="226"/>
      <c r="G389" s="183" t="s">
        <v>13</v>
      </c>
      <c r="H389" s="183"/>
      <c r="I389" s="183"/>
      <c r="J389" s="158"/>
      <c r="K389" s="158"/>
      <c r="L389" s="158"/>
      <c r="M389" s="158"/>
      <c r="N389" s="158"/>
      <c r="O389" s="158"/>
      <c r="P389" s="158"/>
      <c r="Q389" s="158"/>
      <c r="R389" s="158"/>
      <c r="S389" s="226"/>
      <c r="T389" s="226"/>
      <c r="U389" s="226"/>
      <c r="V389" s="183" t="s">
        <v>15</v>
      </c>
      <c r="W389" s="183"/>
      <c r="X389" s="183"/>
      <c r="Y389" s="158"/>
      <c r="Z389" s="158"/>
      <c r="AA389" s="158"/>
      <c r="AB389" s="158"/>
      <c r="AC389" s="158"/>
      <c r="AD389" s="158"/>
      <c r="AE389" s="158"/>
      <c r="AF389" s="158"/>
      <c r="AG389" s="226"/>
      <c r="AH389" s="226"/>
      <c r="AI389" s="226"/>
      <c r="AJ389" s="226"/>
      <c r="AK389" s="258"/>
      <c r="AP389"/>
      <c r="AQ389"/>
      <c r="AR389" s="151"/>
      <c r="AS389" s="151"/>
      <c r="AT389"/>
      <c r="AU389" s="57"/>
      <c r="AV389" s="57"/>
      <c r="AW389" s="57"/>
      <c r="AX389"/>
      <c r="AY389"/>
      <c r="AZ389"/>
      <c r="BA389"/>
      <c r="BB389"/>
      <c r="BC389"/>
      <c r="BD389"/>
      <c r="BE389"/>
      <c r="BF389"/>
      <c r="BG389"/>
      <c r="BH389"/>
      <c r="BI389"/>
      <c r="BJ389"/>
      <c r="BK389"/>
      <c r="BL389"/>
      <c r="BM389"/>
      <c r="BN389"/>
      <c r="BO389"/>
      <c r="BP389"/>
      <c r="BQ389"/>
      <c r="BR389"/>
      <c r="BS389"/>
      <c r="BT389"/>
      <c r="BU389"/>
      <c r="BV389"/>
      <c r="BW389"/>
      <c r="BX389"/>
      <c r="BY389"/>
    </row>
    <row r="390" spans="1:82" x14ac:dyDescent="0.2">
      <c r="A390" s="221"/>
      <c r="B390" s="226"/>
      <c r="C390" s="226"/>
      <c r="D390" s="226"/>
      <c r="E390" s="226"/>
      <c r="F390" s="226"/>
      <c r="G390" s="183" t="s">
        <v>14</v>
      </c>
      <c r="H390" s="183"/>
      <c r="I390" s="183"/>
      <c r="J390" s="160"/>
      <c r="K390" s="160"/>
      <c r="L390" s="160"/>
      <c r="M390" s="160"/>
      <c r="N390" s="160"/>
      <c r="O390" s="160"/>
      <c r="P390" s="160"/>
      <c r="Q390" s="160"/>
      <c r="R390" s="160"/>
      <c r="S390" s="226"/>
      <c r="T390" s="226"/>
      <c r="U390" s="226"/>
      <c r="V390" s="183" t="s">
        <v>16</v>
      </c>
      <c r="W390" s="183"/>
      <c r="X390" s="183"/>
      <c r="Y390" s="223"/>
      <c r="Z390" s="160"/>
      <c r="AA390" s="160"/>
      <c r="AB390" s="160"/>
      <c r="AC390" s="160"/>
      <c r="AD390" s="160"/>
      <c r="AE390" s="160"/>
      <c r="AF390" s="160"/>
      <c r="AG390" s="226"/>
      <c r="AH390" s="226"/>
      <c r="AI390" s="226"/>
      <c r="AJ390" s="226"/>
      <c r="AK390" s="258"/>
      <c r="AP390"/>
      <c r="AQ390"/>
      <c r="AR390" s="151"/>
      <c r="AS390" s="151"/>
      <c r="AT390"/>
      <c r="AU390" s="57"/>
      <c r="AV390" s="57"/>
      <c r="AW390" s="57"/>
      <c r="AX390"/>
      <c r="AY390"/>
      <c r="AZ390"/>
      <c r="BA390"/>
      <c r="BB390"/>
      <c r="BC390"/>
      <c r="BD390"/>
      <c r="BE390"/>
      <c r="BF390"/>
      <c r="BG390"/>
      <c r="BH390"/>
      <c r="BI390"/>
      <c r="BJ390"/>
      <c r="BK390"/>
      <c r="BL390"/>
      <c r="BM390"/>
      <c r="BN390"/>
      <c r="BO390"/>
      <c r="BP390"/>
      <c r="BQ390"/>
      <c r="BR390"/>
      <c r="BS390"/>
      <c r="BT390"/>
      <c r="BU390"/>
      <c r="BV390"/>
      <c r="BW390"/>
      <c r="BX390"/>
      <c r="BY390"/>
    </row>
    <row r="391" spans="1:82" ht="9" customHeight="1" thickBot="1" x14ac:dyDescent="0.25">
      <c r="A391" s="222"/>
      <c r="B391" s="225"/>
      <c r="C391" s="225"/>
      <c r="D391" s="225"/>
      <c r="E391" s="225"/>
      <c r="F391" s="225"/>
      <c r="G391" s="225"/>
      <c r="H391" s="225"/>
      <c r="I391" s="225"/>
      <c r="J391" s="225"/>
      <c r="K391" s="225"/>
      <c r="L391" s="225"/>
      <c r="M391" s="225"/>
      <c r="N391" s="225"/>
      <c r="O391" s="225"/>
      <c r="P391" s="225"/>
      <c r="Q391" s="225"/>
      <c r="R391" s="225"/>
      <c r="S391" s="225"/>
      <c r="T391" s="225"/>
      <c r="U391" s="225"/>
      <c r="V391" s="225"/>
      <c r="W391" s="225"/>
      <c r="X391" s="225"/>
      <c r="Y391" s="225"/>
      <c r="Z391" s="225"/>
      <c r="AA391" s="225"/>
      <c r="AB391" s="225"/>
      <c r="AC391" s="225"/>
      <c r="AD391" s="225"/>
      <c r="AE391" s="225"/>
      <c r="AF391" s="225"/>
      <c r="AG391" s="225"/>
      <c r="AH391" s="225"/>
      <c r="AI391" s="225"/>
      <c r="AJ391" s="225"/>
      <c r="AK391" s="259"/>
      <c r="AN391" s="98"/>
      <c r="AP391"/>
      <c r="AQ391"/>
      <c r="AR391" s="151"/>
      <c r="AS391" s="151"/>
      <c r="AT391"/>
      <c r="AU391" s="57"/>
      <c r="AV391" s="57"/>
      <c r="AW391" s="57"/>
      <c r="AX391"/>
      <c r="AY391"/>
      <c r="AZ391"/>
      <c r="BA391"/>
      <c r="BB391"/>
      <c r="BC391"/>
      <c r="BD391"/>
      <c r="BE391"/>
      <c r="BF391"/>
      <c r="BG391"/>
      <c r="BH391"/>
      <c r="BI391"/>
      <c r="BJ391"/>
      <c r="BK391"/>
      <c r="BL391"/>
      <c r="BM391"/>
      <c r="BN391"/>
      <c r="BO391"/>
      <c r="BP391"/>
      <c r="BQ391"/>
      <c r="BR391"/>
      <c r="BS391"/>
      <c r="BT391"/>
      <c r="BU391"/>
      <c r="BV391"/>
      <c r="BW391"/>
      <c r="BX391"/>
      <c r="BY391"/>
    </row>
    <row r="392" spans="1:82" ht="13.5" thickTop="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N392" s="98"/>
      <c r="AP392"/>
      <c r="AQ392"/>
      <c r="AR392" s="151"/>
      <c r="AS392" s="151"/>
      <c r="AT392"/>
      <c r="AU392" s="57"/>
      <c r="AV392" s="57"/>
      <c r="AW392" s="57"/>
      <c r="AX392"/>
      <c r="AY392"/>
      <c r="AZ392"/>
      <c r="BA392"/>
      <c r="BB392"/>
      <c r="BC392"/>
      <c r="BD392"/>
      <c r="BE392"/>
      <c r="BF392"/>
      <c r="BG392"/>
      <c r="BH392"/>
      <c r="BI392"/>
      <c r="BJ392"/>
      <c r="BK392"/>
      <c r="BL392"/>
      <c r="BM392"/>
      <c r="BN392"/>
      <c r="BO392"/>
      <c r="BP392"/>
      <c r="BQ392"/>
      <c r="BR392"/>
      <c r="BS392"/>
      <c r="BT392"/>
      <c r="BU392"/>
      <c r="BV392"/>
      <c r="BW392"/>
      <c r="BX392"/>
      <c r="BY392"/>
    </row>
    <row r="393" spans="1:82" x14ac:dyDescent="0.2">
      <c r="A393" s="35"/>
      <c r="B393" s="118" t="s">
        <v>135</v>
      </c>
      <c r="C393" s="118"/>
      <c r="D393" s="118"/>
      <c r="E393" s="118"/>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N393" s="105" t="s">
        <v>111</v>
      </c>
      <c r="AO393" s="98"/>
      <c r="AP393"/>
      <c r="AQ393"/>
      <c r="AR393" s="151"/>
      <c r="AS393" s="151"/>
      <c r="AT393"/>
      <c r="AU393" s="98"/>
      <c r="AV393" s="98"/>
      <c r="AW393" s="98"/>
      <c r="AX393"/>
      <c r="AY393"/>
      <c r="AZ393"/>
      <c r="BA393"/>
      <c r="BB393"/>
      <c r="BC393"/>
      <c r="BD393"/>
      <c r="BE393"/>
      <c r="BF393"/>
      <c r="BG393"/>
      <c r="BH393"/>
      <c r="BI393"/>
      <c r="BJ393"/>
      <c r="BK393"/>
      <c r="BL393"/>
      <c r="BM393"/>
      <c r="BN393"/>
      <c r="BO393"/>
      <c r="BP393"/>
      <c r="BQ393"/>
      <c r="BR393"/>
      <c r="BS393"/>
      <c r="BT393"/>
      <c r="BU393"/>
      <c r="BV393"/>
      <c r="BW393"/>
      <c r="BX393"/>
      <c r="BY393"/>
      <c r="BZ393" s="99"/>
      <c r="CA393" s="99"/>
      <c r="CB393" s="99"/>
      <c r="CC393" s="99"/>
      <c r="CD393" s="99"/>
    </row>
    <row r="394" spans="1:82" hidden="1" x14ac:dyDescent="0.2">
      <c r="A394" s="35"/>
      <c r="B394" s="178" t="s">
        <v>126</v>
      </c>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12"/>
      <c r="AE394" s="112"/>
      <c r="AF394" s="112"/>
      <c r="AG394" s="112"/>
      <c r="AH394" s="112"/>
      <c r="AI394" s="112"/>
      <c r="AJ394" s="112"/>
      <c r="AK394" s="112"/>
      <c r="AN394" s="97" t="s">
        <v>62</v>
      </c>
      <c r="AO394" s="121" t="s">
        <v>143</v>
      </c>
      <c r="AP394"/>
      <c r="AQ394"/>
      <c r="AR394" s="151"/>
      <c r="AS394" s="151"/>
      <c r="AT394" s="111" t="s">
        <v>112</v>
      </c>
      <c r="AU394" s="110"/>
      <c r="AV394" s="110"/>
      <c r="AW394" s="110"/>
      <c r="AX394" s="110"/>
      <c r="AY394" s="110"/>
      <c r="AZ394" s="111" t="s">
        <v>18</v>
      </c>
      <c r="BA394" s="110"/>
      <c r="BB394" s="110"/>
      <c r="BC394" s="110"/>
      <c r="BD394" s="110"/>
      <c r="BE394" s="110"/>
      <c r="BF394" s="111" t="s">
        <v>124</v>
      </c>
      <c r="BG394" s="110"/>
      <c r="BH394" s="110"/>
      <c r="BI394" s="110"/>
      <c r="BJ394" s="110"/>
      <c r="BK394" s="110"/>
      <c r="BL394" s="111" t="s">
        <v>63</v>
      </c>
      <c r="BM394"/>
      <c r="BN394"/>
      <c r="BO394"/>
      <c r="BP394"/>
      <c r="BQ394"/>
      <c r="BR394"/>
      <c r="BS394"/>
      <c r="BT394"/>
      <c r="BU394"/>
      <c r="BV394"/>
      <c r="BW394"/>
      <c r="BX394"/>
      <c r="BY394"/>
      <c r="BZ394" s="99"/>
      <c r="CA394" s="99"/>
      <c r="CB394" s="99"/>
      <c r="CC394" s="99"/>
      <c r="CD394" s="99"/>
    </row>
    <row r="395" spans="1:82" hidden="1" x14ac:dyDescent="0.2">
      <c r="A395" s="35"/>
      <c r="B395" s="239"/>
      <c r="C395" s="239"/>
      <c r="D395" s="239"/>
      <c r="E395" s="239"/>
      <c r="F395" s="239"/>
      <c r="G395" s="239"/>
      <c r="H395" s="239"/>
      <c r="I395" s="239"/>
      <c r="J395" s="239"/>
      <c r="K395" s="239"/>
      <c r="L395" s="239"/>
      <c r="M395" s="239"/>
      <c r="N395" s="239"/>
      <c r="O395" s="239"/>
      <c r="P395" s="239"/>
      <c r="Q395" s="239"/>
      <c r="R395" s="239"/>
      <c r="S395" s="239"/>
      <c r="T395" s="239"/>
      <c r="U395" s="239"/>
      <c r="V395" s="239"/>
      <c r="W395" s="239"/>
      <c r="X395" s="239"/>
      <c r="Y395" s="239"/>
      <c r="Z395" s="239"/>
      <c r="AA395" s="239"/>
      <c r="AB395" s="239"/>
      <c r="AC395" s="239"/>
      <c r="AD395" s="239"/>
      <c r="AE395" s="239"/>
      <c r="AF395" s="239"/>
      <c r="AG395" s="239"/>
      <c r="AH395" s="239"/>
      <c r="AI395" s="239"/>
      <c r="AJ395" s="239"/>
      <c r="AK395" s="239"/>
      <c r="AM395" s="4" t="s">
        <v>74</v>
      </c>
      <c r="AN395" s="98" t="str">
        <f>IF(SUM(K13:K43)&gt;0,SUM(K13:K43)/COUNTIF(K13:K43,"&gt;0")*IF(AM1=TRUE,31,AO395),"")</f>
        <v/>
      </c>
      <c r="AO395" s="98">
        <f>COUNTIF(E13:E43,"&gt;0")</f>
        <v>0</v>
      </c>
      <c r="AP395"/>
      <c r="AQ395"/>
      <c r="AR395" s="151"/>
      <c r="AS395" s="151"/>
      <c r="AT395" s="110" t="str">
        <f>IF(SUM(Q13:Q43)&gt;0,SUM(Q13:Q43)/COUNTIF(Q13:Q43,"&gt;0")*IF(AM1=TRUE,31,AO395),"")</f>
        <v/>
      </c>
      <c r="AU395" s="110"/>
      <c r="AV395" s="110"/>
      <c r="AW395" s="110"/>
      <c r="AX395" s="110"/>
      <c r="AY395" s="110"/>
      <c r="AZ395" s="110" t="str">
        <f>IF(SUM(W13:W43)&gt;0,SUM(W13:W43)/COUNTIF(W13:W43,"&gt;0")*IF(AM1=TRUE,31,AO395),"")</f>
        <v/>
      </c>
      <c r="BA395" s="110"/>
      <c r="BB395" s="110"/>
      <c r="BC395" s="110"/>
      <c r="BD395" s="110"/>
      <c r="BE395" s="110"/>
      <c r="BF395" s="110" t="str">
        <f>IF(SUM(AC13:AC43)&gt;0,SUM(AC13:AC43)/COUNTIF(AC13:AC43,"&gt;0")*IF(AM1=TRUE,31,AO395),"")</f>
        <v/>
      </c>
      <c r="BG395" s="110"/>
      <c r="BH395" s="110"/>
      <c r="BI395" s="110"/>
      <c r="BJ395" s="110"/>
      <c r="BK395" s="110"/>
      <c r="BL395" s="110" t="str">
        <f>IF(SUM(AI13:AI43)&gt;0,SUM(AI13:AI43)/COUNTIF(AI13:AI43,"&gt;0")*IF(AM1=TRUE,31,AO395),"")</f>
        <v/>
      </c>
      <c r="BM395"/>
      <c r="BN395"/>
      <c r="BO395"/>
      <c r="BP395"/>
      <c r="BQ395"/>
      <c r="BR395"/>
      <c r="BS395"/>
      <c r="BT395"/>
      <c r="BU395"/>
      <c r="BV395"/>
      <c r="BW395"/>
      <c r="BX395"/>
      <c r="BY395"/>
      <c r="BZ395" s="99"/>
      <c r="CA395" s="99"/>
      <c r="CB395" s="99"/>
      <c r="CC395" s="99"/>
      <c r="CD395" s="99"/>
    </row>
    <row r="396" spans="1:82" ht="14.25" hidden="1" x14ac:dyDescent="0.25">
      <c r="A396" s="35"/>
      <c r="B396" s="180" t="s">
        <v>64</v>
      </c>
      <c r="C396" s="180"/>
      <c r="D396" s="180"/>
      <c r="E396" s="180" t="s">
        <v>125</v>
      </c>
      <c r="F396" s="180"/>
      <c r="G396" s="180"/>
      <c r="H396" s="180"/>
      <c r="I396" s="180"/>
      <c r="J396" s="180" t="s">
        <v>136</v>
      </c>
      <c r="K396" s="180"/>
      <c r="L396" s="180"/>
      <c r="M396" s="180"/>
      <c r="N396" s="180"/>
      <c r="O396" s="180" t="s">
        <v>18</v>
      </c>
      <c r="P396" s="180"/>
      <c r="Q396" s="180"/>
      <c r="R396" s="180"/>
      <c r="S396" s="180"/>
      <c r="T396" s="180" t="s">
        <v>137</v>
      </c>
      <c r="U396" s="180"/>
      <c r="V396" s="180"/>
      <c r="W396" s="180"/>
      <c r="X396" s="180"/>
      <c r="Y396" s="180" t="s">
        <v>46</v>
      </c>
      <c r="Z396" s="180"/>
      <c r="AA396" s="180"/>
      <c r="AB396" s="180"/>
      <c r="AC396" s="180"/>
      <c r="AD396" s="107"/>
      <c r="AE396" s="107"/>
      <c r="AF396" s="107"/>
      <c r="AG396" s="107"/>
      <c r="AH396" s="107"/>
      <c r="AI396" s="107"/>
      <c r="AJ396" s="107"/>
      <c r="AK396" s="107"/>
      <c r="AM396" s="4" t="s">
        <v>75</v>
      </c>
      <c r="AN396" s="98" t="str">
        <f>IF(SUM(K44:K73)&gt;0,SUM(K44:K73)/COUNTIF(K44:K73,"&gt;0")*IF(AM1=TRUE,30,AO396),"")</f>
        <v/>
      </c>
      <c r="AO396" s="98">
        <f>COUNTIF(E44:E73,"&gt;0")</f>
        <v>0</v>
      </c>
      <c r="AP396"/>
      <c r="AQ396" s="4"/>
      <c r="AR396" s="151"/>
      <c r="AS396" s="151"/>
      <c r="AT396" s="110" t="str">
        <f>IF(SUM(Q44:Q73)&gt;0,SUM(Q44:Q73)/COUNTIF(Q44:Q73,"&gt;0")*IF(AM1=TRUE,30,AO396),"")</f>
        <v/>
      </c>
      <c r="AU396" s="110"/>
      <c r="AV396" s="110"/>
      <c r="AW396" s="111"/>
      <c r="AX396" s="110"/>
      <c r="AY396" s="110"/>
      <c r="AZ396" s="110" t="str">
        <f>IF(SUM(W44:W73)&gt;0,SUM(W44:W73)/COUNTIF(W44:W73,"&gt;0")*IF(AM1=TRUE,30,AO396),"")</f>
        <v/>
      </c>
      <c r="BA396" s="110"/>
      <c r="BB396" s="110"/>
      <c r="BC396" s="110"/>
      <c r="BD396" s="110"/>
      <c r="BE396" s="110"/>
      <c r="BF396" s="110" t="str">
        <f>IF(SUM(AC44:AC73)&gt;0,SUM(AC44:AC73)/COUNTIF(AC44:AC73,"&gt;0")*IF(AM1=TRUE,30,AO396),"")</f>
        <v/>
      </c>
      <c r="BG396" s="110"/>
      <c r="BH396" s="110"/>
      <c r="BI396" s="110"/>
      <c r="BJ396" s="110"/>
      <c r="BK396" s="110"/>
      <c r="BL396" s="110" t="str">
        <f>IF(SUM(AI44:AI73)&gt;0,SUM(AI44:AI73)/COUNTIF(AI44:AI73,"&gt;0")*IF(AM1=TRUE,30,AO396),"")</f>
        <v/>
      </c>
      <c r="BM396"/>
      <c r="BN396"/>
      <c r="BO396"/>
      <c r="BP396"/>
      <c r="BQ396"/>
      <c r="BR396"/>
      <c r="BS396"/>
      <c r="BT396"/>
      <c r="BU396"/>
      <c r="BV396"/>
      <c r="BW396"/>
      <c r="BX396"/>
      <c r="BY396"/>
      <c r="BZ396" s="99"/>
      <c r="CA396" s="99"/>
      <c r="CB396" s="99"/>
      <c r="CC396" s="99"/>
      <c r="CD396" s="99"/>
    </row>
    <row r="397" spans="1:82" hidden="1" x14ac:dyDescent="0.2">
      <c r="A397" s="35"/>
      <c r="B397" s="155" t="s">
        <v>113</v>
      </c>
      <c r="C397" s="155"/>
      <c r="D397" s="155"/>
      <c r="E397" s="155" t="str">
        <f>IF(AN395&lt;&gt;"",IF(COUNTIF($G$431:$G$461,1)&gt;0,CONCATENATE("&lt; ",IF(AN395&lt;1,VALUE(ROUND(AN395,1-(1+INT(LOG10(ABS(AN395)))))),VALUE(ROUND(AN395,1)))),ROUND(AN395,1)),"")</f>
        <v/>
      </c>
      <c r="F397" s="155"/>
      <c r="G397" s="155"/>
      <c r="H397" s="155"/>
      <c r="I397" s="155"/>
      <c r="J397" s="155" t="str">
        <f>IF(AT395&lt;&gt;"",IF(COUNTIF(M431:M461,1)&gt;0,CONCATENATE("&lt; ",IF(AT395&lt;1,VALUE(ROUND(AT395,1-(1+INT(LOG10(ABS(AT395)))))),VALUE(ROUND(AT395,1)))),ROUND(AT395,1)),"")</f>
        <v/>
      </c>
      <c r="K397" s="155"/>
      <c r="L397" s="155"/>
      <c r="M397" s="155"/>
      <c r="N397" s="155"/>
      <c r="O397" s="155" t="str">
        <f>IF(AZ395&lt;&gt;"",IF(COUNTIF(S431:S461,1)&gt;0,CONCATENATE("&lt; ",IF(AZ395&lt;1,VALUE(ROUND(AZ395,1-(1+INT(LOG10(ABS(AZ395)))))),VALUE(ROUND(AZ395,1)))),ROUND(AZ395,1)),"")</f>
        <v/>
      </c>
      <c r="P397" s="155"/>
      <c r="Q397" s="155"/>
      <c r="R397" s="155"/>
      <c r="S397" s="155"/>
      <c r="T397" s="155" t="str">
        <f>IF(BF395&lt;&gt;"",IF(COUNTIF(Y431:Y461,1)&gt;0,CONCATENATE("&lt; ",IF(BF395&lt;1,VALUE(ROUND(BF395,1-(1+INT(LOG10(ABS(BF395)))))),VALUE(ROUND(BF395,1)))),ROUND(BF395,1)),"")</f>
        <v/>
      </c>
      <c r="U397" s="155"/>
      <c r="V397" s="155"/>
      <c r="W397" s="155"/>
      <c r="X397" s="155"/>
      <c r="Y397" s="155" t="str">
        <f>IF(BL395&lt;&gt;"",IF(COUNTIF(AE431:AE461,1)&gt;0,CONCATENATE("&lt; ",IF(BL395&lt;1,VALUE(ROUND(BL395,1-(1+INT(LOG10(ABS(BL395)))))),VALUE(ROUND(BL395,1)))),ROUND(BL395,1)),"")</f>
        <v/>
      </c>
      <c r="Z397" s="155"/>
      <c r="AA397" s="155"/>
      <c r="AB397" s="155"/>
      <c r="AC397" s="155"/>
      <c r="AD397" s="106"/>
      <c r="AE397" s="106"/>
      <c r="AF397" s="106"/>
      <c r="AG397" s="106"/>
      <c r="AH397" s="106"/>
      <c r="AI397" s="106"/>
      <c r="AJ397" s="106"/>
      <c r="AK397" s="106"/>
      <c r="AM397" s="4" t="s">
        <v>76</v>
      </c>
      <c r="AN397" s="98" t="str">
        <f>IF(SUM(K74:K104)&gt;0,SUM(K74:K104)/COUNTIF(K74:K104,"&gt;0")*IF(AM1=TRUE,31,AO397),"")</f>
        <v/>
      </c>
      <c r="AO397" s="98">
        <f>COUNTIF(E74:E104,"&gt;0")</f>
        <v>0</v>
      </c>
      <c r="AP397"/>
      <c r="AQ397"/>
      <c r="AR397" s="151"/>
      <c r="AS397" s="151"/>
      <c r="AT397" s="110" t="str">
        <f>IF(SUM(Q74:Q104)&gt;0,SUM(Q74:Q104)/COUNTIF(Q74:Q104,"&gt;0")*IF(AM1=TRUE,31,AO397),"")</f>
        <v/>
      </c>
      <c r="AU397" s="110"/>
      <c r="AV397" s="110"/>
      <c r="AW397" s="110"/>
      <c r="AX397" s="110"/>
      <c r="AY397" s="110"/>
      <c r="AZ397" s="110" t="str">
        <f>IF(SUM(W74:W104)&gt;0,SUM(W74:W104)/COUNTIF(W74:W104,"&gt;0")*IF(AM1=TRUE,31,AO397),"")</f>
        <v/>
      </c>
      <c r="BA397" s="110"/>
      <c r="BB397" s="110"/>
      <c r="BC397" s="110"/>
      <c r="BD397" s="110"/>
      <c r="BE397" s="110"/>
      <c r="BF397" s="110" t="str">
        <f>IF(SUM(AC74:AC104)&gt;0,SUM(AC74:AC104)/COUNTIF(AC74:AC104,"&gt;0")*IF(AM1=TRUE,31,AO397),"")</f>
        <v/>
      </c>
      <c r="BG397" s="110"/>
      <c r="BH397" s="110"/>
      <c r="BI397" s="110"/>
      <c r="BJ397" s="110"/>
      <c r="BK397" s="110"/>
      <c r="BL397" s="110" t="str">
        <f>IF(SUM(AI74:AI104)&gt;0,SUM(AI74:AI104)/COUNTIF(AI74:AI104,"&gt;0")*IF(AM1=TRUE,31,AO397),"")</f>
        <v/>
      </c>
      <c r="BM397"/>
      <c r="BN397"/>
      <c r="BO397"/>
      <c r="BP397"/>
      <c r="BQ397"/>
      <c r="BR397"/>
      <c r="BS397"/>
      <c r="BT397"/>
      <c r="BU397"/>
      <c r="BV397"/>
      <c r="BW397"/>
      <c r="BX397"/>
      <c r="BY397"/>
      <c r="BZ397" s="99"/>
      <c r="CA397" s="99"/>
      <c r="CB397" s="99"/>
      <c r="CC397" s="99"/>
      <c r="CD397" s="99"/>
    </row>
    <row r="398" spans="1:82" hidden="1" x14ac:dyDescent="0.2">
      <c r="A398" s="35"/>
      <c r="B398" s="155" t="s">
        <v>114</v>
      </c>
      <c r="C398" s="155"/>
      <c r="D398" s="155"/>
      <c r="E398" s="155" t="str">
        <f>IF(AN396&lt;&gt;"",IF(COUNTIF(G$462:G$491,1)&gt;0,CONCATENATE("&lt; ",IF(AN396&lt;1,VALUE(ROUND(AN396,1-(1+INT(LOG10(ABS(AN396)))))),VALUE(ROUND(AN396,1)))),ROUND(AN396,1)),"")</f>
        <v/>
      </c>
      <c r="F398" s="155"/>
      <c r="G398" s="155"/>
      <c r="H398" s="155"/>
      <c r="I398" s="155"/>
      <c r="J398" s="155" t="str">
        <f>IF(AT396&lt;&gt;"",IF(COUNTIF(M462:M491,1)&gt;0,CONCATENATE("&lt; ",IF(AT396&lt;1,VALUE(ROUND(AT396,1-(1+INT(LOG10(ABS(AT396)))))),VALUE(ROUND(AT396,1)))),ROUND(AT396,1)),"")</f>
        <v/>
      </c>
      <c r="K398" s="155"/>
      <c r="L398" s="155"/>
      <c r="M398" s="155"/>
      <c r="N398" s="155"/>
      <c r="O398" s="155" t="str">
        <f>IF(AZ396&lt;&gt;"",IF(COUNTIF(S462:S491,1)&gt;0,CONCATENATE("&lt; ",IF(AZ396&lt;1,VALUE(ROUND(AZ396,1-(1+INT(LOG10(ABS(AZ396)))))),VALUE(ROUND(AZ396,1)))),ROUND(AZ396,1)),"")</f>
        <v/>
      </c>
      <c r="P398" s="155"/>
      <c r="Q398" s="155"/>
      <c r="R398" s="155"/>
      <c r="S398" s="155"/>
      <c r="T398" s="155" t="str">
        <f>IF(BF396&lt;&gt;"",IF(COUNTIF(Y462:Y491,1)&gt;0,CONCATENATE("&lt; ",IF(BF396&lt;1,VALUE(ROUND(BF396,1-(1+INT(LOG10(ABS(BF396)))))),VALUE(ROUND(BF396,1)))),ROUND(BF396,1)),"")</f>
        <v/>
      </c>
      <c r="U398" s="155"/>
      <c r="V398" s="155"/>
      <c r="W398" s="155"/>
      <c r="X398" s="155"/>
      <c r="Y398" s="155" t="str">
        <f>IF(BL396&lt;&gt;"",IF(COUNTIF(AE462:AE491,1)&gt;0,CONCATENATE("&lt; ",IF(BL396&lt;1,VALUE(ROUND(BL396,1-(1+INT(LOG10(ABS(BL396)))))),VALUE(ROUND(BL396,1)))),ROUND(BL396,1)),"")</f>
        <v/>
      </c>
      <c r="Z398" s="155"/>
      <c r="AA398" s="155"/>
      <c r="AB398" s="155"/>
      <c r="AC398" s="155"/>
      <c r="AD398" s="106"/>
      <c r="AE398" s="106"/>
      <c r="AF398" s="106"/>
      <c r="AG398" s="106"/>
      <c r="AH398" s="106"/>
      <c r="AI398" s="106"/>
      <c r="AJ398" s="106"/>
      <c r="AK398" s="106"/>
      <c r="AM398" s="4" t="s">
        <v>66</v>
      </c>
      <c r="AN398" s="98" t="str">
        <f>IF(SUM(K105:K135)&gt;0,SUM(K105:K135)/COUNTIF(K105:K135,"&gt;0")*IF(AM1=TRUE,31,AO398),"")</f>
        <v/>
      </c>
      <c r="AO398" s="98">
        <f>COUNTIF(E105:E135,"&gt;0")</f>
        <v>0</v>
      </c>
      <c r="AP398"/>
      <c r="AQ398"/>
      <c r="AR398" s="151"/>
      <c r="AS398" s="151"/>
      <c r="AT398" s="110" t="str">
        <f>IF(SUM(Q105:Q135)&gt;0,SUM(Q105:Q135)/COUNTIF(Q105:Q135,"&gt;0")*IF(AM1=TRUE,31,AO398),"")</f>
        <v/>
      </c>
      <c r="AU398" s="110"/>
      <c r="AV398" s="110"/>
      <c r="AW398" s="110"/>
      <c r="AX398" s="110"/>
      <c r="AY398" s="110"/>
      <c r="AZ398" s="110" t="str">
        <f>IF(SUM(W105:W135)&gt;0,SUM(W105:W135)/COUNTIF(W105:W135,"&gt;0")*IF(AM1=TRUE,31,AO398),"")</f>
        <v/>
      </c>
      <c r="BA398" s="110"/>
      <c r="BB398" s="110"/>
      <c r="BC398" s="110"/>
      <c r="BD398" s="110"/>
      <c r="BE398" s="110"/>
      <c r="BF398" s="110" t="str">
        <f>IF(SUM(AC105:AC135)&gt;0,SUM(AC105:AC135)/COUNTIF(AC105:AC135,"&gt;0")*IF(AM1=TRUE,31,AO398),"")</f>
        <v/>
      </c>
      <c r="BG398" s="110"/>
      <c r="BH398" s="110"/>
      <c r="BI398" s="110"/>
      <c r="BJ398" s="110"/>
      <c r="BK398" s="110"/>
      <c r="BL398" s="110" t="str">
        <f>IF(SUM(AI105:AI135)&gt;0,SUM(AI105:AI135)/COUNTIF(AI105:AI135,"&gt;0")*IF(AM1=TRUE,31,AO398),"")</f>
        <v/>
      </c>
      <c r="BM398"/>
      <c r="BN398"/>
      <c r="BO398"/>
      <c r="BP398"/>
      <c r="BQ398"/>
      <c r="BR398"/>
      <c r="BS398"/>
      <c r="BT398"/>
      <c r="BU398"/>
      <c r="BV398"/>
      <c r="BW398"/>
      <c r="BX398"/>
      <c r="BY398"/>
      <c r="BZ398" s="99"/>
      <c r="CA398" s="99"/>
      <c r="CB398" s="99"/>
      <c r="CC398" s="99"/>
      <c r="CD398" s="99"/>
    </row>
    <row r="399" spans="1:82" hidden="1" x14ac:dyDescent="0.2">
      <c r="A399" s="35"/>
      <c r="B399" s="155" t="s">
        <v>115</v>
      </c>
      <c r="C399" s="155"/>
      <c r="D399" s="155"/>
      <c r="E399" s="155" t="str">
        <f>IF(AN397&lt;&gt;"",IF(COUNTIF(G$492:G$522,1)&gt;0,CONCATENATE("&lt; ",IF(AN397&lt;1,VALUE(ROUND(AN397,1-(1+INT(LOG10(ABS(AN397)))))),VALUE(ROUND(AN397,1)))),ROUND(AN397,1)),"")</f>
        <v/>
      </c>
      <c r="F399" s="155"/>
      <c r="G399" s="155"/>
      <c r="H399" s="155"/>
      <c r="I399" s="155"/>
      <c r="J399" s="155" t="str">
        <f>IF(AT397&lt;&gt;"",IF(COUNTIF(M492:M522,1)&gt;0,CONCATENATE("&lt; ",IF(AT397&lt;1,VALUE(ROUND(AT397,1-(1+INT(LOG10(ABS(AT397)))))),VALUE(ROUND(AT397,1)))),ROUND(AT397,1)),"")</f>
        <v/>
      </c>
      <c r="K399" s="155"/>
      <c r="L399" s="155"/>
      <c r="M399" s="155"/>
      <c r="N399" s="155"/>
      <c r="O399" s="155" t="str">
        <f>IF(AZ397&lt;&gt;"",IF(COUNTIF(S492:S522,1)&gt;0,CONCATENATE("&lt; ",IF(AZ397&lt;1,VALUE(ROUND(AZ397,1-(1+INT(LOG10(ABS(AZ397)))))),VALUE(ROUND(AZ397,1)))),ROUND(AZ397,1)),"")</f>
        <v/>
      </c>
      <c r="P399" s="155"/>
      <c r="Q399" s="155"/>
      <c r="R399" s="155"/>
      <c r="S399" s="155"/>
      <c r="T399" s="155" t="str">
        <f>IF(BF397&lt;&gt;"",IF(COUNTIF(Y492:Y522,1)&gt;0,CONCATENATE("&lt; ",IF(BF397&lt;1,VALUE(ROUND(BF397,1-(1+INT(LOG10(ABS(BF397)))))),VALUE(ROUND(BF397,1)))),ROUND(BF397,1)),"")</f>
        <v/>
      </c>
      <c r="U399" s="155"/>
      <c r="V399" s="155"/>
      <c r="W399" s="155"/>
      <c r="X399" s="155"/>
      <c r="Y399" s="155" t="str">
        <f>IF(BL397&lt;&gt;"",IF(COUNTIF(AE492:AE522,1)&gt;0,CONCATENATE("&lt; ",IF(BL397&lt;1,VALUE(ROUND(BL397,1-(1+INT(LOG10(ABS(BL397)))))),VALUE(ROUND(BL397,1)))),ROUND(BL397,1)),"")</f>
        <v/>
      </c>
      <c r="Z399" s="155"/>
      <c r="AA399" s="155"/>
      <c r="AB399" s="155"/>
      <c r="AC399" s="155"/>
      <c r="AD399" s="106"/>
      <c r="AE399" s="106"/>
      <c r="AF399" s="106"/>
      <c r="AG399" s="106"/>
      <c r="AH399" s="106"/>
      <c r="AI399" s="106"/>
      <c r="AJ399" s="106"/>
      <c r="AK399" s="106"/>
      <c r="AM399" s="4" t="s">
        <v>67</v>
      </c>
      <c r="AN399" s="98" t="str">
        <f>IF(AND(OR($AB$5=2016,$AB$5=2020),SUM(K136:K164)&gt;0),(SUM(K136:K164)/COUNTIF(K136:K164,"&gt;0")*IF(AM1=TRUE,29,AO399)),IF(AND($AB$5&lt;&gt;2016,$AB$5&lt;&gt;2020,$AB$5&lt;&gt;"",SUM(K136:K163)&gt;0),(SUM(K136:K163)/COUNTIF(K136:K163,"&gt;0")*IF(AM1=TRUE,28,AO399)),""))</f>
        <v/>
      </c>
      <c r="AO399" s="98">
        <f>IF(OR($AB$5=2016,$AB$5=2020),COUNTIF(E136:E164,"&gt;0"),COUNTIF(E136:E163,"&gt;0"))</f>
        <v>0</v>
      </c>
      <c r="AP399"/>
      <c r="AQ399"/>
      <c r="AR399" s="151"/>
      <c r="AS399" s="151"/>
      <c r="AT399" s="110" t="str">
        <f>IF(AND(OR($AB$5=2016,$AB$5=2020),SUM(Q136:Q164)&gt;0),(SUM(Q136:Q164)/COUNTIF(Q136:Q164,"&gt;0")*IF(AM1=TRUE,29,AO399)),IF(AND($AB$5&lt;&gt;2016,$AB$5&lt;&gt;2020,$AB$5&lt;&gt;"",SUM(Q136:Q163)&gt;0),(SUM(Q136:Q163)/COUNTIF(Q136:Q163,"&gt;0")*IF(AM1=TRUE,28,AO399)),""))</f>
        <v/>
      </c>
      <c r="AU399" s="110"/>
      <c r="AV399" s="110"/>
      <c r="AW399" s="110"/>
      <c r="AX399" s="110"/>
      <c r="AY399" s="110"/>
      <c r="AZ399" s="110" t="str">
        <f>IF(AND(OR($AB$5=2016,$AB$5=2020),SUM(W136:W164)&gt;0),(SUM(W136:W164)/COUNTIF(W136:W164,"&gt;0")*IF(AM1=TRUE,29,AO399)),IF(AND($AB$5&lt;&gt;2016,$AB$5&lt;&gt;2020,$AB$5&lt;&gt;"",SUM(W136:W163)&gt;0),(SUM(W136:W163)/COUNTIF(W136:W163,"&gt;0")*IF(AM1=TRUE,28,AO399)),""))</f>
        <v/>
      </c>
      <c r="BA399" s="110"/>
      <c r="BB399" s="110"/>
      <c r="BC399" s="110"/>
      <c r="BD399" s="110"/>
      <c r="BE399" s="110"/>
      <c r="BF399" s="110" t="str">
        <f>IF(AND(OR($AB$5=2016,$AB$5=2020),SUM(AC136:AC164)&gt;0),(SUM(AC136:AC164)/COUNTIF(AC136:AC164,"&gt;0")*IF(AM1=TRUE,29,AO399)),IF(AND($AB$5&lt;&gt;2016,$AB$5&lt;&gt;2020,$AB$5&lt;&gt;"",SUM(AC136:AC163)&gt;0),(SUM(AC136:AC163)/COUNTIF(AC136:AC163,"&gt;0")*IF(AM1=TRUE,28,AO399)),""))</f>
        <v/>
      </c>
      <c r="BG399" s="110"/>
      <c r="BH399" s="110"/>
      <c r="BI399" s="110"/>
      <c r="BJ399" s="110"/>
      <c r="BK399" s="110"/>
      <c r="BL399" s="110" t="str">
        <f>IF(AND(OR($AB$5=2016,$AB$5=2020),SUM(AI136:AI164)&gt;0),(SUM(AI136:AI164)/COUNTIF(AI136:AI164,"&gt;0")*IF(AM1=TRUE,29,AO399)),IF(AND($AB$5&lt;&gt;2016,$AB$5&lt;&gt;2020,$AB$5&lt;&gt;"",SUM(AI136:AI163)&gt;0),(SUM(AI136:AI163)/COUNTIF(AI136:AI163,"&gt;0")*IF(AM1=TRUE,28,AO399)),""))</f>
        <v/>
      </c>
      <c r="BM399"/>
      <c r="BN399"/>
      <c r="BO399"/>
      <c r="BP399"/>
      <c r="BQ399"/>
      <c r="BR399"/>
      <c r="BS399"/>
      <c r="BT399"/>
      <c r="BU399"/>
      <c r="BV399"/>
      <c r="BW399"/>
      <c r="BX399"/>
      <c r="BY399"/>
      <c r="BZ399" s="99"/>
      <c r="CA399" s="99"/>
      <c r="CB399" s="99"/>
      <c r="CC399" s="99"/>
      <c r="CD399" s="99"/>
    </row>
    <row r="400" spans="1:82" hidden="1" x14ac:dyDescent="0.2">
      <c r="A400" s="35"/>
      <c r="B400" s="155" t="s">
        <v>116</v>
      </c>
      <c r="C400" s="155"/>
      <c r="D400" s="155"/>
      <c r="E400" s="155" t="str">
        <f>IF(AN398&lt;&gt;"",IF(COUNTIF(G$523:G$553,1)&gt;0,CONCATENATE("&lt; ",IF(AN398&lt;1,VALUE(ROUND(AN398,1-(1+INT(LOG10(ABS(AN398)))))),VALUE(ROUND(AN398,1)))),ROUND(AN398,1)),"")</f>
        <v/>
      </c>
      <c r="F400" s="155"/>
      <c r="G400" s="155"/>
      <c r="H400" s="155"/>
      <c r="I400" s="155"/>
      <c r="J400" s="155" t="str">
        <f>IF(AT398&lt;&gt;"",IF(COUNTIF(M523:M553,1)&gt;0,CONCATENATE("&lt; ",IF(AT398&lt;1,VALUE(ROUND(AT398,1-(1+INT(LOG10(ABS(AT398)))))),VALUE(ROUND(AT398,1)))),ROUND(AT398,1)),"")</f>
        <v/>
      </c>
      <c r="K400" s="155"/>
      <c r="L400" s="155"/>
      <c r="M400" s="155"/>
      <c r="N400" s="155"/>
      <c r="O400" s="155" t="str">
        <f>IF(AZ398&lt;&gt;"",IF(COUNTIF(S523:S553,1)&gt;0,CONCATENATE("&lt; ",IF(AZ398&lt;1,VALUE(ROUND(AZ398,1-(1+INT(LOG10(ABS(AZ398)))))),VALUE(ROUND(AZ398,1)))),ROUND(AZ398,1)),"")</f>
        <v/>
      </c>
      <c r="P400" s="155"/>
      <c r="Q400" s="155"/>
      <c r="R400" s="155"/>
      <c r="S400" s="155"/>
      <c r="T400" s="155" t="str">
        <f>IF(BF398&lt;&gt;"",IF(COUNTIF(Y523:Y553,1)&gt;0,CONCATENATE("&lt; ",IF(BF398&lt;1,VALUE(ROUND(BF398,1-(1+INT(LOG10(ABS(BF398)))))),VALUE(ROUND(BF398,1)))),ROUND(BF398,1)),"")</f>
        <v/>
      </c>
      <c r="U400" s="155"/>
      <c r="V400" s="155"/>
      <c r="W400" s="155"/>
      <c r="X400" s="155"/>
      <c r="Y400" s="155" t="str">
        <f>IF(BL398&lt;&gt;"",IF(COUNTIF(AE523:AE553,1)&gt;0,CONCATENATE("&lt; ",IF(BL398&lt;1,VALUE(ROUND(BL398,1-(1+INT(LOG10(ABS(BL398)))))),VALUE(ROUND(BL398,1)))),ROUND(BL398,1)),"")</f>
        <v/>
      </c>
      <c r="Z400" s="155"/>
      <c r="AA400" s="155"/>
      <c r="AB400" s="155"/>
      <c r="AC400" s="155"/>
      <c r="AD400" s="106"/>
      <c r="AE400" s="106"/>
      <c r="AF400" s="106"/>
      <c r="AG400" s="106"/>
      <c r="AH400" s="106"/>
      <c r="AI400" s="106"/>
      <c r="AJ400" s="106"/>
      <c r="AK400" s="106"/>
      <c r="AM400" s="4" t="s">
        <v>68</v>
      </c>
      <c r="AN400" s="98" t="str">
        <f>IF(AND(OR($AB$5=2016,$AB$5=2020),SUM(K165:K195)&gt;0),(SUM(K165:K195)/COUNTIF(K165:K195,"&gt;0")*IF(AM1=TRUE,31,AO400)),IF(AND($AB$5&lt;&gt;2016,$AB$5&lt;&gt;2020,$AB$5&lt;&gt;"",SUM(K164:K194)&gt;0),(SUM(K164:K194)/COUNTIF(K164:K194,"&gt;0")*IF(AM1=TRUE,31,AO400)),""))</f>
        <v/>
      </c>
      <c r="AO400" s="98">
        <f>IF(OR($AB$5=2016,$AB$5=2020),COUNTIF(E165:E195,"&gt;0"),COUNTIF(E164:E194,"&gt;0"))</f>
        <v>0</v>
      </c>
      <c r="AP400"/>
      <c r="AQ400"/>
      <c r="AR400" s="151"/>
      <c r="AS400" s="151"/>
      <c r="AT400" s="110" t="str">
        <f>IF(AND(OR($AB$5=2016,$AB$5=2020),SUM(Q165:Q195)&gt;0),(SUM(Q165:Q195)/COUNTIF(Q165:Q195,"&gt;0")*IF(AM1=TRUE,31,AO400)),IF(AND($AB$5&lt;&gt;2016,$AB$5&lt;&gt;2020,$AB$5&lt;&gt;"",SUM(Q164:Q194)&gt;0),(SUM(Q164:Q194)/COUNTIF(Q164:Q194,"&gt;0")*IF(AM1=TRUE,31,AO400)),""))</f>
        <v/>
      </c>
      <c r="AU400" s="110"/>
      <c r="AV400" s="110"/>
      <c r="AW400" s="110"/>
      <c r="AX400" s="110"/>
      <c r="AY400" s="110"/>
      <c r="AZ400" s="110" t="str">
        <f>IF(AND(OR($AB$5=2016,$AB$5=2020),SUM(W165:W195)&gt;0),(SUM(W165:W195)/COUNTIF(W165:W195,"&gt;0")*IF(AM1=TRUE,31,AO400)),IF(AND($AB$5&lt;&gt;2016,$AB$5&lt;&gt;2020,$AB$5&lt;&gt;"",SUM(W164:W194)&gt;0),(SUM(W164:W194)/COUNTIF(W164:W194,"&gt;0")*IF(AM1=TRUE,31,AO400)),""))</f>
        <v/>
      </c>
      <c r="BA400" s="110"/>
      <c r="BB400" s="110"/>
      <c r="BC400" s="110"/>
      <c r="BD400" s="110"/>
      <c r="BE400" s="110"/>
      <c r="BF400" s="110" t="str">
        <f>IF(AND(OR($AB$5=2016,$AB$5=2020),SUM(AC165:AC195)&gt;0),(SUM(AC165:AC195)/COUNTIF(AC165:AC195,"&gt;0")*IF(AM1=TRUE,31,AO400)),IF(AND($AB$5&lt;&gt;2016,$AB$5&lt;&gt;2020,$AB$5&lt;&gt;"",SUM(AC164:AC194)&gt;0),(SUM(AC164:AC194)/COUNTIF(AC164:AC194,"&gt;0")*IF(AM1=TRUE,31,AO400)),""))</f>
        <v/>
      </c>
      <c r="BG400" s="110"/>
      <c r="BH400" s="110"/>
      <c r="BI400" s="110"/>
      <c r="BJ400" s="110"/>
      <c r="BK400" s="110"/>
      <c r="BL400" s="110" t="str">
        <f>IF(AND(OR($AB$5=2016,$AB$5=2020),SUM(AI165:AI195)&gt;0),(SUM(AI165:AI195)/COUNTIF(AI165:AI195,"&gt;0")*IF(AM1=TRUE,31,AO400)),IF(AND($AB$5&lt;&gt;2016,$AB$5&lt;&gt;2020,$AB$5&lt;&gt;"",SUM(AI164:AI194)&gt;0),(SUM(AI164:AI194)/COUNTIF(AI164:AI194,"&gt;0")*IF(AM1=TRUE,31,AO400)),""))</f>
        <v/>
      </c>
      <c r="BM400"/>
      <c r="BN400"/>
      <c r="BO400"/>
      <c r="BP400"/>
      <c r="BQ400"/>
      <c r="BR400"/>
      <c r="BS400"/>
      <c r="BT400"/>
      <c r="BU400"/>
      <c r="BV400"/>
      <c r="BW400"/>
      <c r="BX400"/>
      <c r="BY400"/>
      <c r="BZ400" s="99"/>
      <c r="CA400" s="99"/>
      <c r="CB400" s="99"/>
      <c r="CC400" s="99"/>
      <c r="CD400" s="99"/>
    </row>
    <row r="401" spans="1:82" hidden="1" x14ac:dyDescent="0.2">
      <c r="A401" s="35"/>
      <c r="B401" s="155" t="s">
        <v>117</v>
      </c>
      <c r="C401" s="155"/>
      <c r="D401" s="155"/>
      <c r="E401" s="155" t="str">
        <f>IF(AN399&lt;&gt;"",IF(OR(AND(OR($AB$5=2016,$AB$5=2020),COUNTIF(G$554:G$582,1)&gt;0),AND($AB$5&lt;&gt;2016,$AB$5&lt;&gt;2020,$AB$5&lt;&gt;"",COUNTIF(G$554:G$581,1)&gt;0)),CONCATENATE("&lt; ",IF(AN399&lt;1,VALUE(ROUND(AN399,1-(1+INT(LOG10(ABS(AN399)))))),VALUE(ROUND(AN399,1)))),ROUND(AN399,1)),"")</f>
        <v/>
      </c>
      <c r="F401" s="155"/>
      <c r="G401" s="155"/>
      <c r="H401" s="155"/>
      <c r="I401" s="155"/>
      <c r="J401" s="155" t="str">
        <f>IF(AT399&lt;&gt;"",IF(OR(AND(OR($AB$5=2016,$AB$5=2020),COUNTIF(M554:M582,1)&gt;0),AND($AB$5&lt;&gt;2016,$AB$5&lt;&gt;2020,$AB$5&lt;&gt;"",COUNTIF(M554:M581,1)&gt;0)),CONCATENATE("&lt; ",IF(AT399&lt;1,VALUE(ROUND(AT399,1-(1+INT(LOG10(ABS(AT399)))))),VALUE(ROUND(AT399,1)))),ROUND(AT399,1)),"")</f>
        <v/>
      </c>
      <c r="K401" s="155"/>
      <c r="L401" s="155"/>
      <c r="M401" s="155"/>
      <c r="N401" s="155"/>
      <c r="O401" s="155" t="str">
        <f>IF(AZ399&lt;&gt;"",IF(OR(AND(OR($AB$5=2016,$AB$5=2020),COUNTIF(S554:S582,1)&gt;0),AND($AB$5&lt;&gt;2016,$AB$5&lt;&gt;2020,$AB$5&lt;&gt;"",COUNTIF(S554:S581,1)&gt;0)),CONCATENATE("&lt; ",IF(AZ399&lt;1,VALUE(ROUND(AZ399,1-(1+INT(LOG10(ABS(AZ399)))))),VALUE(ROUND(AZ399,1)))),ROUND(AZ399,1)),"")</f>
        <v/>
      </c>
      <c r="P401" s="155"/>
      <c r="Q401" s="155"/>
      <c r="R401" s="155"/>
      <c r="S401" s="155"/>
      <c r="T401" s="155" t="str">
        <f>IF(BF399&lt;&gt;"",IF(OR(AND(OR($AB$5=2016,$AB$5=2020),COUNTIF(Y554:Y582,1)&gt;0),AND($AB$5&lt;&gt;2016,$AB$5&lt;&gt;2020,$AB$5&lt;&gt;"",COUNTIF(Y554:Y581,1)&gt;0)),CONCATENATE("&lt; ",IF(BF399&lt;1,VALUE(ROUND(BF399,1-(1+INT(LOG10(ABS(BF399)))))),VALUE(ROUND(BF399,1)))),ROUND(BF399,1)),"")</f>
        <v/>
      </c>
      <c r="U401" s="155"/>
      <c r="V401" s="155"/>
      <c r="W401" s="155"/>
      <c r="X401" s="155"/>
      <c r="Y401" s="155" t="str">
        <f>IF(BL399&lt;&gt;"",IF(OR(AND(OR($AB$5=2016,$AB$5=2020),COUNTIF(AE554:AE582,1)&gt;0),AND($AB$5&lt;&gt;2016,$AB$5&lt;&gt;2020,$AB$5&lt;&gt;"",COUNTIF(AE554:AE581,1)&gt;0)),CONCATENATE("&lt; ",IF(BL399&lt;1,VALUE(ROUND(BL399,1-(1+INT(LOG10(ABS(BL399)))))),VALUE(ROUND(BL399,1)))),ROUND(BL399,1)),"")</f>
        <v/>
      </c>
      <c r="Z401" s="155"/>
      <c r="AA401" s="155"/>
      <c r="AB401" s="155"/>
      <c r="AC401" s="155"/>
      <c r="AD401" s="106"/>
      <c r="AE401" s="106"/>
      <c r="AF401" s="106"/>
      <c r="AG401" s="106"/>
      <c r="AH401" s="106"/>
      <c r="AI401" s="106"/>
      <c r="AJ401" s="106"/>
      <c r="AK401" s="106"/>
      <c r="AM401" s="4" t="s">
        <v>69</v>
      </c>
      <c r="AN401" s="98" t="str">
        <f>IF(AND(OR($AB$5=2016,$AB$5=2020),SUM(K196:K225)&gt;0),(SUM(K196:K225)/COUNTIF(K196:K225,"&gt;0")*IF(AM1=TRUE,30,AO401)),IF(AND($AB$5&lt;&gt;2016,$AB$5&lt;&gt;2020,$AB$5&lt;&gt;"",SUM(K195:K224)&gt;0),(SUM(K195:K224)/COUNTIF(K195:K224,"&gt;0")*IF(AM1=TRUE,30,AO401)),""))</f>
        <v/>
      </c>
      <c r="AO401" s="98">
        <f>IF(OR($AB$5=2016,$AB$5=2020),COUNTIF(E196:E225,"&gt;0"),COUNTIF(E195:E224,"&gt;0"))</f>
        <v>0</v>
      </c>
      <c r="AP401"/>
      <c r="AQ401"/>
      <c r="AR401" s="151"/>
      <c r="AS401" s="151"/>
      <c r="AT401" s="110" t="str">
        <f>IF(AND(OR($AB$5=2016,$AB$5=2020),SUM(Q196:Q225)&gt;0),(SUM(Q196:Q225)/COUNTIF(Q196:Q225,"&gt;0")*IF(AM1=TRUE,30,AO401)),IF(AND($AB$5&lt;&gt;2016,$AB$5&lt;&gt;2020,$AB$5&lt;&gt;"",SUM(Q195:Q224)&gt;0),(SUM(Q195:Q224)/COUNTIF(Q195:Q224,"&gt;0")*IF(AM1=TRUE,30,AO401)),""))</f>
        <v/>
      </c>
      <c r="AU401" s="110"/>
      <c r="AV401" s="110"/>
      <c r="AW401" s="110"/>
      <c r="AX401" s="110"/>
      <c r="AY401" s="110"/>
      <c r="AZ401" s="110" t="str">
        <f>IF(AND(OR($AB$5=2016,$AB$5=2020),SUM(W196:W225)&gt;0),(SUM(W196:W225)/COUNTIF(W196:W225,"&gt;0")*IF(AM1=TRUE,30,AO401)),IF(AND($AB$5&lt;&gt;2016,$AB$5&lt;&gt;2020,$AB$5&lt;&gt;"",SUM(W195:W224)&gt;0),(SUM(W195:W224)/COUNTIF(W195:W224,"&gt;0")*IF(AM1=TRUE,30,AO401)),""))</f>
        <v/>
      </c>
      <c r="BA401" s="110"/>
      <c r="BB401" s="110"/>
      <c r="BC401" s="110"/>
      <c r="BD401" s="110"/>
      <c r="BE401" s="110"/>
      <c r="BF401" s="110" t="str">
        <f>IF(AND(OR($AB$5=2016,$AB$5=2020),SUM(AC196:AC225)&gt;0),(SUM(AC196:AC225)/COUNTIF(AC196:AC225,"&gt;0")*IF(AM1=TRUE,30,AO401)),IF(AND($AB$5&lt;&gt;2016,$AB$5&lt;&gt;2020,$AB$5&lt;&gt;"",SUM(AC195:AC224)&gt;0),(SUM(AC195:AC224)/COUNTIF(AC195:AC224,"&gt;0")*IF(AM1=TRUE,30,AO401)),""))</f>
        <v/>
      </c>
      <c r="BG401" s="110"/>
      <c r="BH401" s="110"/>
      <c r="BI401" s="110"/>
      <c r="BJ401" s="110"/>
      <c r="BK401" s="110"/>
      <c r="BL401" s="110" t="str">
        <f>IF(AND(OR($AB$5=2016,$AB$5=2020),SUM(AI196:AI225)&gt;0),(SUM(AI196:AI225)/COUNTIF(AI196:AI225,"&gt;0")*IF(AM1=TRUE,30,AO401)),IF(AND($AB$5&lt;&gt;2016,$AB$5&lt;&gt;2020,$AB$5&lt;&gt;"",SUM(AI195:AI224)&gt;0),(SUM(AI195:AI224)/COUNTIF(AI195:AI224,"&gt;0")*IF(AM1=TRUE,30,AO401)),""))</f>
        <v/>
      </c>
      <c r="BM401"/>
      <c r="BN401"/>
      <c r="BO401"/>
      <c r="BP401"/>
      <c r="BQ401"/>
      <c r="BR401"/>
      <c r="BS401"/>
      <c r="BT401"/>
      <c r="BU401"/>
      <c r="BV401"/>
      <c r="BW401"/>
      <c r="BX401"/>
      <c r="BY401"/>
      <c r="BZ401" s="99"/>
      <c r="CA401" s="99"/>
      <c r="CB401" s="99"/>
      <c r="CC401" s="99"/>
      <c r="CD401" s="99"/>
    </row>
    <row r="402" spans="1:82" hidden="1" x14ac:dyDescent="0.2">
      <c r="A402" s="35"/>
      <c r="B402" s="155" t="s">
        <v>118</v>
      </c>
      <c r="C402" s="155"/>
      <c r="D402" s="155"/>
      <c r="E402" s="155" t="str">
        <f>IF(AN400&lt;&gt;"",IF(OR(AND(OR($AB$5=2016,$AB$5=2020),COUNTIF(G$583:G$613,1)&gt;0),AND($AB$5&lt;&gt;2016,$AB$5&lt;&gt;2020,$AB$5&lt;&gt;"",COUNTIF(G$582:G$612,1)&gt;0)),CONCATENATE("&lt; ",IF(AN400&lt;1,VALUE(ROUND(AN400,1-(1+INT(LOG10(ABS(AN400)))))),VALUE(ROUND(AN400,1)))),ROUND(AN400,1)),"")</f>
        <v/>
      </c>
      <c r="F402" s="155"/>
      <c r="G402" s="155"/>
      <c r="H402" s="155"/>
      <c r="I402" s="155"/>
      <c r="J402" s="155" t="str">
        <f>IF(AT400&lt;&gt;"",IF(OR(AND(OR($AB$5=2016,$AB$5=2020),COUNTIF(M583:M613,1)&gt;0),AND($AB$5&lt;&gt;2016,$AB$5&lt;&gt;2020,$AB$5&lt;&gt;"",COUNTIF(M582:M612,1)&gt;0)),CONCATENATE("&lt; ",IF(AT400&lt;1,VALUE(ROUND(AT400,1-(1+INT(LOG10(ABS(AT400)))))),VALUE(ROUND(AT400,1)))),ROUND(AT400,1)),"")</f>
        <v/>
      </c>
      <c r="K402" s="155"/>
      <c r="L402" s="155"/>
      <c r="M402" s="155"/>
      <c r="N402" s="155"/>
      <c r="O402" s="155" t="str">
        <f>IF(AZ400&lt;&gt;"",IF(OR(AND(OR($AB$5=2016,$AB$5=2020),COUNTIF(S583:S613,1)&gt;0),AND($AB$5&lt;&gt;2016,$AB$5&lt;&gt;2020,$AB$5&lt;&gt;"",COUNTIF(S582:S612,1)&gt;0)),CONCATENATE("&lt; ",IF(AZ400&lt;1,VALUE(ROUND(AZ400,1-(1+INT(LOG10(ABS(AZ400)))))),VALUE(ROUND(AZ400,1)))),ROUND(AZ400,1)),"")</f>
        <v/>
      </c>
      <c r="P402" s="155"/>
      <c r="Q402" s="155"/>
      <c r="R402" s="155"/>
      <c r="S402" s="155"/>
      <c r="T402" s="155" t="str">
        <f>IF(BF400&lt;&gt;"",IF(OR(AND(OR($AB$5=2016,$AB$5=2020),COUNTIF(Y583:Y613,1)&gt;0),AND($AB$5&lt;&gt;2016,$AB$5&lt;&gt;2020,$AB$5&lt;&gt;"",COUNTIF(Y582:Y612,1)&gt;0)),CONCATENATE("&lt; ",IF(BF400&lt;1,VALUE(ROUND(BF400,1-(1+INT(LOG10(ABS(BF400)))))),VALUE(ROUND(BF400,1)))),ROUND(BF400,1)),"")</f>
        <v/>
      </c>
      <c r="U402" s="155"/>
      <c r="V402" s="155"/>
      <c r="W402" s="155"/>
      <c r="X402" s="155"/>
      <c r="Y402" s="155" t="str">
        <f>IF(BL400&lt;&gt;"",IF(OR(AND(OR($AB$5=2016,$AB$5=2020),COUNTIF(AE583:AE613,1)&gt;0),AND($AB$5&lt;&gt;2016,$AB$5&lt;&gt;2020,$AB$5&lt;&gt;"",COUNTIF(AE582:AE612,1)&gt;0)),CONCATENATE("&lt; ",IF(BL400&lt;1,VALUE(ROUND(BL400,1-(1+INT(LOG10(ABS(BL400)))))),VALUE(ROUND(BL400,1)))),ROUND(BL400,1)),"")</f>
        <v/>
      </c>
      <c r="Z402" s="155"/>
      <c r="AA402" s="155"/>
      <c r="AB402" s="155"/>
      <c r="AC402" s="155"/>
      <c r="AD402" s="106"/>
      <c r="AE402" s="106"/>
      <c r="AF402" s="106"/>
      <c r="AG402" s="106"/>
      <c r="AH402" s="106"/>
      <c r="AI402" s="106"/>
      <c r="AJ402" s="106"/>
      <c r="AK402" s="106"/>
      <c r="AM402" s="4" t="s">
        <v>26</v>
      </c>
      <c r="AN402" s="98" t="str">
        <f>IF(AND(OR($AB$5=2016,$AB$5=2020),SUM(K226:K256)&gt;0),(SUM(K226:K256)/COUNTIF(K226:K256,"&gt;0")*IF(AM1=TRUE,31,AO402)),IF(AND($AB$5&lt;&gt;2016,$AB$5&lt;&gt;2020,$AB$5&lt;&gt;"",SUM(K225:K255)&gt;0),(SUM(K225:K255)/COUNTIF(K225:K255,"&gt;0")*IF(AM1=TRUE,31,AO402)),""))</f>
        <v/>
      </c>
      <c r="AO402" s="98">
        <f>IF(OR($AB$5=2016,$AB$5=2020),COUNTIF(E226:E256,"&gt;0"),COUNTIF(E225:E255,"&gt;0"))</f>
        <v>0</v>
      </c>
      <c r="AP402"/>
      <c r="AQ402"/>
      <c r="AR402" s="151"/>
      <c r="AS402" s="151"/>
      <c r="AT402" s="110" t="str">
        <f>IF(AND(OR($AB$5=2016,$AB$5=2020),SUM(Q226:Q256)&gt;0),(SUM(Q226:Q256)/COUNTIF(Q226:Q256,"&gt;0")*IF(AM1=TRUE,31,AO402)),IF(AND($AB$5&lt;&gt;2016,$AB$5&lt;&gt;2020,$AB$5&lt;&gt;"",SUM(Q225:Q255)&gt;0),(SUM(Q225:Q255)/COUNTIF(Q225:Q255,"&gt;0")*IF(AM1=TRUE,31,AO402)),""))</f>
        <v/>
      </c>
      <c r="AU402" s="110"/>
      <c r="AV402" s="110"/>
      <c r="AW402" s="110"/>
      <c r="AX402" s="110"/>
      <c r="AY402" s="110"/>
      <c r="AZ402" s="110" t="str">
        <f>IF(AND(OR($AB$5=2016,$AB$5=2020),SUM(W226:W256)&gt;0),(SUM(W226:W256)/COUNTIF(W226:W256,"&gt;0")*IF(AM1=TRUE,31,AO402)),IF(AND($AB$5&lt;&gt;2016,$AB$5&lt;&gt;2020,$AB$5&lt;&gt;"",SUM(W225:W255)&gt;0),(SUM(W225:W255)/COUNTIF(W225:W255,"&gt;0")*IF(AM1=TRUE,31,AO402)),""))</f>
        <v/>
      </c>
      <c r="BA402" s="110"/>
      <c r="BB402" s="110"/>
      <c r="BC402" s="110"/>
      <c r="BD402" s="110"/>
      <c r="BE402" s="110"/>
      <c r="BF402" s="110" t="str">
        <f>IF(AND(OR($AB$5=2016,$AB$5=2020),SUM(AC226:AC256)&gt;0),(SUM(AC226:AC256)/COUNTIF(AC226:AC256,"&gt;0")*IF(AM1=TRUE,31,AO402)),IF(AND($AB$5&lt;&gt;2016,$AB$5&lt;&gt;2020,$AB$5&lt;&gt;"",SUM(AC225:AC255)&gt;0),(SUM(AC225:AC255)/COUNTIF(AC225:AC255,"&gt;0")*IF(AM1=TRUE,31,AO402)),""))</f>
        <v/>
      </c>
      <c r="BG402" s="110"/>
      <c r="BH402" s="110"/>
      <c r="BI402" s="110"/>
      <c r="BJ402" s="110"/>
      <c r="BK402" s="110"/>
      <c r="BL402" s="110" t="str">
        <f>IF(AND(OR($AB$5=2016,$AB$5=2020),SUM(AI226:AI256)&gt;0),(SUM(AI226:AI256)/COUNTIF(AI226:AI256,"&gt;0")*IF(AM1=TRUE,31,AO402)),IF(AND($AB$5&lt;&gt;2016,$AB$5&lt;&gt;2020,$AB$5&lt;&gt;"",SUM(AI225:AI255)&gt;0),(SUM(AI225:AI255)/COUNTIF(AI225:AI255,"&gt;0")*IF(AM1=TRUE,31,AO402)),""))</f>
        <v/>
      </c>
      <c r="BM402"/>
      <c r="BN402"/>
      <c r="BO402"/>
      <c r="BP402"/>
      <c r="BQ402"/>
      <c r="BR402"/>
      <c r="BS402"/>
      <c r="BT402"/>
      <c r="BU402"/>
      <c r="BV402"/>
      <c r="BW402"/>
      <c r="BX402"/>
      <c r="BY402"/>
      <c r="BZ402" s="99"/>
      <c r="CA402" s="99"/>
      <c r="CB402" s="99"/>
      <c r="CC402" s="99"/>
      <c r="CD402" s="99"/>
    </row>
    <row r="403" spans="1:82" hidden="1" x14ac:dyDescent="0.2">
      <c r="A403" s="35"/>
      <c r="B403" s="155" t="s">
        <v>119</v>
      </c>
      <c r="C403" s="155"/>
      <c r="D403" s="155"/>
      <c r="E403" s="155" t="str">
        <f>IF(AN401&lt;&gt;"",IF(OR(AND(OR($AB$5=2016,$AB$5=2020),COUNTIF(G$614:G$643,1)&gt;0),AND($AB$5&lt;&gt;2016,$AB$5&lt;&gt;2020,$AB$5&lt;&gt;"",COUNTIF(G$613:G$642,1)&gt;0)),CONCATENATE("&lt; ",IF(AN401&lt;1,VALUE(ROUND(AN401,1-(1+INT(LOG10(ABS(AN401)))))),VALUE(ROUND(AN401,1)))),ROUND(AN401,1)),"")</f>
        <v/>
      </c>
      <c r="F403" s="155"/>
      <c r="G403" s="155"/>
      <c r="H403" s="155"/>
      <c r="I403" s="155"/>
      <c r="J403" s="155" t="str">
        <f>IF(AT401&lt;&gt;"",IF(OR(AND(OR($AB$5=2016,$AB$5=2020),COUNTIF(M614:M643,1)&gt;0),AND($AB$5&lt;&gt;2016,$AB$5&lt;&gt;2020,$AB$5&lt;&gt;"",COUNTIF(M613:M642,1)&gt;0)),CONCATENATE("&lt; ",IF(AT401&lt;1,VALUE(ROUND(AT401,1-(1+INT(LOG10(ABS(AT401)))))),VALUE(ROUND(AT401,1)))),ROUND(AT401,1)),"")</f>
        <v/>
      </c>
      <c r="K403" s="155"/>
      <c r="L403" s="155"/>
      <c r="M403" s="155"/>
      <c r="N403" s="155"/>
      <c r="O403" s="155" t="str">
        <f>IF(AZ401&lt;&gt;"",IF(OR(AND(OR($AB$5=2016,$AB$5=2020),COUNTIF(S614:S643,1)&gt;0),AND($AB$5&lt;&gt;2016,$AB$5&lt;&gt;2020,$AB$5&lt;&gt;"",COUNTIF(S613:S642,1)&gt;0)),CONCATENATE("&lt; ",IF(AZ401&lt;1,VALUE(ROUND(AZ401,1-(1+INT(LOG10(ABS(AZ401)))))),VALUE(ROUND(AZ401,1)))),ROUND(AZ401,1)),"")</f>
        <v/>
      </c>
      <c r="P403" s="155"/>
      <c r="Q403" s="155"/>
      <c r="R403" s="155"/>
      <c r="S403" s="155"/>
      <c r="T403" s="155" t="str">
        <f>IF(BF401&lt;&gt;"",IF(OR(AND(OR($AB$5=2016,$AB$5=2020),COUNTIF(Y614:Y643,1)&gt;0),AND($AB$5&lt;&gt;2016,$AB$5&lt;&gt;2020,$AB$5&lt;&gt;"",COUNTIF(Y613:Y642,1)&gt;0)),CONCATENATE("&lt; ",IF(BF401&lt;1,VALUE(ROUND(BF401,1-(1+INT(LOG10(ABS(BF401)))))),VALUE(ROUND(BF401,1)))),ROUND(BF401,1)),"")</f>
        <v/>
      </c>
      <c r="U403" s="155"/>
      <c r="V403" s="155"/>
      <c r="W403" s="155"/>
      <c r="X403" s="155"/>
      <c r="Y403" s="155" t="str">
        <f>IF(BL401&lt;&gt;"",IF(OR(AND(OR($AB$5=2016,$AB$5=2020),COUNTIF(AE614:AE643,1)&gt;0),AND($AB$5&lt;&gt;2016,$AB$5&lt;&gt;2020,$AB$5&lt;&gt;"",COUNTIF(AE613:AE642,1)&gt;0)),CONCATENATE("&lt; ",IF(BL401&lt;1,VALUE(ROUND(BL401,1-(1+INT(LOG10(ABS(BL401)))))),VALUE(ROUND(BL401,1)))),ROUND(BL401,1)),"")</f>
        <v/>
      </c>
      <c r="Z403" s="155"/>
      <c r="AA403" s="155"/>
      <c r="AB403" s="155"/>
      <c r="AC403" s="155"/>
      <c r="AD403" s="106"/>
      <c r="AE403" s="106"/>
      <c r="AF403" s="106"/>
      <c r="AG403" s="106"/>
      <c r="AH403" s="106"/>
      <c r="AI403" s="106"/>
      <c r="AJ403" s="106"/>
      <c r="AK403" s="106"/>
      <c r="AM403" s="4" t="s">
        <v>70</v>
      </c>
      <c r="AN403" s="98" t="str">
        <f>IF(AND(OR($AB$5=2016,$AB$5=2020),SUM(K257:K286)&gt;0),(SUM(K257:K286)/COUNTIF(K257:K286,"&gt;0")*IF(AM1=TRUE,30,AO403)),IF(AND($AB$5&lt;&gt;2016,$AB$5&lt;&gt;2020,$AB$5&lt;&gt;"",SUM(K256:K285)&gt;0),(SUM(K256:K285)/COUNTIF(K256:K285,"&gt;0")*IF(AM1=TRUE,30,AO403)),""))</f>
        <v/>
      </c>
      <c r="AO403" s="98">
        <f>IF(OR($AB$5=2016,$AB$5=2020),COUNTIF(E257:E286,"&gt;0"),COUNTIF(E256:E285,"&gt;0"))</f>
        <v>0</v>
      </c>
      <c r="AP403"/>
      <c r="AQ403"/>
      <c r="AR403" s="151"/>
      <c r="AS403" s="151"/>
      <c r="AT403" s="110" t="str">
        <f>IF(AND(OR($AB$5=2016,$AB$5=2020),SUM(Q257:Q286)&gt;0),(SUM(Q257:Q286)/COUNTIF(Q257:Q286,"&gt;0")*IF(AM1=TRUE,30,AO403)),IF(AND($AB$5&lt;&gt;2016,$AB$5&lt;&gt;2020,$AB$5&lt;&gt;"",SUM(Q256:Q285)&gt;0),(SUM(Q256:Q285)/COUNTIF(Q256:Q285,"&gt;0")*IF(AM1=TRUE,30,AO403)),""))</f>
        <v/>
      </c>
      <c r="AU403" s="110"/>
      <c r="AV403" s="110"/>
      <c r="AW403" s="110"/>
      <c r="AX403" s="110"/>
      <c r="AY403" s="110"/>
      <c r="AZ403" s="110" t="str">
        <f>IF(AND(OR($AB$5=2016,$AB$5=2020),SUM(W257:W286)&gt;0),(SUM(W257:W286)/COUNTIF(W257:W286,"&gt;0")*IF(AM1=TRUE,30,AO403)),IF(AND($AB$5&lt;&gt;2016,$AB$5&lt;&gt;2020,$AB$5&lt;&gt;"",SUM(W256:W285)&gt;0),(SUM(W256:W285)/COUNTIF(W256:W285,"&gt;0")*IF(AM1=TRUE,30,AO403)),""))</f>
        <v/>
      </c>
      <c r="BA403" s="110"/>
      <c r="BB403" s="110"/>
      <c r="BC403" s="110"/>
      <c r="BD403" s="110"/>
      <c r="BE403" s="110"/>
      <c r="BF403" s="110" t="str">
        <f>IF(AND(OR($AB$5=2016,$AB$5=2020),SUM(AC257:AC286)&gt;0),(SUM(AC257:AC286)/COUNTIF(AC257:AC286,"&gt;0")*IF(AM1=TRUE,30,AO403)),IF(AND($AB$5&lt;&gt;2016,$AB$5&lt;&gt;2020,$AB$5&lt;&gt;"",SUM(AC256:AC285)&gt;0),(SUM(AC256:AC285)/COUNTIF(AC256:AC285,"&gt;0")*IF(AM1=TRUE,30,AO403)),""))</f>
        <v/>
      </c>
      <c r="BG403" s="110"/>
      <c r="BH403" s="110"/>
      <c r="BI403" s="110"/>
      <c r="BJ403" s="110"/>
      <c r="BK403" s="110"/>
      <c r="BL403" s="110" t="str">
        <f>IF(AND(OR($AB$5=2016,$AB$5=2020),SUM(AI257:AI286)&gt;0),(SUM(AI257:AI286)/COUNTIF(AI257:AI286,"&gt;0")*IF(AM1=TRUE,30,AO403)),IF(AND($AB$5&lt;&gt;2016,$AB$5&lt;&gt;2020,$AB$5&lt;&gt;"",SUM(AI256:AI285)&gt;0),(SUM(AI256:AI285)/COUNTIF(AI256:AI285,"&gt;0")*IF(AM1=TRUE,30,AO403)),""))</f>
        <v/>
      </c>
      <c r="BM403"/>
      <c r="BN403"/>
      <c r="BO403"/>
      <c r="BP403"/>
      <c r="BQ403"/>
      <c r="BR403"/>
      <c r="BS403"/>
      <c r="BT403"/>
      <c r="BU403"/>
      <c r="BV403"/>
      <c r="BW403"/>
      <c r="BX403"/>
      <c r="BY403"/>
      <c r="BZ403" s="99"/>
      <c r="CA403" s="99"/>
      <c r="CB403" s="99"/>
      <c r="CC403" s="99"/>
      <c r="CD403" s="99"/>
    </row>
    <row r="404" spans="1:82" hidden="1" x14ac:dyDescent="0.2">
      <c r="A404" s="35"/>
      <c r="B404" s="155" t="s">
        <v>26</v>
      </c>
      <c r="C404" s="155"/>
      <c r="D404" s="155"/>
      <c r="E404" s="155" t="str">
        <f>IF(AN402&lt;&gt;"",IF(OR(AND(OR($AB$5=2016,$AB$5=2020),COUNTIF(G$644:G$674,1)&gt;0),AND($AB$5&lt;&gt;2016,$AB$5&lt;&gt;2020,$AB$5&lt;&gt;"",COUNTIF(G$643:G$673,1)&gt;0)),CONCATENATE("&lt; ",IF(AN402&lt;1,VALUE(ROUND(AN402,1-(1+INT(LOG10(ABS(AN402)))))),VALUE(ROUND(AN402,1)))),ROUND(AN402,1)),"")</f>
        <v/>
      </c>
      <c r="F404" s="155"/>
      <c r="G404" s="155"/>
      <c r="H404" s="155"/>
      <c r="I404" s="155"/>
      <c r="J404" s="155" t="str">
        <f>IF(AT402&lt;&gt;"",IF(OR(AND(OR($AB$5=2016,$AB$5=2020),COUNTIF(M644:M674,1)&gt;0),AND($AB$5&lt;&gt;2016,$AB$5&lt;&gt;2020,$AB$5&lt;&gt;"",COUNTIF(M643:M673,1)&gt;0)),CONCATENATE("&lt; ",IF(AT402&lt;1,VALUE(ROUND(AT402,1-(1+INT(LOG10(ABS(AT402)))))),VALUE(ROUND(AT402,1)))),ROUND(AT402,1)),"")</f>
        <v/>
      </c>
      <c r="K404" s="155"/>
      <c r="L404" s="155"/>
      <c r="M404" s="155"/>
      <c r="N404" s="155"/>
      <c r="O404" s="155" t="str">
        <f>IF(AZ402&lt;&gt;"",IF(OR(AND(OR($AB$5=2016,$AB$5=2020),COUNTIF(S644:S674,1)&gt;0),AND($AB$5&lt;&gt;2016,$AB$5&lt;&gt;2020,$AB$5&lt;&gt;"",COUNTIF(S643:S673,1)&gt;0)),CONCATENATE("&lt; ",IF(AZ402&lt;1,VALUE(ROUND(AZ402,1-(1+INT(LOG10(ABS(AZ402)))))),VALUE(ROUND(AZ402,1)))),ROUND(AZ402,1)),"")</f>
        <v/>
      </c>
      <c r="P404" s="155"/>
      <c r="Q404" s="155"/>
      <c r="R404" s="155"/>
      <c r="S404" s="155"/>
      <c r="T404" s="155" t="str">
        <f>IF(BF402&lt;&gt;"",IF(OR(AND(OR($AB$5=2016,$AB$5=2020),COUNTIF(Y644:Y674,1)&gt;0),AND($AB$5&lt;&gt;2016,$AB$5&lt;&gt;2020,$AB$5&lt;&gt;"",COUNTIF(Y643:Y673,1)&gt;0)),CONCATENATE("&lt; ",IF(BF402&lt;1,VALUE(ROUND(BF402,1-(1+INT(LOG10(ABS(BF402)))))),VALUE(ROUND(BF402,1)))),ROUND(BF402,1)),"")</f>
        <v/>
      </c>
      <c r="U404" s="155"/>
      <c r="V404" s="155"/>
      <c r="W404" s="155"/>
      <c r="X404" s="155"/>
      <c r="Y404" s="155" t="str">
        <f>IF(BL402&lt;&gt;"",IF(OR(AND(OR($AB$5=2016,$AB$5=2020),COUNTIF(AE644:AE674,1)&gt;0),AND($AB$5&lt;&gt;2016,$AB$5&lt;&gt;2020,$AB$5&lt;&gt;"",COUNTIF(AE643:AE673,1)&gt;0)),CONCATENATE("&lt; ",IF(BL402&lt;1,VALUE(ROUND(BL402,1-(1+INT(LOG10(ABS(BL402)))))),VALUE(ROUND(BL402,1)))),ROUND(BL402,1)),"")</f>
        <v/>
      </c>
      <c r="Z404" s="155"/>
      <c r="AA404" s="155"/>
      <c r="AB404" s="155"/>
      <c r="AC404" s="155"/>
      <c r="AD404" s="106"/>
      <c r="AE404" s="106"/>
      <c r="AF404" s="106"/>
      <c r="AG404" s="106"/>
      <c r="AH404" s="106"/>
      <c r="AI404" s="106"/>
      <c r="AJ404" s="106"/>
      <c r="AK404" s="106"/>
      <c r="AM404" s="4" t="s">
        <v>71</v>
      </c>
      <c r="AN404" s="98" t="str">
        <f>IF(AND(OR($AB$5=2016,$AB$5=2020),SUM(K287:K317)&gt;0),(SUM(K287:K317)/COUNTIF(K287:K317,"&gt;0")*IF(AM1=TRUE,31,AO404)),IF(AND($AB$5&lt;&gt;2016,$AB$5&lt;&gt;2020,$AB$5&lt;&gt;"",SUM(K286:K316)&gt;0),(SUM(K286:K316)/COUNTIF(K286:K316,"&gt;0")*IF(AM1=TRUE,31,AO404)),""))</f>
        <v/>
      </c>
      <c r="AO404" s="98">
        <f>IF(OR($AB$5=2016,$AB$5=2020),COUNTIF(E287:E317,"&gt;0"),COUNTIF(E286:E316,"&gt;0"))</f>
        <v>0</v>
      </c>
      <c r="AP404"/>
      <c r="AQ404"/>
      <c r="AR404" s="151"/>
      <c r="AS404" s="151"/>
      <c r="AT404" s="110" t="str">
        <f>IF(AND(OR($AB$5=2016,$AB$5=2020),SUM(Q287:Q317)&gt;0),(SUM(Q287:Q317)/COUNTIF(Q287:Q317,"&gt;0")*IF(AM1=TRUE,31,AO404)),IF(AND($AB$5&lt;&gt;2016,$AB$5&lt;&gt;2020,$AB$5&lt;&gt;"",SUM(Q286:Q316)&gt;0),(SUM(Q286:Q316)/COUNTIF(Q286:Q316,"&gt;0")*IF(AM1=TRUE,31,AO404)),""))</f>
        <v/>
      </c>
      <c r="AU404" s="110"/>
      <c r="AV404" s="110"/>
      <c r="AW404" s="110"/>
      <c r="AX404" s="110"/>
      <c r="AY404" s="110"/>
      <c r="AZ404" s="110" t="str">
        <f>IF(AND(OR($AB$5=2016,$AB$5=2020),SUM(W287:W317)&gt;0),(SUM(W287:W317)/COUNTIF(W287:W317,"&gt;0")*IF(AM1=TRUE,31,AO404)),IF(AND($AB$5&lt;&gt;2016,$AB$5&lt;&gt;2020,$AB$5&lt;&gt;"",SUM(W286:W316)&gt;0),(SUM(W286:W316)/COUNTIF(W286:W316,"&gt;0")*IF(AM1=TRUE,31,AO404)),""))</f>
        <v/>
      </c>
      <c r="BA404" s="110"/>
      <c r="BB404" s="110"/>
      <c r="BC404" s="110"/>
      <c r="BD404" s="110"/>
      <c r="BE404" s="110"/>
      <c r="BF404" s="110" t="str">
        <f>IF(AND(OR($AB$5=2016,$AB$5=2020),SUM(AC287:AC317)&gt;0),(SUM(AC287:AC317)/COUNTIF(AC287:AC317,"&gt;0")*IF(AM1=TRUE,31,AO404)),IF(AND($AB$5&lt;&gt;2016,$AB$5&lt;&gt;2020,$AB$5&lt;&gt;"",SUM(AC286:AC316)&gt;0),(SUM(AC286:AC316)/COUNTIF(AC286:AC316,"&gt;0")*IF(AM1=TRUE,31,AO404)),""))</f>
        <v/>
      </c>
      <c r="BG404" s="110"/>
      <c r="BH404" s="110"/>
      <c r="BI404" s="110"/>
      <c r="BJ404" s="110"/>
      <c r="BK404" s="110"/>
      <c r="BL404" s="110" t="str">
        <f>IF(AND(OR($AB$5=2016,$AB$5=2020),SUM(AI287:AI317)&gt;0),(SUM(AI287:AI317)/COUNTIF(AI287:AI317,"&gt;0")*IF(AM1=TRUE,31,AO404)),IF(AND($AB$5&lt;&gt;2016,$AB$5&lt;&gt;2020,$AB$5&lt;&gt;"",SUM(AI286:AI316)&gt;0),(SUM(AI286:AI316)/COUNTIF(AI286:AI316,"&gt;0")*IF(AM1=TRUE,31,AO404)),""))</f>
        <v/>
      </c>
      <c r="BM404"/>
      <c r="BN404"/>
      <c r="BO404"/>
      <c r="BP404"/>
      <c r="BQ404"/>
      <c r="BR404"/>
      <c r="BS404"/>
      <c r="BT404"/>
      <c r="BU404"/>
      <c r="BV404"/>
      <c r="BW404"/>
      <c r="BX404"/>
      <c r="BY404"/>
      <c r="BZ404" s="99"/>
      <c r="CA404" s="99"/>
      <c r="CB404" s="99"/>
      <c r="CC404" s="99"/>
      <c r="CD404" s="99"/>
    </row>
    <row r="405" spans="1:82" hidden="1" x14ac:dyDescent="0.2">
      <c r="A405" s="35"/>
      <c r="B405" s="155" t="s">
        <v>120</v>
      </c>
      <c r="C405" s="155"/>
      <c r="D405" s="155"/>
      <c r="E405" s="155" t="str">
        <f>IF(AN403&lt;&gt;"",IF(OR(AND(OR($AB$5=2016,$AB$5=2020),COUNTIF(G$675:G$704,1)&gt;0),AND($AB$5&lt;&gt;2016,$AB$5&lt;&gt;2020,$AB$5&lt;&gt;"",COUNTIF(G$674:G$703,1)&gt;0)),CONCATENATE("&lt; ",IF(AN403&lt;1,VALUE(ROUND(AN403,1-(1+INT(LOG10(ABS(AN403)))))),VALUE(ROUND(AN403,1)))),ROUND(AN403,1)),"")</f>
        <v/>
      </c>
      <c r="F405" s="155"/>
      <c r="G405" s="155"/>
      <c r="H405" s="155"/>
      <c r="I405" s="155"/>
      <c r="J405" s="155" t="str">
        <f>IF(AT403&lt;&gt;"",IF(OR(AND(OR($AB$5=2016,$AB$5=2020),COUNTIF(M675:M704,1)&gt;0),AND($AB$5&lt;&gt;2016,$AB$5&lt;&gt;2020,$AB$5&lt;&gt;"",COUNTIF(M674:M703,1)&gt;0)),CONCATENATE("&lt; ",IF(AT403&lt;1,VALUE(ROUND(AT403,1-(1+INT(LOG10(ABS(AT403)))))),VALUE(ROUND(AT403,1)))),ROUND(AT403,1)),"")</f>
        <v/>
      </c>
      <c r="K405" s="155"/>
      <c r="L405" s="155"/>
      <c r="M405" s="155"/>
      <c r="N405" s="155"/>
      <c r="O405" s="155" t="str">
        <f>IF(AZ403&lt;&gt;"",IF(OR(AND(OR($AB$5=2016,$AB$5=2020),COUNTIF(S675:S704,1)&gt;0),AND($AB$5&lt;&gt;2016,$AB$5&lt;&gt;2020,$AB$5&lt;&gt;"",COUNTIF(S674:S703,1)&gt;0)),CONCATENATE("&lt; ",IF(AZ403&lt;1,VALUE(ROUND(AZ403,1-(1+INT(LOG10(ABS(AZ403)))))),VALUE(ROUND(AZ403,1)))),ROUND(AZ403,1)),"")</f>
        <v/>
      </c>
      <c r="P405" s="155"/>
      <c r="Q405" s="155"/>
      <c r="R405" s="155"/>
      <c r="S405" s="155"/>
      <c r="T405" s="155" t="str">
        <f>IF(BF403&lt;&gt;"",IF(OR(AND(OR($AB$5=2016,$AB$5=2020),COUNTIF(Y675:Y704,1)&gt;0),AND($AB$5&lt;&gt;2016,$AB$5&lt;&gt;2020,$AB$5&lt;&gt;"",COUNTIF(Y674:Y703,1)&gt;0)),CONCATENATE("&lt; ",IF(BF403&lt;1,VALUE(ROUND(BF403,1-(1+INT(LOG10(ABS(BF403)))))),VALUE(ROUND(BF403,1)))),ROUND(BF403,1)),"")</f>
        <v/>
      </c>
      <c r="U405" s="155"/>
      <c r="V405" s="155"/>
      <c r="W405" s="155"/>
      <c r="X405" s="155"/>
      <c r="Y405" s="155" t="str">
        <f>IF(BL403&lt;&gt;"",IF(OR(AND(OR($AB$5=2016,$AB$5=2020),COUNTIF(AE675:AE704,1)&gt;0),AND($AB$5&lt;&gt;2016,$AB$5&lt;&gt;2020,$AB$5&lt;&gt;"",COUNTIF(AE674:AE703,1)&gt;0)),CONCATENATE("&lt; ",IF(BL403&lt;1,VALUE(ROUND(BL403,1-(1+INT(LOG10(ABS(BL403)))))),VALUE(ROUND(BL403,1)))),ROUND(BL403,1)),"")</f>
        <v/>
      </c>
      <c r="Z405" s="155"/>
      <c r="AA405" s="155"/>
      <c r="AB405" s="155"/>
      <c r="AC405" s="155"/>
      <c r="AD405" s="106"/>
      <c r="AE405" s="106"/>
      <c r="AF405" s="106"/>
      <c r="AG405" s="106"/>
      <c r="AH405" s="106"/>
      <c r="AI405" s="106"/>
      <c r="AJ405" s="106"/>
      <c r="AK405" s="106"/>
      <c r="AM405" s="4" t="s">
        <v>72</v>
      </c>
      <c r="AN405" s="98" t="str">
        <f>IF(AND(OR($AB$5=2016,$AB$5=2020),SUM(K318:K348)&gt;0),(SUM(K318:K348)/COUNTIF(K318:K348,"&gt;0")*IF(AM1=TRUE,31,AO405)),IF(AND($AB$5&lt;&gt;2016,$AB$5&lt;&gt;2020,$AB$5&lt;&gt;"",SUM(K317:K347)&gt;0),(SUM(K317:K347)/COUNTIF(K317:K347,"&gt;0")*IF(AM1=TRUE,31,AO405)),""))</f>
        <v/>
      </c>
      <c r="AO405" s="98">
        <f>IF(OR($AB$5=2016,$AB$5=2020),COUNTIF(E318:E348,"&gt;0"),COUNTIF(E317:E347,"&gt;0"))</f>
        <v>0</v>
      </c>
      <c r="AP405"/>
      <c r="AQ405"/>
      <c r="AR405" s="151"/>
      <c r="AS405" s="151"/>
      <c r="AT405" s="110" t="str">
        <f>IF(AND(OR($AB$5=2016,$AB$5=2020),SUM(Q318:Q348)&gt;0),(SUM(Q318:Q348)/COUNTIF(Q318:Q348,"&gt;0")*IF(AM1=TRUE,31,AO405)),IF(AND($AB$5&lt;&gt;2016,$AB$5&lt;&gt;2020,$AB$5&lt;&gt;"",SUM(Q317:Q347)&gt;0),(SUM(Q317:Q347)/COUNTIF(Q317:Q347,"&gt;0")*IF(AM1=TRUE,31,AO405)),""))</f>
        <v/>
      </c>
      <c r="AU405" s="110"/>
      <c r="AV405" s="110"/>
      <c r="AW405" s="110"/>
      <c r="AX405" s="110"/>
      <c r="AY405" s="110"/>
      <c r="AZ405" s="110" t="str">
        <f>IF(AND(OR($AB$5=2016,$AB$5=2020),SUM(W318:W348)&gt;0),(SUM(W318:W348)/COUNTIF(W318:W348,"&gt;0")*IF(AM1=TRUE,31,AO405)),IF(AND($AB$5&lt;&gt;2016,$AB$5&lt;&gt;2020,$AB$5&lt;&gt;"",SUM(W317:W347)&gt;0),(SUM(W317:W347)/COUNTIF(W317:W347,"&gt;0")*IF(AM1=TRUE,31,AO405)),""))</f>
        <v/>
      </c>
      <c r="BA405" s="110"/>
      <c r="BB405" s="110"/>
      <c r="BC405" s="110"/>
      <c r="BD405" s="110"/>
      <c r="BE405" s="110"/>
      <c r="BF405" s="110" t="str">
        <f>IF(AND(OR($AB$5=2016,$AB$5=2020),SUM(AC318:AC348)&gt;0),(SUM(AC318:AC348)/COUNTIF(AC318:AC348,"&gt;0")*IF(AM1=TRUE,31,AO405)),IF(AND($AB$5&lt;&gt;2016,$AB$5&lt;&gt;2020,$AB$5&lt;&gt;"",SUM(AC317:AC347)&gt;0),(SUM(AC317:AC347)/COUNTIF(AC317:AC347,"&gt;0")*IF(AM1=TRUE,31,AO405)),""))</f>
        <v/>
      </c>
      <c r="BG405" s="110"/>
      <c r="BH405" s="110"/>
      <c r="BI405" s="110"/>
      <c r="BJ405" s="110"/>
      <c r="BK405" s="110"/>
      <c r="BL405" s="110" t="str">
        <f>IF(AND(OR($AB$5=2016,$AB$5=2020),SUM(AI318:AI348)&gt;0),(SUM(AI318:AI348)/COUNTIF(AI318:AI348,"&gt;0")*IF(AM1=TRUE,31,AO405)),IF(AND($AB$5&lt;&gt;2016,$AB$5&lt;&gt;2020,$AB$5&lt;&gt;"",SUM(AI317:AI347)&gt;0),(SUM(AI317:AI347)/COUNTIF(AI317:AI347,"&gt;0")*IF(AM1=TRUE,31,AO405)),""))</f>
        <v/>
      </c>
      <c r="BM405"/>
      <c r="BN405"/>
      <c r="BO405"/>
      <c r="BP405"/>
      <c r="BQ405"/>
      <c r="BR405"/>
      <c r="BS405"/>
      <c r="BT405"/>
      <c r="BU405"/>
      <c r="BV405"/>
      <c r="BW405"/>
      <c r="BX405"/>
      <c r="BY405"/>
      <c r="BZ405" s="99"/>
      <c r="CA405" s="99"/>
      <c r="CB405" s="99"/>
      <c r="CC405" s="99"/>
      <c r="CD405" s="99"/>
    </row>
    <row r="406" spans="1:82" hidden="1" x14ac:dyDescent="0.2">
      <c r="A406" s="35"/>
      <c r="B406" s="155" t="s">
        <v>121</v>
      </c>
      <c r="C406" s="155"/>
      <c r="D406" s="155"/>
      <c r="E406" s="155" t="str">
        <f>IF(AN404&lt;&gt;"",IF(OR(AND(OR($AB$5=2016,$AB$5=2020),COUNTIF(G$705:G$735,1)&gt;0),AND($AB$5&lt;&gt;2016,$AB$5&lt;&gt;2020,$AB$5&lt;&gt;"",COUNTIF(G$704:G$734,1)&gt;0)),CONCATENATE("&lt; ",IF(AN404&lt;1,VALUE(ROUND(AN404,1-(1+INT(LOG10(ABS(AN404)))))),VALUE(ROUND(AN404,1)))),ROUND(AN404,1)),"")</f>
        <v/>
      </c>
      <c r="F406" s="155"/>
      <c r="G406" s="155"/>
      <c r="H406" s="155"/>
      <c r="I406" s="155"/>
      <c r="J406" s="155" t="str">
        <f>IF(AT404&lt;&gt;"",IF(OR(AND(OR($AB$5=2016,$AB$5=2020),COUNTIF(M705:M735,1)&gt;0),AND($AB$5&lt;&gt;2016,$AB$5&lt;&gt;2020,$AB$5&lt;&gt;"",COUNTIF(M704:M734,1)&gt;0)),CONCATENATE("&lt; ",IF(AT404&lt;1,VALUE(ROUND(AT404,1-(1+INT(LOG10(ABS(AT404)))))),VALUE(ROUND(AT404,1)))),ROUND(AT404,1)),"")</f>
        <v/>
      </c>
      <c r="K406" s="155"/>
      <c r="L406" s="155"/>
      <c r="M406" s="155"/>
      <c r="N406" s="155"/>
      <c r="O406" s="155" t="str">
        <f>IF(AZ404&lt;&gt;"",IF(OR(AND(OR($AB$5=2016,$AB$5=2020),COUNTIF(S705:S735,1)&gt;0),AND($AB$5&lt;&gt;2016,$AB$5&lt;&gt;2020,$AB$5&lt;&gt;"",COUNTIF(S704:S734,1)&gt;0)),CONCATENATE("&lt; ",IF(AZ404&lt;1,VALUE(ROUND(AZ404,1-(1+INT(LOG10(ABS(AZ404)))))),VALUE(ROUND(AZ404,1)))),ROUND(AZ404,1)),"")</f>
        <v/>
      </c>
      <c r="P406" s="155"/>
      <c r="Q406" s="155"/>
      <c r="R406" s="155"/>
      <c r="S406" s="155"/>
      <c r="T406" s="155" t="str">
        <f>IF(BF404&lt;&gt;"",IF(OR(AND(OR($AB$5=2016,$AB$5=2020),COUNTIF(Y705:Y735,1)&gt;0),AND($AB$5&lt;&gt;2016,$AB$5&lt;&gt;2020,$AB$5&lt;&gt;"",COUNTIF(Y704:Y734,1)&gt;0)),CONCATENATE("&lt; ",IF(BF404&lt;1,VALUE(ROUND(BF404,1-(1+INT(LOG10(ABS(BF404)))))),VALUE(ROUND(BF404,1)))),ROUND(BF404,1)),"")</f>
        <v/>
      </c>
      <c r="U406" s="155"/>
      <c r="V406" s="155"/>
      <c r="W406" s="155"/>
      <c r="X406" s="155"/>
      <c r="Y406" s="155" t="str">
        <f>IF(BL404&lt;&gt;"",IF(OR(AND(OR($AB$5=2016,$AB$5=2020),COUNTIF(AE705:AE735,1)&gt;0),AND($AB$5&lt;&gt;2016,$AB$5&lt;&gt;2020,$AB$5&lt;&gt;"",COUNTIF(AE704:AE734,1)&gt;0)),CONCATENATE("&lt; ",IF(BL404&lt;1,VALUE(ROUND(BL404,1-(1+INT(LOG10(ABS(BL404)))))),VALUE(ROUND(BL404,1)))),ROUND(BL404,1)),"")</f>
        <v/>
      </c>
      <c r="Z406" s="155"/>
      <c r="AA406" s="155"/>
      <c r="AB406" s="155"/>
      <c r="AC406" s="155"/>
      <c r="AD406" s="106"/>
      <c r="AE406" s="106"/>
      <c r="AF406" s="106"/>
      <c r="AG406" s="106"/>
      <c r="AH406" s="106"/>
      <c r="AI406" s="106"/>
      <c r="AJ406" s="106"/>
      <c r="AK406" s="106"/>
      <c r="AM406" s="4" t="s">
        <v>73</v>
      </c>
      <c r="AN406" s="98" t="str">
        <f>IF(AND(OR($AB$5=2016,$AB$5=2020),SUM(K349:K378)&gt;0),(SUM(K349:K378)/COUNTIF(K349:K378,"&gt;0")*IF(AM1=TRUE,30,AO406)),IF(AND($AB$5&lt;&gt;2016,$AB$5&lt;&gt;2020,$AB$5&lt;&gt;"",SUM(K348:K377)&gt;0),(SUM(K348:K377)/COUNTIF(K348:K377,"&gt;0")*IF(AM1=TRUE,30,AO406)),""))</f>
        <v/>
      </c>
      <c r="AO406" s="98">
        <f>IF(OR($AB$5=2016,$AB$5=2020),COUNTIF(E349:E378,"&gt;0"),COUNTIF(E348:E377,"&gt;0"))</f>
        <v>0</v>
      </c>
      <c r="AP406"/>
      <c r="AQ406"/>
      <c r="AR406" s="151"/>
      <c r="AS406" s="151"/>
      <c r="AT406" s="110" t="str">
        <f>IF(AND(OR($AB$5=2016,$AB$5=2020),SUM(Q349:Q378)&gt;0),(SUM(Q349:Q378)/COUNTIF(Q349:Q378,"&gt;0")*IF(AM1=TRUE,30,AO406)),IF(AND($AB$5&lt;&gt;2016,$AB$5&lt;&gt;2020,$AB$5&lt;&gt;"",SUM(Q348:Q377)&gt;0),(SUM(Q348:Q377)/COUNTIF(Q348:Q377,"&gt;0")*IF(AM1=TRUE,30,AO406)),""))</f>
        <v/>
      </c>
      <c r="AU406" s="110"/>
      <c r="AV406" s="110"/>
      <c r="AW406" s="110"/>
      <c r="AX406" s="110"/>
      <c r="AY406" s="110"/>
      <c r="AZ406" s="110" t="str">
        <f>IF(AND(OR($AB$5=2016,$AB$5=2020),SUM(W349:W378)&gt;0),(SUM(W349:W378)/COUNTIF(W349:W378,"&gt;0")*IF(AM1=TRUE,30,AO406)),IF(AND($AB$5&lt;&gt;2016,$AB$5&lt;&gt;2020,$AB$5&lt;&gt;"",SUM(W348:W377)&gt;0),(SUM(W348:W377)/COUNTIF(W348:W377,"&gt;0")*IF(AM1=TRUE,30,AO406)),""))</f>
        <v/>
      </c>
      <c r="BA406" s="110"/>
      <c r="BB406" s="110"/>
      <c r="BC406" s="110"/>
      <c r="BD406" s="110"/>
      <c r="BE406" s="110"/>
      <c r="BF406" s="110" t="str">
        <f>IF(AND(OR($AB$5=2016,$AB$5=2020),SUM(AC349:AC378)&gt;0),(SUM(AC349:AC378)/COUNTIF(AC349:AC378,"&gt;0")*IF(AM1=TRUE,30,AO406)),IF(AND($AB$5&lt;&gt;2016,$AB$5&lt;&gt;2020,$AB$5&lt;&gt;"",SUM(AC348:AC377)&gt;0),(SUM(AC348:AC377)/COUNTIF(AC348:AC377,"&gt;0")*IF(AM1=TRUE,30,AO406)),""))</f>
        <v/>
      </c>
      <c r="BG406" s="110"/>
      <c r="BH406" s="110"/>
      <c r="BI406" s="110"/>
      <c r="BJ406" s="110"/>
      <c r="BK406" s="110"/>
      <c r="BL406" s="110" t="str">
        <f>IF(AND(OR($AB$5=2016,$AB$5=2020),SUM(AI349:AI378)&gt;0),(SUM(AI349:AI378)/COUNTIF(AI349:AI378,"&gt;0")*IF(AM1=TRUE,30,AO406)),IF(AND($AB$5&lt;&gt;2016,$AB$5&lt;&gt;2020,$AB$5&lt;&gt;"",SUM(AI348:AI377)&gt;0),(SUM(AI348:AI377)/COUNTIF(AI348:AI377,"&gt;0")*IF(AM1=TRUE,30,AO406)),""))</f>
        <v/>
      </c>
      <c r="BM406"/>
      <c r="BN406"/>
      <c r="BO406"/>
      <c r="BP406"/>
      <c r="BQ406"/>
      <c r="BR406"/>
      <c r="BS406"/>
      <c r="BT406"/>
      <c r="BU406"/>
      <c r="BV406"/>
      <c r="BW406"/>
      <c r="BX406"/>
      <c r="BY406"/>
      <c r="BZ406" s="99"/>
      <c r="CA406" s="99"/>
      <c r="CB406" s="99"/>
      <c r="CC406" s="99"/>
      <c r="CD406" s="99"/>
    </row>
    <row r="407" spans="1:82" hidden="1" x14ac:dyDescent="0.2">
      <c r="A407" s="35"/>
      <c r="B407" s="155" t="s">
        <v>122</v>
      </c>
      <c r="C407" s="155"/>
      <c r="D407" s="155"/>
      <c r="E407" s="155" t="str">
        <f>IF(AN405&lt;&gt;"",IF(OR(AND(OR($AB$5=2016,$AB$5=2020),COUNTIF(G$736:G$766,1)&gt;0),AND($AB$5&lt;&gt;2016,$AB$5&lt;&gt;2020,$AB$5&lt;&gt;"",COUNTIF(G$735:G$765,1)&gt;0)),CONCATENATE("&lt; ",IF(AN405&lt;1,VALUE(ROUND(AN405,1-(1+INT(LOG10(ABS(AN405)))))),VALUE(ROUND(AN405,1)))),ROUND(AN405,1)),"")</f>
        <v/>
      </c>
      <c r="F407" s="155"/>
      <c r="G407" s="155"/>
      <c r="H407" s="155"/>
      <c r="I407" s="155"/>
      <c r="J407" s="155" t="str">
        <f>IF(AT405&lt;&gt;"",IF(OR(AND(OR($AB$5=2016,$AB$5=2020),COUNTIF(M736:M766,1)&gt;0),AND($AB$5&lt;&gt;2016,$AB$5&lt;&gt;2020,$AB$5&lt;&gt;"",COUNTIF(M735:M765,1)&gt;0)),CONCATENATE("&lt; ",IF(AT405&lt;1,VALUE(ROUND(AT405,1-(1+INT(LOG10(ABS(AT405)))))),VALUE(ROUND(AT405,1)))),ROUND(AT405,1)),"")</f>
        <v/>
      </c>
      <c r="K407" s="155"/>
      <c r="L407" s="155"/>
      <c r="M407" s="155"/>
      <c r="N407" s="155"/>
      <c r="O407" s="155" t="str">
        <f>IF(AZ405&lt;&gt;"",IF(OR(AND(OR($AB$5=2016,$AB$5=2020),COUNTIF(S736:S766,1)&gt;0),AND($AB$5&lt;&gt;2016,$AB$5&lt;&gt;2020,$AB$5&lt;&gt;"",COUNTIF(S735:S765,1)&gt;0)),CONCATENATE("&lt; ",IF(AZ405&lt;1,VALUE(ROUND(AZ405,1-(1+INT(LOG10(ABS(AZ405)))))),VALUE(ROUND(AZ405,1)))),ROUND(AZ405,1)),"")</f>
        <v/>
      </c>
      <c r="P407" s="155"/>
      <c r="Q407" s="155"/>
      <c r="R407" s="155"/>
      <c r="S407" s="155"/>
      <c r="T407" s="155" t="str">
        <f>IF(BF405&lt;&gt;"",IF(OR(AND(OR($AB$5=2016,$AB$5=2020),COUNTIF(Y736:Y766,1)&gt;0),AND($AB$5&lt;&gt;2016,$AB$5&lt;&gt;2020,$AB$5&lt;&gt;"",COUNTIF(Y735:Y765,1)&gt;0)),CONCATENATE("&lt; ",IF(BF405&lt;1,VALUE(ROUND(BF405,1-(1+INT(LOG10(ABS(BF405)))))),VALUE(ROUND(BF405,1)))),ROUND(BF405,1)),"")</f>
        <v/>
      </c>
      <c r="U407" s="155"/>
      <c r="V407" s="155"/>
      <c r="W407" s="155"/>
      <c r="X407" s="155"/>
      <c r="Y407" s="155" t="str">
        <f>IF(BL405&lt;&gt;"",IF(OR(AND(OR($AB$5=2016,$AB$5=2020),COUNTIF(AE736:AE766,1)&gt;0),AND($AB$5&lt;&gt;2016,$AB$5&lt;&gt;2020,$AB$5&lt;&gt;"",COUNTIF(AE735:AE765,1)&gt;0)),CONCATENATE("&lt; ",IF(BL405&lt;1,VALUE(ROUND(BL405,1-(1+INT(LOG10(ABS(BL405)))))),VALUE(ROUND(BL405,1)))),ROUND(BL405,1)),"")</f>
        <v/>
      </c>
      <c r="Z407" s="155"/>
      <c r="AA407" s="155"/>
      <c r="AB407" s="155"/>
      <c r="AC407" s="155"/>
      <c r="AD407" s="106"/>
      <c r="AE407" s="106"/>
      <c r="AF407" s="106"/>
      <c r="AG407" s="106"/>
      <c r="AH407" s="106"/>
      <c r="AI407" s="106"/>
      <c r="AJ407" s="106"/>
      <c r="AK407" s="106"/>
      <c r="AN407" s="98"/>
      <c r="AO407" s="98"/>
      <c r="AP407"/>
      <c r="AQ407"/>
      <c r="AR407" s="151"/>
      <c r="AS407" s="151"/>
      <c r="AU407" s="98"/>
      <c r="AV407" s="98"/>
      <c r="AW407" s="98"/>
      <c r="AX407"/>
      <c r="AY407"/>
      <c r="BA407"/>
      <c r="BB407"/>
      <c r="BC407"/>
      <c r="BD407"/>
      <c r="BE407"/>
      <c r="BM407"/>
      <c r="BN407"/>
      <c r="BO407"/>
      <c r="BP407"/>
      <c r="BQ407"/>
      <c r="BR407"/>
      <c r="BS407"/>
      <c r="BT407"/>
      <c r="BU407"/>
      <c r="BV407"/>
      <c r="BW407"/>
      <c r="BX407"/>
      <c r="BY407"/>
      <c r="BZ407" s="99"/>
      <c r="CA407" s="99"/>
      <c r="CB407" s="99"/>
      <c r="CC407" s="99"/>
      <c r="CD407" s="99"/>
    </row>
    <row r="408" spans="1:82" hidden="1" x14ac:dyDescent="0.2">
      <c r="A408" s="35"/>
      <c r="B408" s="155" t="s">
        <v>123</v>
      </c>
      <c r="C408" s="155"/>
      <c r="D408" s="155"/>
      <c r="E408" s="155" t="str">
        <f>IF(AN406&lt;&gt;"",IF(OR(AND(OR($AB$5=2016,$AB$5=2020),COUNTIF(G$767:G$796,1)&gt;0),AND($AB$5&lt;&gt;2016,$AB$5&lt;&gt;2020,$AB$5&lt;&gt;"",COUNTIF(G$766:G$795,1)&gt;0)),CONCATENATE("&lt; ",IF(AN406&lt;1,VALUE(ROUND(AN406,1-(1+INT(LOG10(ABS(AN406)))))),VALUE(ROUND(AN406,1)))),ROUND(AN406,1)),"")</f>
        <v/>
      </c>
      <c r="F408" s="155"/>
      <c r="G408" s="155"/>
      <c r="H408" s="155"/>
      <c r="I408" s="155"/>
      <c r="J408" s="155" t="str">
        <f>IF(AT406&lt;&gt;"",IF(OR(AND(OR($AB$5=2016,$AB$5=2020),COUNTIF(M767:M796,1)&gt;0),AND($AB$5&lt;&gt;2016,$AB$5&lt;&gt;2020,$AB$5&lt;&gt;"",COUNTIF(M766:M795,1)&gt;0)),CONCATENATE("&lt; ",IF(AT406&lt;1,VALUE(ROUND(AT406,1-(1+INT(LOG10(ABS(AT406)))))),VALUE(ROUND(AT406,1)))),ROUND(AT406,1)),"")</f>
        <v/>
      </c>
      <c r="K408" s="155"/>
      <c r="L408" s="155"/>
      <c r="M408" s="155"/>
      <c r="N408" s="155"/>
      <c r="O408" s="155" t="str">
        <f>IF(AZ406&lt;&gt;"",IF(OR(AND(OR($AB$5=2016,$AB$5=2020),COUNTIF(S767:S796,1)&gt;0),AND($AB$5&lt;&gt;2016,$AB$5&lt;&gt;2020,$AB$5&lt;&gt;"",COUNTIF(S766:S795,1)&gt;0)),CONCATENATE("&lt; ",IF(AZ406&lt;1,VALUE(ROUND(AZ406,1-(1+INT(LOG10(ABS(AZ406)))))),VALUE(ROUND(AZ406,1)))),ROUND(AZ406,1)),"")</f>
        <v/>
      </c>
      <c r="P408" s="155"/>
      <c r="Q408" s="155"/>
      <c r="R408" s="155"/>
      <c r="S408" s="155"/>
      <c r="T408" s="155" t="str">
        <f>IF(BF406&lt;&gt;"",IF(OR(AND(OR($AB$5=2016,$AB$5=2020),COUNTIF(Y767:Y796,1)&gt;0),AND($AB$5&lt;&gt;2016,$AB$5&lt;&gt;2020,$AB$5&lt;&gt;"",COUNTIF(Y766:Y795,1)&gt;0)),CONCATENATE("&lt; ",IF(BF406&lt;1,VALUE(ROUND(BF406,1-(1+INT(LOG10(ABS(BF406)))))),VALUE(ROUND(BF406,1)))),ROUND(BF406,1)),"")</f>
        <v/>
      </c>
      <c r="U408" s="155"/>
      <c r="V408" s="155"/>
      <c r="W408" s="155"/>
      <c r="X408" s="155"/>
      <c r="Y408" s="155" t="str">
        <f>IF(BL406&lt;&gt;"",IF(OR(AND(OR($AB$5=2016,$AB$5=2020),COUNTIF(AE767:AE796,1)&gt;0),AND($AB$5&lt;&gt;2016,$AB$5&lt;&gt;2020,$AB$5&lt;&gt;"",COUNTIF(AE766:AE795,1)&gt;0)),CONCATENATE("&lt; ",IF(BL406&lt;1,VALUE(ROUND(BL406,1-(1+INT(LOG10(ABS(BL406)))))),VALUE(ROUND(BL406,1)))),ROUND(BL406,1)),"")</f>
        <v/>
      </c>
      <c r="Z408" s="155"/>
      <c r="AA408" s="155"/>
      <c r="AB408" s="155"/>
      <c r="AC408" s="155"/>
      <c r="AD408" s="106"/>
      <c r="AE408" s="106"/>
      <c r="AF408" s="106"/>
      <c r="AG408" s="106"/>
      <c r="AH408" s="106"/>
      <c r="AI408" s="106"/>
      <c r="AJ408" s="106"/>
      <c r="AK408" s="106"/>
      <c r="AO408" s="98"/>
      <c r="AP408"/>
      <c r="AQ408"/>
      <c r="AR408" s="151"/>
      <c r="AS408" s="151"/>
      <c r="AU408" s="98"/>
      <c r="AV408" s="98"/>
      <c r="AW408" s="98"/>
      <c r="AX408"/>
      <c r="AY408"/>
      <c r="BA408"/>
      <c r="BB408"/>
      <c r="BC408"/>
      <c r="BD408"/>
      <c r="BE408"/>
      <c r="BM408"/>
      <c r="BN408"/>
      <c r="BO408"/>
      <c r="BP408"/>
      <c r="BQ408"/>
      <c r="BR408"/>
      <c r="BS408"/>
      <c r="BT408"/>
      <c r="BU408"/>
      <c r="BV408"/>
      <c r="BW408"/>
      <c r="BX408"/>
      <c r="BY408"/>
      <c r="BZ408" s="99"/>
      <c r="CA408" s="99"/>
      <c r="CB408" s="99"/>
      <c r="CC408" s="99"/>
      <c r="CD408" s="99"/>
    </row>
    <row r="409" spans="1:82" hidden="1" x14ac:dyDescent="0.2">
      <c r="A409" s="3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06"/>
      <c r="AE409" s="106"/>
      <c r="AF409" s="106"/>
      <c r="AG409" s="106"/>
      <c r="AH409" s="106"/>
      <c r="AI409" s="106"/>
      <c r="AJ409" s="106"/>
      <c r="AK409" s="106"/>
      <c r="AM409" s="4"/>
      <c r="AN409" s="105" t="s">
        <v>140</v>
      </c>
      <c r="AO409" s="102"/>
      <c r="AP409"/>
      <c r="AQ409"/>
      <c r="AR409" s="151"/>
      <c r="AS409" s="151"/>
      <c r="AT409"/>
      <c r="AU409" s="102"/>
      <c r="AV409" s="102"/>
      <c r="AW409" s="102"/>
      <c r="AX409"/>
      <c r="AY409"/>
      <c r="AZ409"/>
      <c r="BA409"/>
      <c r="BB409"/>
      <c r="BC409"/>
      <c r="BD409"/>
      <c r="BE409"/>
      <c r="BF409"/>
      <c r="BG409"/>
      <c r="BH409"/>
      <c r="BI409"/>
      <c r="BJ409"/>
      <c r="BK409"/>
      <c r="BL409"/>
      <c r="BM409"/>
      <c r="BN409"/>
      <c r="BO409"/>
      <c r="BP409"/>
      <c r="BQ409"/>
      <c r="BR409"/>
      <c r="BS409"/>
      <c r="BT409"/>
      <c r="BU409"/>
      <c r="BV409"/>
      <c r="BW409"/>
      <c r="BX409"/>
      <c r="BY409"/>
      <c r="BZ409" s="104"/>
      <c r="CA409" s="104"/>
      <c r="CB409" s="104"/>
      <c r="CC409" s="104"/>
      <c r="CD409" s="104"/>
    </row>
    <row r="410" spans="1:82" hidden="1" x14ac:dyDescent="0.2">
      <c r="A410" s="35"/>
      <c r="B410" s="178" t="s">
        <v>138</v>
      </c>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12"/>
      <c r="AE410" s="112"/>
      <c r="AF410" s="112"/>
      <c r="AG410" s="112"/>
      <c r="AH410" s="112"/>
      <c r="AI410" s="112"/>
      <c r="AJ410" s="112"/>
      <c r="AK410" s="112"/>
      <c r="AN410" s="114" t="s">
        <v>62</v>
      </c>
      <c r="AO410" s="113"/>
      <c r="AP410"/>
      <c r="AQ410"/>
      <c r="AR410" s="151"/>
      <c r="AS410" s="151"/>
      <c r="AT410" s="114" t="s">
        <v>112</v>
      </c>
      <c r="AU410" s="113"/>
      <c r="AV410" s="113"/>
      <c r="AW410" s="113"/>
      <c r="AX410" s="113"/>
      <c r="AY410" s="113"/>
      <c r="AZ410" s="114" t="s">
        <v>18</v>
      </c>
      <c r="BA410" s="113"/>
      <c r="BB410" s="113"/>
      <c r="BC410" s="113"/>
      <c r="BD410" s="113"/>
      <c r="BE410" s="113"/>
      <c r="BF410" s="114" t="s">
        <v>124</v>
      </c>
      <c r="BG410" s="113"/>
      <c r="BH410" s="113"/>
      <c r="BI410" s="113"/>
      <c r="BJ410" s="113"/>
      <c r="BK410" s="113"/>
      <c r="BL410" s="114" t="s">
        <v>63</v>
      </c>
      <c r="BM410"/>
      <c r="BN410"/>
      <c r="BO410"/>
      <c r="BP410"/>
      <c r="BQ410"/>
      <c r="BR410"/>
      <c r="BS410"/>
      <c r="BT410"/>
      <c r="BU410"/>
      <c r="BV410"/>
      <c r="BW410"/>
      <c r="BX410"/>
      <c r="BY410"/>
      <c r="BZ410" s="104"/>
      <c r="CA410" s="104"/>
      <c r="CB410" s="104"/>
      <c r="CC410" s="104"/>
      <c r="CD410" s="104"/>
    </row>
    <row r="411" spans="1:82" hidden="1" x14ac:dyDescent="0.2">
      <c r="A411" s="35"/>
      <c r="B411" s="239"/>
      <c r="C411" s="239"/>
      <c r="D411" s="239"/>
      <c r="E411" s="239"/>
      <c r="F411" s="239"/>
      <c r="G411" s="239"/>
      <c r="H411" s="239"/>
      <c r="I411" s="239"/>
      <c r="J411" s="239"/>
      <c r="K411" s="239"/>
      <c r="L411" s="239"/>
      <c r="M411" s="239"/>
      <c r="N411" s="239"/>
      <c r="O411" s="239"/>
      <c r="P411" s="239"/>
      <c r="Q411" s="239"/>
      <c r="R411" s="239"/>
      <c r="S411" s="239"/>
      <c r="T411" s="239"/>
      <c r="U411" s="239"/>
      <c r="V411" s="239"/>
      <c r="W411" s="239"/>
      <c r="X411" s="239"/>
      <c r="Y411" s="239"/>
      <c r="Z411" s="239"/>
      <c r="AA411" s="239"/>
      <c r="AB411" s="239"/>
      <c r="AC411" s="239"/>
      <c r="AD411" s="239"/>
      <c r="AE411" s="239"/>
      <c r="AF411" s="239"/>
      <c r="AG411" s="239"/>
      <c r="AH411" s="239"/>
      <c r="AI411" s="239"/>
      <c r="AJ411" s="239"/>
      <c r="AK411" s="239"/>
      <c r="AM411" s="4" t="s">
        <v>74</v>
      </c>
      <c r="AN411" s="113" t="str">
        <f>IF(SUM(H13:H43)&gt;0,AVERAGE(H13:H43),"")</f>
        <v/>
      </c>
      <c r="AO411" s="113"/>
      <c r="AP411"/>
      <c r="AQ411"/>
      <c r="AR411" s="151"/>
      <c r="AS411" s="151"/>
      <c r="AT411" s="113" t="str">
        <f>IF(SUM(N13:N43)&gt;0,AVERAGE(N13:N43),"")</f>
        <v/>
      </c>
      <c r="AU411" s="113"/>
      <c r="AV411" s="113"/>
      <c r="AW411" s="113"/>
      <c r="AX411" s="113"/>
      <c r="AY411" s="113"/>
      <c r="AZ411" s="113" t="str">
        <f>IF(SUM(T13:T43)&gt;0,AVERAGE(T13:T43),"")</f>
        <v/>
      </c>
      <c r="BA411" s="113"/>
      <c r="BB411" s="113"/>
      <c r="BC411" s="113"/>
      <c r="BD411" s="113"/>
      <c r="BE411" s="113"/>
      <c r="BF411" s="113" t="str">
        <f>IF(SUM(Z13:Z43)&gt;0,AVERAGE(Z13:Z43),"")</f>
        <v/>
      </c>
      <c r="BG411" s="113"/>
      <c r="BH411" s="113"/>
      <c r="BI411" s="113"/>
      <c r="BJ411" s="113"/>
      <c r="BK411" s="113"/>
      <c r="BL411" s="113" t="str">
        <f>IF(SUM(AF13:AF43)&gt;0,AVERAGE(AF13:AF43),"")</f>
        <v/>
      </c>
      <c r="BM411"/>
      <c r="BN411"/>
      <c r="BO411"/>
      <c r="BP411"/>
      <c r="BQ411"/>
      <c r="BR411"/>
      <c r="BS411"/>
      <c r="BT411"/>
      <c r="BU411"/>
      <c r="BV411"/>
      <c r="BW411"/>
      <c r="BX411"/>
      <c r="BY411"/>
      <c r="BZ411" s="104"/>
      <c r="CA411" s="104"/>
      <c r="CB411" s="104"/>
      <c r="CC411" s="104"/>
      <c r="CD411" s="104"/>
    </row>
    <row r="412" spans="1:82" ht="14.25" hidden="1" x14ac:dyDescent="0.25">
      <c r="A412" s="35"/>
      <c r="B412" s="180" t="s">
        <v>64</v>
      </c>
      <c r="C412" s="180"/>
      <c r="D412" s="180"/>
      <c r="E412" s="180" t="s">
        <v>125</v>
      </c>
      <c r="F412" s="180"/>
      <c r="G412" s="180"/>
      <c r="H412" s="180"/>
      <c r="I412" s="180"/>
      <c r="J412" s="180" t="s">
        <v>136</v>
      </c>
      <c r="K412" s="180"/>
      <c r="L412" s="180"/>
      <c r="M412" s="180"/>
      <c r="N412" s="180"/>
      <c r="O412" s="180" t="s">
        <v>18</v>
      </c>
      <c r="P412" s="180"/>
      <c r="Q412" s="180"/>
      <c r="R412" s="180"/>
      <c r="S412" s="180"/>
      <c r="T412" s="180" t="s">
        <v>137</v>
      </c>
      <c r="U412" s="180"/>
      <c r="V412" s="180"/>
      <c r="W412" s="180"/>
      <c r="X412" s="180"/>
      <c r="Y412" s="180" t="s">
        <v>46</v>
      </c>
      <c r="Z412" s="180"/>
      <c r="AA412" s="180"/>
      <c r="AB412" s="180"/>
      <c r="AC412" s="180"/>
      <c r="AD412" s="107"/>
      <c r="AE412" s="107"/>
      <c r="AF412" s="107"/>
      <c r="AG412" s="107"/>
      <c r="AH412" s="107"/>
      <c r="AI412" s="107"/>
      <c r="AJ412" s="107"/>
      <c r="AK412" s="107"/>
      <c r="AM412" s="4" t="s">
        <v>75</v>
      </c>
      <c r="AN412" s="113" t="str">
        <f>IF(SUM(H44:H73)&gt;0,AVERAGE(H44:H73),"")</f>
        <v/>
      </c>
      <c r="AO412" s="113"/>
      <c r="AP412"/>
      <c r="AQ412" s="4"/>
      <c r="AR412" s="151"/>
      <c r="AS412" s="151"/>
      <c r="AT412" s="113" t="str">
        <f>IF(SUM(N44:N73)&gt;0,AVERAGE(N44:N73),"")</f>
        <v/>
      </c>
      <c r="AU412" s="113"/>
      <c r="AV412" s="113"/>
      <c r="AW412" s="114"/>
      <c r="AX412" s="113"/>
      <c r="AY412" s="113"/>
      <c r="AZ412" s="113" t="str">
        <f>IF(SUM(T44:T73)&gt;0,AVERAGE(T44:T73),"")</f>
        <v/>
      </c>
      <c r="BA412" s="113"/>
      <c r="BB412" s="113"/>
      <c r="BC412" s="113"/>
      <c r="BD412" s="113"/>
      <c r="BE412" s="113"/>
      <c r="BF412" s="113" t="str">
        <f>IF(SUM(Z44:Z73)&gt;0,AVERAGE(Z44:Z73),"")</f>
        <v/>
      </c>
      <c r="BG412" s="113"/>
      <c r="BH412" s="113"/>
      <c r="BI412" s="113"/>
      <c r="BJ412" s="113"/>
      <c r="BK412" s="113"/>
      <c r="BL412" s="113" t="str">
        <f>IF(SUM(AF44:AF73)&gt;0,AVERAGE(AF44:AF73),"")</f>
        <v/>
      </c>
      <c r="BM412"/>
      <c r="BN412"/>
      <c r="BO412"/>
      <c r="BP412"/>
      <c r="BQ412"/>
      <c r="BR412"/>
      <c r="BS412"/>
      <c r="BT412"/>
      <c r="BU412"/>
      <c r="BV412"/>
      <c r="BW412"/>
      <c r="BX412"/>
      <c r="BY412"/>
      <c r="BZ412" s="104"/>
      <c r="CA412" s="104"/>
      <c r="CB412" s="104"/>
      <c r="CC412" s="104"/>
      <c r="CD412" s="104"/>
    </row>
    <row r="413" spans="1:82" hidden="1" x14ac:dyDescent="0.2">
      <c r="A413" s="35"/>
      <c r="B413" s="155" t="s">
        <v>113</v>
      </c>
      <c r="C413" s="155"/>
      <c r="D413" s="155"/>
      <c r="E413" s="155" t="str">
        <f>IF(AN411&lt;&gt;"",IF(COUNTIF($G$431:$G$461,1)&gt;0,CONCATENATE("&lt; ",ROUND(AN411,$H$1168)),ROUND(AN411,$H$1168)),"")</f>
        <v/>
      </c>
      <c r="F413" s="155"/>
      <c r="G413" s="155"/>
      <c r="H413" s="155"/>
      <c r="I413" s="155"/>
      <c r="J413" s="155" t="str">
        <f>IF(AT411&lt;&gt;"",IF(COUNTIF($M$431:$M$461,1)&gt;0,CONCATENATE("&lt; ",ROUND(AT411,$N$1168)),ROUND(AT411,$N$1168)),"")</f>
        <v/>
      </c>
      <c r="K413" s="155"/>
      <c r="L413" s="155"/>
      <c r="M413" s="155"/>
      <c r="N413" s="155"/>
      <c r="O413" s="155" t="str">
        <f>IF(AZ411&lt;&gt;"",IF(COUNTIF($S$431:$S$461,1)&gt;0,CONCATENATE("&lt; ",ROUND(AZ411,$T$1168)),ROUND(AZ411,$T$1168)),"")</f>
        <v/>
      </c>
      <c r="P413" s="155"/>
      <c r="Q413" s="155"/>
      <c r="R413" s="155"/>
      <c r="S413" s="155"/>
      <c r="T413" s="155" t="str">
        <f>IF(BF411&lt;&gt;"",IF(COUNTIF($Y$431:$Y$461,1)&gt;0,CONCATENATE("&lt; ",ROUND(BF411,$Z$1168)),ROUND(BF411,$Z$1168)),"")</f>
        <v/>
      </c>
      <c r="U413" s="155"/>
      <c r="V413" s="155"/>
      <c r="W413" s="155"/>
      <c r="X413" s="155"/>
      <c r="Y413" s="155" t="str">
        <f>IF(BL411&lt;&gt;"",IF(COUNTIF($AE$431:$AE$461,1)&gt;0,CONCATENATE("&lt; ",ROUND(BL411,$V$1170)),ROUND(BL411,$V$1170)),"")</f>
        <v/>
      </c>
      <c r="Z413" s="155"/>
      <c r="AA413" s="155"/>
      <c r="AB413" s="155"/>
      <c r="AC413" s="155"/>
      <c r="AD413" s="106"/>
      <c r="AE413" s="106"/>
      <c r="AF413" s="106"/>
      <c r="AG413" s="106"/>
      <c r="AH413" s="106"/>
      <c r="AI413" s="106"/>
      <c r="AJ413" s="106"/>
      <c r="AK413" s="106"/>
      <c r="AM413" s="4" t="s">
        <v>76</v>
      </c>
      <c r="AN413" s="113" t="str">
        <f>IF(SUM(H74:H104)&gt;0,AVERAGE(H74:H104),"")</f>
        <v/>
      </c>
      <c r="AO413" s="113"/>
      <c r="AP413"/>
      <c r="AQ413"/>
      <c r="AR413" s="151"/>
      <c r="AS413" s="151"/>
      <c r="AT413" s="113" t="str">
        <f>IF(SUM(N74:N104)&gt;0,AVERAGE(N74:N104),"")</f>
        <v/>
      </c>
      <c r="AU413" s="113"/>
      <c r="AV413" s="113"/>
      <c r="AW413" s="113"/>
      <c r="AX413" s="113"/>
      <c r="AY413" s="113"/>
      <c r="AZ413" s="113" t="str">
        <f>IF(SUM(T74:T104)&gt;0,AVERAGE(T74:T104),"")</f>
        <v/>
      </c>
      <c r="BA413" s="113"/>
      <c r="BB413" s="113"/>
      <c r="BC413" s="113"/>
      <c r="BD413" s="113"/>
      <c r="BE413" s="113"/>
      <c r="BF413" s="113" t="str">
        <f>IF(SUM(Z74:Z104)&gt;0,AVERAGE(Z74:Z104),"")</f>
        <v/>
      </c>
      <c r="BG413" s="113"/>
      <c r="BH413" s="113"/>
      <c r="BI413" s="113"/>
      <c r="BJ413" s="113"/>
      <c r="BK413" s="113"/>
      <c r="BL413" s="113" t="str">
        <f>IF(SUM(AF74:AF104)&gt;0,AVERAGE(AF74:AF104),"")</f>
        <v/>
      </c>
      <c r="BM413"/>
      <c r="BN413"/>
      <c r="BO413"/>
      <c r="BP413"/>
      <c r="BQ413"/>
      <c r="BR413"/>
      <c r="BS413"/>
      <c r="BT413"/>
      <c r="BU413"/>
      <c r="BV413"/>
      <c r="BW413"/>
      <c r="BX413"/>
      <c r="BY413"/>
      <c r="BZ413" s="104"/>
      <c r="CA413" s="104"/>
      <c r="CB413" s="104"/>
      <c r="CC413" s="104"/>
      <c r="CD413" s="104"/>
    </row>
    <row r="414" spans="1:82" hidden="1" x14ac:dyDescent="0.2">
      <c r="A414" s="35"/>
      <c r="B414" s="155" t="s">
        <v>114</v>
      </c>
      <c r="C414" s="155"/>
      <c r="D414" s="155"/>
      <c r="E414" s="155" t="str">
        <f>IF(AN412&lt;&gt;"",IF(COUNTIF(G$462:G$491,1)&gt;0,CONCATENATE("&lt; ",ROUND(AN412,$H$1168)),ROUND(AN412,$H$1168)),"")</f>
        <v/>
      </c>
      <c r="F414" s="155"/>
      <c r="G414" s="155"/>
      <c r="H414" s="155"/>
      <c r="I414" s="155"/>
      <c r="J414" s="155" t="str">
        <f>IF(AT412&lt;&gt;"",IF(COUNTIF(M$462:M$491,1)&gt;0,CONCATENATE("&lt; ",ROUND(AT412,$N$1168)),ROUND(AT412,$N$1168)),"")</f>
        <v/>
      </c>
      <c r="K414" s="155"/>
      <c r="L414" s="155"/>
      <c r="M414" s="155"/>
      <c r="N414" s="155"/>
      <c r="O414" s="155" t="str">
        <f>IF(AZ412&lt;&gt;"",IF(COUNTIF(S$462:S$491,1)&gt;0,CONCATENATE("&lt; ",ROUND(AZ412,$T$1168)),ROUND(AZ412,$T$1168)),"")</f>
        <v/>
      </c>
      <c r="P414" s="155"/>
      <c r="Q414" s="155"/>
      <c r="R414" s="155"/>
      <c r="S414" s="155"/>
      <c r="T414" s="155" t="str">
        <f>IF(BF412&lt;&gt;"",IF(COUNTIF(Y$462:Y$491,1)&gt;0,CONCATENATE("&lt; ",ROUND(BF412,$Z$1168)),ROUND(BF412,$Z$1168)),"")</f>
        <v/>
      </c>
      <c r="U414" s="155"/>
      <c r="V414" s="155"/>
      <c r="W414" s="155"/>
      <c r="X414" s="155"/>
      <c r="Y414" s="155" t="str">
        <f>IF(BL412&lt;&gt;"",IF(COUNTIF(AE$462:AE$491,1)&gt;0,CONCATENATE("&lt; ",ROUND(BL412,$V$1170)),ROUND(BL412,$V$1170)),"")</f>
        <v/>
      </c>
      <c r="Z414" s="155"/>
      <c r="AA414" s="155"/>
      <c r="AB414" s="155"/>
      <c r="AC414" s="155"/>
      <c r="AD414" s="106"/>
      <c r="AE414" s="106"/>
      <c r="AF414" s="106"/>
      <c r="AG414" s="106"/>
      <c r="AH414" s="106"/>
      <c r="AI414" s="106"/>
      <c r="AJ414" s="106"/>
      <c r="AK414" s="106"/>
      <c r="AM414" s="4" t="s">
        <v>66</v>
      </c>
      <c r="AN414" s="113" t="str">
        <f>IF(SUM(H105:H135)&gt;0,AVERAGE(H105:H135),"")</f>
        <v/>
      </c>
      <c r="AO414" s="113"/>
      <c r="AP414"/>
      <c r="AQ414"/>
      <c r="AR414" s="151"/>
      <c r="AS414" s="151"/>
      <c r="AT414" s="113" t="str">
        <f>IF(SUM(N105:N135)&gt;0,AVERAGE(N105:N135),"")</f>
        <v/>
      </c>
      <c r="AU414" s="113"/>
      <c r="AV414" s="113"/>
      <c r="AW414" s="113"/>
      <c r="AX414" s="113"/>
      <c r="AY414" s="113"/>
      <c r="AZ414" s="113" t="str">
        <f>IF(SUM(T105:T135)&gt;0,AVERAGE(T105:T135),"")</f>
        <v/>
      </c>
      <c r="BA414" s="113"/>
      <c r="BB414" s="113"/>
      <c r="BC414" s="113"/>
      <c r="BD414" s="113"/>
      <c r="BE414" s="113"/>
      <c r="BF414" s="113" t="str">
        <f>IF(SUM(Z105:Z135)&gt;0,AVERAGE(Z105:Z135),"")</f>
        <v/>
      </c>
      <c r="BG414" s="113"/>
      <c r="BH414" s="113"/>
      <c r="BI414" s="113"/>
      <c r="BJ414" s="113"/>
      <c r="BK414" s="113"/>
      <c r="BL414" s="113" t="str">
        <f>IF(SUM(AF105:AF135)&gt;0,AVERAGE(AF105:AF135),"")</f>
        <v/>
      </c>
      <c r="BM414"/>
      <c r="BN414"/>
      <c r="BO414"/>
      <c r="BP414"/>
      <c r="BQ414"/>
      <c r="BR414"/>
      <c r="BS414"/>
      <c r="BT414"/>
      <c r="BU414"/>
      <c r="BV414"/>
      <c r="BW414"/>
      <c r="BX414"/>
      <c r="BY414"/>
      <c r="BZ414" s="104"/>
      <c r="CA414" s="104"/>
      <c r="CB414" s="104"/>
      <c r="CC414" s="104"/>
      <c r="CD414" s="104"/>
    </row>
    <row r="415" spans="1:82" hidden="1" x14ac:dyDescent="0.2">
      <c r="A415" s="35"/>
      <c r="B415" s="155" t="s">
        <v>115</v>
      </c>
      <c r="C415" s="155"/>
      <c r="D415" s="155"/>
      <c r="E415" s="155" t="str">
        <f>IF(AN413&lt;&gt;"",IF(COUNTIF(G$492:G$522,1)&gt;0,CONCATENATE("&lt; ",ROUND(AN413,$H$1168)),ROUND(AN413,$H$1168)),"")</f>
        <v/>
      </c>
      <c r="F415" s="155"/>
      <c r="G415" s="155"/>
      <c r="H415" s="155"/>
      <c r="I415" s="155"/>
      <c r="J415" s="155" t="str">
        <f>IF(AT413&lt;&gt;"",IF(COUNTIF(M$492:M$522,1)&gt;0,CONCATENATE("&lt; ",ROUND(AT413,$N$1168)),ROUND(AT413,$N$1168)),"")</f>
        <v/>
      </c>
      <c r="K415" s="155"/>
      <c r="L415" s="155"/>
      <c r="M415" s="155"/>
      <c r="N415" s="155"/>
      <c r="O415" s="155" t="str">
        <f>IF(AZ413&lt;&gt;"",IF(COUNTIF(S$492:S$522,1)&gt;0,CONCATENATE("&lt; ",ROUND(AZ413,$T$1168)),ROUND(AZ413,$T$1168)),"")</f>
        <v/>
      </c>
      <c r="P415" s="155"/>
      <c r="Q415" s="155"/>
      <c r="R415" s="155"/>
      <c r="S415" s="155"/>
      <c r="T415" s="155" t="str">
        <f>IF(BF413&lt;&gt;"",IF(COUNTIF(Y$492:Y$522,1)&gt;0,CONCATENATE("&lt; ",ROUND(BF413,$Z$1168)),ROUND(BF413,$Z$1168)),"")</f>
        <v/>
      </c>
      <c r="U415" s="155"/>
      <c r="V415" s="155"/>
      <c r="W415" s="155"/>
      <c r="X415" s="155"/>
      <c r="Y415" s="155" t="str">
        <f>IF(BL413&lt;&gt;"",IF(COUNTIF(AE$492:AE$522,1)&gt;0,CONCATENATE("&lt; ",ROUND(BL413,$V$1170)),ROUND(BL413,$V$1170)),"")</f>
        <v/>
      </c>
      <c r="Z415" s="155"/>
      <c r="AA415" s="155"/>
      <c r="AB415" s="155"/>
      <c r="AC415" s="155"/>
      <c r="AD415" s="106"/>
      <c r="AE415" s="106"/>
      <c r="AF415" s="106"/>
      <c r="AG415" s="106"/>
      <c r="AH415" s="106"/>
      <c r="AI415" s="106"/>
      <c r="AJ415" s="106"/>
      <c r="AK415" s="106"/>
      <c r="AM415" s="4" t="s">
        <v>67</v>
      </c>
      <c r="AN415" s="113" t="str">
        <f>IF(AND(OR($AB$5=2016,$AB$5=2020),SUM(H136:H164)&gt;0),AVERAGE(H136:H164),IF(AND($AB$5&lt;&gt;2016,$AB$5&lt;&gt;2020,$AB$5&lt;&gt;"",SUM(H136:H163)&gt;0),AVERAGE(H136:H163),""))</f>
        <v/>
      </c>
      <c r="AO415" s="113"/>
      <c r="AP415"/>
      <c r="AQ415"/>
      <c r="AR415" s="151"/>
      <c r="AS415" s="151"/>
      <c r="AT415" s="113" t="str">
        <f>IF(AND(OR($AB$5=2016,$AB$5=2020),SUM(N136:N164)&gt;0),AVERAGE(N136:N164),IF(AND($AB$5&lt;&gt;2016,$AB$5&lt;&gt;2020,$AB$5&lt;&gt;"",SUM(N136:N163)&gt;0),AVERAGE(N136:N163),""))</f>
        <v/>
      </c>
      <c r="AU415" s="113"/>
      <c r="AV415" s="113"/>
      <c r="AW415" s="113"/>
      <c r="AX415" s="113"/>
      <c r="AY415" s="113"/>
      <c r="AZ415" s="113" t="str">
        <f>IF(AND(OR($AB$5=2016,$AB$5=2020),SUM(T136:T164)&gt;0),AVERAGE(T136:T164),IF(AND($AB$5&lt;&gt;2016,$AB$5&lt;&gt;2020,$AB$5&lt;&gt;"",SUM(T136:T163)&gt;0),AVERAGE(T136:T163),""))</f>
        <v/>
      </c>
      <c r="BA415" s="113"/>
      <c r="BB415" s="113"/>
      <c r="BC415" s="113"/>
      <c r="BD415" s="113"/>
      <c r="BE415" s="113"/>
      <c r="BF415" s="113" t="str">
        <f>IF(AND(OR($AB$5=2016,$AB$5=2020),SUM(Z136:Z164)&gt;0),AVERAGE(Z136:Z164),IF(AND($AB$5&lt;&gt;2016,$AB$5&lt;&gt;2020,$AB$5&lt;&gt;"",SUM(Z136:Z163)&gt;0),AVERAGE(Z136:Z163),""))</f>
        <v/>
      </c>
      <c r="BG415" s="113"/>
      <c r="BH415" s="113"/>
      <c r="BI415" s="113"/>
      <c r="BJ415" s="113"/>
      <c r="BK415" s="113"/>
      <c r="BL415" s="113" t="str">
        <f>IF(AND(OR($AB$5=2016,$AB$5=2020),SUM(AF136:AF164)&gt;0),AVERAGE(AF136:AF164),IF(AND($AB$5&lt;&gt;2016,$AB$5&lt;&gt;2020,$AB$5&lt;&gt;"",SUM(AF136:AF163)&gt;0),AVERAGE(AF136:AF163),""))</f>
        <v/>
      </c>
      <c r="BM415"/>
      <c r="BN415"/>
      <c r="BO415"/>
      <c r="BP415"/>
      <c r="BQ415"/>
      <c r="BR415"/>
      <c r="BS415"/>
      <c r="BT415"/>
      <c r="BU415"/>
      <c r="BV415"/>
      <c r="BW415"/>
      <c r="BX415"/>
      <c r="BY415"/>
      <c r="BZ415" s="104"/>
      <c r="CA415" s="104"/>
      <c r="CB415" s="104"/>
      <c r="CC415" s="104"/>
      <c r="CD415" s="104"/>
    </row>
    <row r="416" spans="1:82" hidden="1" x14ac:dyDescent="0.2">
      <c r="A416" s="35"/>
      <c r="B416" s="155" t="s">
        <v>116</v>
      </c>
      <c r="C416" s="155"/>
      <c r="D416" s="155"/>
      <c r="E416" s="155" t="str">
        <f>IF(AN414&lt;&gt;"",IF(COUNTIF(G$523:G$553,1)&gt;0,CONCATENATE("&lt; ",ROUND(AN414,$H$1168)),ROUND(AN414,$H$1168)),"")</f>
        <v/>
      </c>
      <c r="F416" s="155"/>
      <c r="G416" s="155"/>
      <c r="H416" s="155"/>
      <c r="I416" s="155"/>
      <c r="J416" s="155" t="str">
        <f>IF(AT414&lt;&gt;"",IF(COUNTIF(M$523:M$553,1)&gt;0,CONCATENATE("&lt; ",ROUND(AT414,$N$1168)),ROUND(AT414,$N$1168)),"")</f>
        <v/>
      </c>
      <c r="K416" s="155"/>
      <c r="L416" s="155"/>
      <c r="M416" s="155"/>
      <c r="N416" s="155"/>
      <c r="O416" s="155" t="str">
        <f>IF(AZ414&lt;&gt;"",IF(COUNTIF(S$523:S$553,1)&gt;0,CONCATENATE("&lt; ",ROUND(AZ414,$T$1168)),ROUND(AZ414,$T$1168)),"")</f>
        <v/>
      </c>
      <c r="P416" s="155"/>
      <c r="Q416" s="155"/>
      <c r="R416" s="155"/>
      <c r="S416" s="155"/>
      <c r="T416" s="155" t="str">
        <f>IF(BF414&lt;&gt;"",IF(COUNTIF(Y$523:Y$553,1)&gt;0,CONCATENATE("&lt; ",ROUND(BF414,$Z$1168)),ROUND(BF414,$Z$1168)),"")</f>
        <v/>
      </c>
      <c r="U416" s="155"/>
      <c r="V416" s="155"/>
      <c r="W416" s="155"/>
      <c r="X416" s="155"/>
      <c r="Y416" s="155" t="str">
        <f>IF(BL414&lt;&gt;"",IF(COUNTIF(AE$523:AE$553,1)&gt;0,CONCATENATE("&lt; ",ROUND(BL414,$V$1170)),ROUND(BL414,$V$1170)),"")</f>
        <v/>
      </c>
      <c r="Z416" s="155"/>
      <c r="AA416" s="155"/>
      <c r="AB416" s="155"/>
      <c r="AC416" s="155"/>
      <c r="AD416" s="106"/>
      <c r="AE416" s="106"/>
      <c r="AF416" s="106"/>
      <c r="AG416" s="106"/>
      <c r="AH416" s="106"/>
      <c r="AI416" s="106"/>
      <c r="AJ416" s="106"/>
      <c r="AK416" s="106"/>
      <c r="AM416" s="4" t="s">
        <v>68</v>
      </c>
      <c r="AN416" s="113" t="str">
        <f>IF(AND(OR($AB$5=2016,$AB$5=2020),SUM(H165:H195)&gt;0),AVERAGE(H165:H195),IF(AND($AB$5&lt;&gt;2016,$AB$5&lt;&gt;2020,$AB$5&lt;&gt;"",SUM(H164:H194)&gt;0),AVERAGE(H164:H194),""))</f>
        <v/>
      </c>
      <c r="AO416" s="113"/>
      <c r="AP416"/>
      <c r="AQ416"/>
      <c r="AR416" s="151"/>
      <c r="AS416" s="151"/>
      <c r="AT416" s="113" t="str">
        <f>IF(AND(OR($AB$5=2016,$AB$5=2020),SUM(N165:N195)&gt;0),AVERAGE(N165:N195),IF(AND($AB$5&lt;&gt;2016,$AB$5&lt;&gt;2020,$AB$5&lt;&gt;"",SUM(N164:N194)&gt;0),AVERAGE(N164:N194),""))</f>
        <v/>
      </c>
      <c r="AU416" s="113"/>
      <c r="AV416" s="113"/>
      <c r="AW416" s="113"/>
      <c r="AX416" s="113"/>
      <c r="AY416" s="113"/>
      <c r="AZ416" s="113" t="str">
        <f>IF(AND(OR($AB$5=2016,$AB$5=2020),SUM(T165:T195)&gt;0),AVERAGE(T165:T195),IF(AND($AB$5&lt;&gt;2016,$AB$5&lt;&gt;2020,$AB$5&lt;&gt;"",SUM(T164:T194)&gt;0),AVERAGE(T164:T194),""))</f>
        <v/>
      </c>
      <c r="BA416" s="113"/>
      <c r="BB416" s="113"/>
      <c r="BC416" s="113"/>
      <c r="BD416" s="113"/>
      <c r="BE416" s="113"/>
      <c r="BF416" s="113" t="str">
        <f>IF(AND(OR($AB$5=2016,$AB$5=2020),SUM(Z165:Z195)&gt;0),AVERAGE(Z165:Z195),IF(AND($AB$5&lt;&gt;2016,$AB$5&lt;&gt;2020,$AB$5&lt;&gt;"",SUM(Z164:Z194)&gt;0),AVERAGE(Z164:Z194),""))</f>
        <v/>
      </c>
      <c r="BG416" s="113"/>
      <c r="BH416" s="113"/>
      <c r="BI416" s="113"/>
      <c r="BJ416" s="113"/>
      <c r="BK416" s="113"/>
      <c r="BL416" s="113" t="str">
        <f>IF(AND(OR($AB$5=2016,$AB$5=2020),SUM(AF165:AF195)&gt;0),AVERAGE(AF165:AF195),IF(AND($AB$5&lt;&gt;2016,$AB$5&lt;&gt;2020,$AB$5&lt;&gt;"",SUM(AF164:AF194)&gt;0),AVERAGE(AF164:AF194),""))</f>
        <v/>
      </c>
      <c r="BM416"/>
      <c r="BN416"/>
      <c r="BO416"/>
      <c r="BP416"/>
      <c r="BQ416"/>
      <c r="BR416"/>
      <c r="BS416"/>
      <c r="BT416"/>
      <c r="BU416"/>
      <c r="BV416"/>
      <c r="BW416"/>
      <c r="BX416"/>
      <c r="BY416"/>
      <c r="BZ416" s="104"/>
      <c r="CA416" s="104"/>
      <c r="CB416" s="104"/>
      <c r="CC416" s="104"/>
      <c r="CD416" s="104"/>
    </row>
    <row r="417" spans="1:82" hidden="1" x14ac:dyDescent="0.2">
      <c r="A417" s="35"/>
      <c r="B417" s="155" t="s">
        <v>117</v>
      </c>
      <c r="C417" s="155"/>
      <c r="D417" s="155"/>
      <c r="E417" s="155" t="str">
        <f>IF(AN415&lt;&gt;"",IF(OR(AND(OR($AB$5=2016,$AB$5=2020),COUNTIF(G$554:G$582,1)&gt;0),AND($AB$5&lt;&gt;2016,$AB$5&lt;&gt;2020,$AB$5&lt;&gt;"",COUNTIF(G$554:G$581,1)&gt;0)),CONCATENATE("&lt; ",ROUND(AN415,$H$1168)),ROUND(AN415,$H$1168)),"")</f>
        <v/>
      </c>
      <c r="F417" s="155"/>
      <c r="G417" s="155"/>
      <c r="H417" s="155"/>
      <c r="I417" s="155"/>
      <c r="J417" s="155" t="str">
        <f>IF(AT415&lt;&gt;"",IF(OR(AND(OR($AB$5=2016,$AB$5=2020),COUNTIF(M$554:M$582,1)&gt;0),AND($AB$5&lt;&gt;2016,$AB$5&lt;&gt;2020,$AB$5&lt;&gt;"",COUNTIF(M$554:M$581,1)&gt;0)),CONCATENATE("&lt; ",ROUND(AT415,$N$1168)),ROUND(AT415,$N$1168)),"")</f>
        <v/>
      </c>
      <c r="K417" s="155"/>
      <c r="L417" s="155"/>
      <c r="M417" s="155"/>
      <c r="N417" s="155"/>
      <c r="O417" s="155" t="str">
        <f>IF(AZ415&lt;&gt;"",IF(OR(AND(OR($AB$5=2016,$AB$5=2020),COUNTIF(S$554:S$582,1)&gt;0),AND($AB$5&lt;&gt;2016,$AB$5&lt;&gt;2020,$AB$5&lt;&gt;"",COUNTIF(S$554:S$581,1)&gt;0)),CONCATENATE("&lt; ",ROUND(AZ415,$T$1168)),ROUND(AZ415,$T$1168)),"")</f>
        <v/>
      </c>
      <c r="P417" s="155"/>
      <c r="Q417" s="155"/>
      <c r="R417" s="155"/>
      <c r="S417" s="155"/>
      <c r="T417" s="155" t="str">
        <f>IF(BF415&lt;&gt;"",IF(OR(AND(OR($AB$5=2016,$AB$5=2020),COUNTIF(Y$554:Y$582,1)&gt;0),AND($AB$5&lt;&gt;2016,$AB$5&lt;&gt;2020,$AB$5&lt;&gt;"",COUNTIF(Y$554:Y$581,1)&gt;0)),CONCATENATE("&lt; ",ROUND(BF415,$Z$1168)),ROUND(BF415,$Z$1168)),"")</f>
        <v/>
      </c>
      <c r="U417" s="155"/>
      <c r="V417" s="155"/>
      <c r="W417" s="155"/>
      <c r="X417" s="155"/>
      <c r="Y417" s="155" t="str">
        <f>IF(BL415&lt;&gt;"",IF(OR(AND(OR($AB$5=2016,$AB$5=2020),COUNTIF(AE$554:AE$582,1)&gt;0),AND($AB$5&lt;&gt;2016,$AB$5&lt;&gt;2020,$AB$5&lt;&gt;"",COUNTIF(AE$554:AE$581,1)&gt;0)),CONCATENATE("&lt; ",ROUND(BL415,$V$1170)),ROUND(BL415,$V$1170)),"")</f>
        <v/>
      </c>
      <c r="Z417" s="155"/>
      <c r="AA417" s="155"/>
      <c r="AB417" s="155"/>
      <c r="AC417" s="155"/>
      <c r="AD417" s="106"/>
      <c r="AE417" s="106"/>
      <c r="AF417" s="106"/>
      <c r="AG417" s="106"/>
      <c r="AH417" s="106"/>
      <c r="AI417" s="106"/>
      <c r="AJ417" s="106"/>
      <c r="AK417" s="106"/>
      <c r="AM417" s="4" t="s">
        <v>69</v>
      </c>
      <c r="AN417" s="113" t="str">
        <f>IF(AND(OR($AB$5=2016,$AB$5=2020),SUM(H196:H225)&gt;0),AVERAGE(H196:H225),IF(AND($AB$5&lt;&gt;2016,$AB$5&lt;&gt;2020,$AB$5&lt;&gt;"",SUM(H195:H224)&gt;0),AVERAGE(H195:H224),""))</f>
        <v/>
      </c>
      <c r="AO417" s="113"/>
      <c r="AP417"/>
      <c r="AQ417"/>
      <c r="AR417" s="151"/>
      <c r="AS417" s="151"/>
      <c r="AT417" s="113" t="str">
        <f>IF(AND(OR($AB$5=2016,$AB$5=2020),SUM(N196:N225)&gt;0),AVERAGE(N196:N225),IF(AND($AB$5&lt;&gt;2016,$AB$5&lt;&gt;2020,$AB$5&lt;&gt;"",SUM(N195:N224)&gt;0),AVERAGE(N195:N224),""))</f>
        <v/>
      </c>
      <c r="AU417" s="113"/>
      <c r="AV417" s="113"/>
      <c r="AW417" s="113"/>
      <c r="AX417" s="113"/>
      <c r="AY417" s="113"/>
      <c r="AZ417" s="113" t="str">
        <f>IF(AND(OR($AB$5=2016,$AB$5=2020),SUM(T196:T225)&gt;0),AVERAGE(T196:T225),IF(AND($AB$5&lt;&gt;2016,$AB$5&lt;&gt;2020,$AB$5&lt;&gt;"",SUM(T195:T224)&gt;0),AVERAGE(T195:T224),""))</f>
        <v/>
      </c>
      <c r="BA417" s="113"/>
      <c r="BB417" s="113"/>
      <c r="BC417" s="113"/>
      <c r="BD417" s="113"/>
      <c r="BE417" s="113"/>
      <c r="BF417" s="113" t="str">
        <f>IF(AND(OR($AB$5=2016,$AB$5=2020),SUM(Z196:Z225)&gt;0),AVERAGE(Z196:Z225),IF(AND($AB$5&lt;&gt;2016,$AB$5&lt;&gt;2020,$AB$5&lt;&gt;"",SUM(Z195:Z224)&gt;0),AVERAGE(Z195:Z224),""))</f>
        <v/>
      </c>
      <c r="BG417" s="113"/>
      <c r="BH417" s="113"/>
      <c r="BI417" s="113"/>
      <c r="BJ417" s="113"/>
      <c r="BK417" s="113"/>
      <c r="BL417" s="113" t="str">
        <f>IF(AND(OR($AB$5=2016,$AB$5=2020),SUM(AF196:AF225)&gt;0),AVERAGE(AF196:AF225),IF(AND($AB$5&lt;&gt;2016,$AB$5&lt;&gt;2020,$AB$5&lt;&gt;"",SUM(AF195:AF224)&gt;0),AVERAGE(AF195:AF224),""))</f>
        <v/>
      </c>
      <c r="BM417"/>
      <c r="BN417"/>
      <c r="BO417"/>
      <c r="BP417"/>
      <c r="BQ417"/>
      <c r="BR417"/>
      <c r="BS417"/>
      <c r="BT417"/>
      <c r="BU417"/>
      <c r="BV417"/>
      <c r="BW417"/>
      <c r="BX417"/>
      <c r="BY417"/>
      <c r="BZ417" s="104"/>
      <c r="CA417" s="104"/>
      <c r="CB417" s="104"/>
      <c r="CC417" s="104"/>
      <c r="CD417" s="104"/>
    </row>
    <row r="418" spans="1:82" hidden="1" x14ac:dyDescent="0.2">
      <c r="A418" s="35"/>
      <c r="B418" s="155" t="s">
        <v>118</v>
      </c>
      <c r="C418" s="155"/>
      <c r="D418" s="155"/>
      <c r="E418" s="155" t="str">
        <f>IF(AN416&lt;&gt;"",IF(OR(AND(OR($AB$5=2016,$AB$5=2020),COUNTIF(G$583:G$613,1)&gt;0),AND($AB$5&lt;&gt;2016,$AB$5&lt;&gt;2020,$AB$5&lt;&gt;"",COUNTIF(G$582:G$612,1)&gt;0)),CONCATENATE("&lt; ",ROUND(AN416,$H$1168)),ROUND(AN416,$H$1168)),"")</f>
        <v/>
      </c>
      <c r="F418" s="155"/>
      <c r="G418" s="155"/>
      <c r="H418" s="155"/>
      <c r="I418" s="155"/>
      <c r="J418" s="155" t="str">
        <f>IF(AT416&lt;&gt;"",IF(OR(AND(OR($AB$5=2016,$AB$5=2020),COUNTIF(M$583:M$613,1)&gt;0),AND($AB$5&lt;&gt;2016,$AB$5&lt;&gt;2020,$AB$5&lt;&gt;"",COUNTIF(M$582:M$612,1)&gt;0)),CONCATENATE("&lt; ",ROUND(AT416,$N$1168)),ROUND(AT416,$N$1168)),"")</f>
        <v/>
      </c>
      <c r="K418" s="155"/>
      <c r="L418" s="155"/>
      <c r="M418" s="155"/>
      <c r="N418" s="155"/>
      <c r="O418" s="155" t="str">
        <f>IF(AZ416&lt;&gt;"",IF(OR(AND(OR($AB$5=2016,$AB$5=2020),COUNTIF(S$583:S$613,1)&gt;0),AND($AB$5&lt;&gt;2016,$AB$5&lt;&gt;2020,$AB$5&lt;&gt;"",COUNTIF(S$582:S$612,1)&gt;0)),CONCATENATE("&lt; ",ROUND(AZ416,$T$1168)),ROUND(AZ416,$T$1168)),"")</f>
        <v/>
      </c>
      <c r="P418" s="155"/>
      <c r="Q418" s="155"/>
      <c r="R418" s="155"/>
      <c r="S418" s="155"/>
      <c r="T418" s="155" t="str">
        <f>IF(BF416&lt;&gt;"",IF(OR(AND(OR($AB$5=2016,$AB$5=2020),COUNTIF(Y$583:Y$613,1)&gt;0),AND($AB$5&lt;&gt;2016,$AB$5&lt;&gt;2020,$AB$5&lt;&gt;"",COUNTIF(Y$582:Y$612,1)&gt;0)),CONCATENATE("&lt; ",ROUND(BF416,$Z$1168)),ROUND(BF416,$Z$1168)),"")</f>
        <v/>
      </c>
      <c r="U418" s="155"/>
      <c r="V418" s="155"/>
      <c r="W418" s="155"/>
      <c r="X418" s="155"/>
      <c r="Y418" s="155" t="str">
        <f>IF(BL416&lt;&gt;"",IF(OR(AND(OR($AB$5=2016,$AB$5=2020),COUNTIF(AE$583:AE$613,1)&gt;0),AND($AB$5&lt;&gt;2016,$AB$5&lt;&gt;2020,$AB$5&lt;&gt;"",COUNTIF(AE$582:AE$612,1)&gt;0)),CONCATENATE("&lt; ",ROUND(BL416,$V$1170)),ROUND(BL416,$V$1170)),"")</f>
        <v/>
      </c>
      <c r="Z418" s="155"/>
      <c r="AA418" s="155"/>
      <c r="AB418" s="155"/>
      <c r="AC418" s="155"/>
      <c r="AD418" s="106"/>
      <c r="AE418" s="106"/>
      <c r="AF418" s="106"/>
      <c r="AG418" s="106"/>
      <c r="AH418" s="106"/>
      <c r="AI418" s="106"/>
      <c r="AJ418" s="106"/>
      <c r="AK418" s="106"/>
      <c r="AM418" s="4" t="s">
        <v>26</v>
      </c>
      <c r="AN418" s="113" t="str">
        <f>IF(AND(OR($AB$5=2016,$AB$5=2020),SUM(H226:H256)&gt;0),AVERAGE(H226:H256),IF(AND($AB$5&lt;&gt;2016,$AB$5&lt;&gt;2020,$AB$5&lt;&gt;"",SUM(H225:H255)&gt;0),AVERAGE(H225:H255),""))</f>
        <v/>
      </c>
      <c r="AO418" s="113"/>
      <c r="AP418"/>
      <c r="AQ418"/>
      <c r="AR418" s="151"/>
      <c r="AS418" s="151"/>
      <c r="AT418" s="113" t="str">
        <f>IF(AND(OR($AB$5=2016,$AB$5=2020),SUM(N226:N256)&gt;0),AVERAGE(N226:N256),IF(AND($AB$5&lt;&gt;2016,$AB$5&lt;&gt;2020,$AB$5&lt;&gt;"",SUM(N225:N255)&gt;0),AVERAGE(N225:N255),""))</f>
        <v/>
      </c>
      <c r="AU418" s="113"/>
      <c r="AV418" s="113"/>
      <c r="AW418" s="113"/>
      <c r="AX418" s="113"/>
      <c r="AY418" s="113"/>
      <c r="AZ418" s="113" t="str">
        <f>IF(AND(OR($AB$5=2016,$AB$5=2020),SUM(T226:T256)&gt;0),AVERAGE(T226:T256),IF(AND($AB$5&lt;&gt;2016,$AB$5&lt;&gt;2020,$AB$5&lt;&gt;"",SUM(T225:T255)&gt;0),AVERAGE(T225:T255),""))</f>
        <v/>
      </c>
      <c r="BA418" s="113"/>
      <c r="BB418" s="113"/>
      <c r="BC418" s="113"/>
      <c r="BD418" s="113"/>
      <c r="BE418" s="113"/>
      <c r="BF418" s="113" t="str">
        <f>IF(AND(OR($AB$5=2016,$AB$5=2020),SUM(Z226:Z256)&gt;0),AVERAGE(Z226:Z256),IF(AND($AB$5&lt;&gt;2016,$AB$5&lt;&gt;2020,$AB$5&lt;&gt;"",SUM(Z225:Z255)&gt;0),AVERAGE(Z225:Z255),""))</f>
        <v/>
      </c>
      <c r="BG418" s="113"/>
      <c r="BH418" s="113"/>
      <c r="BI418" s="113"/>
      <c r="BJ418" s="113"/>
      <c r="BK418" s="113"/>
      <c r="BL418" s="113" t="str">
        <f>IF(AND(OR($AB$5=2016,$AB$5=2020),SUM(AF226:AF256)&gt;0),AVERAGE(AF226:AF256),IF(AND($AB$5&lt;&gt;2016,$AB$5&lt;&gt;2020,$AB$5&lt;&gt;"",SUM(AF225:AF255)&gt;0),AVERAGE(AF225:AF255),""))</f>
        <v/>
      </c>
      <c r="BM418"/>
      <c r="BN418"/>
      <c r="BO418"/>
      <c r="BP418"/>
      <c r="BQ418"/>
      <c r="BR418"/>
      <c r="BS418"/>
      <c r="BT418"/>
      <c r="BU418"/>
      <c r="BV418"/>
      <c r="BW418"/>
      <c r="BX418"/>
      <c r="BY418"/>
      <c r="BZ418" s="104"/>
      <c r="CA418" s="104"/>
      <c r="CB418" s="104"/>
      <c r="CC418" s="104"/>
      <c r="CD418" s="104"/>
    </row>
    <row r="419" spans="1:82" hidden="1" x14ac:dyDescent="0.2">
      <c r="A419" s="35"/>
      <c r="B419" s="155" t="s">
        <v>119</v>
      </c>
      <c r="C419" s="155"/>
      <c r="D419" s="155"/>
      <c r="E419" s="155" t="str">
        <f>IF(AN417&lt;&gt;"",IF(OR(AND(OR($AB$5=2016,$AB$5=2020),COUNTIF(G$614:G$643,1)&gt;0),AND($AB$5&lt;&gt;2016,$AB$5&lt;&gt;2020,$AB$5&lt;&gt;"",COUNTIF(G$613:G$642,1)&gt;0)),CONCATENATE("&lt; ",ROUND(AN417,$H$1168)),ROUND(AN417,$H$1168)),"")</f>
        <v/>
      </c>
      <c r="F419" s="155"/>
      <c r="G419" s="155"/>
      <c r="H419" s="155"/>
      <c r="I419" s="155"/>
      <c r="J419" s="155" t="str">
        <f>IF(AT417&lt;&gt;"",IF(OR(AND(OR($AB$5=2016,$AB$5=2020),COUNTIF(M$614:M$643,1)&gt;0),AND($AB$5&lt;&gt;2016,$AB$5&lt;&gt;2020,$AB$5&lt;&gt;"",COUNTIF(M$613:M$642,1)&gt;0)),CONCATENATE("&lt; ",ROUND(AT417,$N$1168)),ROUND(AT417,$N$1168)),"")</f>
        <v/>
      </c>
      <c r="K419" s="155"/>
      <c r="L419" s="155"/>
      <c r="M419" s="155"/>
      <c r="N419" s="155"/>
      <c r="O419" s="155" t="str">
        <f>IF(AZ417&lt;&gt;"",IF(OR(AND(OR($AB$5=2016,$AB$5=2020),COUNTIF(S$614:S$643,1)&gt;0),AND($AB$5&lt;&gt;2016,$AB$5&lt;&gt;2020,$AB$5&lt;&gt;"",COUNTIF(S$613:S$642,1)&gt;0)),CONCATENATE("&lt; ",ROUND(AZ417,$T$1168)),ROUND(AZ417,$T$1168)),"")</f>
        <v/>
      </c>
      <c r="P419" s="155"/>
      <c r="Q419" s="155"/>
      <c r="R419" s="155"/>
      <c r="S419" s="155"/>
      <c r="T419" s="155" t="str">
        <f>IF(BF417&lt;&gt;"",IF(OR(AND(OR($AB$5=2016,$AB$5=2020),COUNTIF(Y$614:Y$643,1)&gt;0),AND($AB$5&lt;&gt;2016,$AB$5&lt;&gt;2020,$AB$5&lt;&gt;"",COUNTIF(Y$613:Y$642,1)&gt;0)),CONCATENATE("&lt; ",ROUND(BF417,$Z$1168)),ROUND(BF417,$Z$1168)),"")</f>
        <v/>
      </c>
      <c r="U419" s="155"/>
      <c r="V419" s="155"/>
      <c r="W419" s="155"/>
      <c r="X419" s="155"/>
      <c r="Y419" s="155" t="str">
        <f>IF(BL417&lt;&gt;"",IF(OR(AND(OR($AB$5=2016,$AB$5=2020),COUNTIF(AE$614:AE$643,1)&gt;0),AND($AB$5&lt;&gt;2016,$AB$5&lt;&gt;2020,$AB$5&lt;&gt;"",COUNTIF(AE$613:AE$642,1)&gt;0)),CONCATENATE("&lt; ",ROUND(BL417,$V$1170)),ROUND(BL417,$V$1170)),"")</f>
        <v/>
      </c>
      <c r="Z419" s="155"/>
      <c r="AA419" s="155"/>
      <c r="AB419" s="155"/>
      <c r="AC419" s="155"/>
      <c r="AD419" s="106"/>
      <c r="AE419" s="106"/>
      <c r="AF419" s="106"/>
      <c r="AG419" s="106"/>
      <c r="AH419" s="106"/>
      <c r="AI419" s="106"/>
      <c r="AJ419" s="106"/>
      <c r="AK419" s="106"/>
      <c r="AM419" s="4" t="s">
        <v>70</v>
      </c>
      <c r="AN419" s="113" t="str">
        <f>IF(AND(OR($AB$5=2016,$AB$5=2020),SUM(H257:H286)&gt;0),AVERAGE(H257:H286),IF(AND($AB$5&lt;&gt;2016,$AB$5&lt;&gt;2020,$AB$5&lt;&gt;"",SUM(H256:H285)&gt;0),AVERAGE(H256:H285),""))</f>
        <v/>
      </c>
      <c r="AO419" s="113"/>
      <c r="AP419"/>
      <c r="AQ419"/>
      <c r="AR419" s="151"/>
      <c r="AS419" s="151"/>
      <c r="AT419" s="113" t="str">
        <f>IF(AND(OR($AB$5=2016,$AB$5=2020),SUM(N257:N286)&gt;0),AVERAGE(N257:N286),IF(AND($AB$5&lt;&gt;2016,$AB$5&lt;&gt;2020,$AB$5&lt;&gt;"",SUM(N256:N285)&gt;0),AVERAGE(N256:N285),""))</f>
        <v/>
      </c>
      <c r="AU419" s="113"/>
      <c r="AV419" s="113"/>
      <c r="AW419" s="113"/>
      <c r="AX419" s="113"/>
      <c r="AY419" s="113"/>
      <c r="AZ419" s="113" t="str">
        <f>IF(AND(OR($AB$5=2016,$AB$5=2020),SUM(T257:T286)&gt;0),AVERAGE(T257:T286),IF(AND($AB$5&lt;&gt;2016,$AB$5&lt;&gt;2020,$AB$5&lt;&gt;"",SUM(T256:T285)&gt;0),AVERAGE(T256:T285),""))</f>
        <v/>
      </c>
      <c r="BA419" s="113"/>
      <c r="BB419" s="113"/>
      <c r="BC419" s="113"/>
      <c r="BD419" s="113"/>
      <c r="BE419" s="113"/>
      <c r="BF419" s="113" t="str">
        <f>IF(AND(OR($AB$5=2016,$AB$5=2020),SUM(Z257:Z286)&gt;0),AVERAGE(Z257:Z286),IF(AND($AB$5&lt;&gt;2016,$AB$5&lt;&gt;2020,$AB$5&lt;&gt;"",SUM(Z256:Z285)&gt;0),AVERAGE(Z256:Z285),""))</f>
        <v/>
      </c>
      <c r="BG419" s="113"/>
      <c r="BH419" s="113"/>
      <c r="BI419" s="113"/>
      <c r="BJ419" s="113"/>
      <c r="BK419" s="113"/>
      <c r="BL419" s="113" t="str">
        <f>IF(AND(OR($AB$5=2016,$AB$5=2020),SUM(AF257:AF286)&gt;0),AVERAGE(AF257:AF286),IF(AND($AB$5&lt;&gt;2016,$AB$5&lt;&gt;2020,$AB$5&lt;&gt;"",SUM(AF256:AF285)&gt;0),AVERAGE(AF256:AF285),""))</f>
        <v/>
      </c>
      <c r="BM419"/>
      <c r="BN419"/>
      <c r="BO419"/>
      <c r="BP419"/>
      <c r="BQ419"/>
      <c r="BR419"/>
      <c r="BS419"/>
      <c r="BT419"/>
      <c r="BU419"/>
      <c r="BV419"/>
      <c r="BW419"/>
      <c r="BX419"/>
      <c r="BY419"/>
      <c r="BZ419" s="104"/>
      <c r="CA419" s="104"/>
      <c r="CB419" s="104"/>
      <c r="CC419" s="104"/>
      <c r="CD419" s="104"/>
    </row>
    <row r="420" spans="1:82" hidden="1" x14ac:dyDescent="0.2">
      <c r="A420" s="35"/>
      <c r="B420" s="155" t="s">
        <v>26</v>
      </c>
      <c r="C420" s="155"/>
      <c r="D420" s="155"/>
      <c r="E420" s="155" t="str">
        <f>IF(AN418&lt;&gt;"",IF(OR(AND(OR($AB$5=2016,$AB$5=2020),COUNTIF(G$644:G$674,1)&gt;0),AND($AB$5&lt;&gt;2016,$AB$5&lt;&gt;2020,$AB$5&lt;&gt;"",COUNTIF(G$643:G$673,1)&gt;0)),CONCATENATE("&lt; ",ROUND(AN418,$H$1168)),ROUND(AN418,$H$1168)),"")</f>
        <v/>
      </c>
      <c r="F420" s="155"/>
      <c r="G420" s="155"/>
      <c r="H420" s="155"/>
      <c r="I420" s="155"/>
      <c r="J420" s="155" t="str">
        <f>IF(AT418&lt;&gt;"",IF(OR(AND(OR($AB$5=2016,$AB$5=2020),COUNTIF(M$644:M$674,1)&gt;0),AND($AB$5&lt;&gt;2016,$AB$5&lt;&gt;2020,$AB$5&lt;&gt;"",COUNTIF(M$643:M$673,1)&gt;0)),CONCATENATE("&lt; ",ROUND(AT418,$N$1168)),ROUND(AT418,$N$1168)),"")</f>
        <v/>
      </c>
      <c r="K420" s="155"/>
      <c r="L420" s="155"/>
      <c r="M420" s="155"/>
      <c r="N420" s="155"/>
      <c r="O420" s="155" t="str">
        <f>IF(AZ418&lt;&gt;"",IF(OR(AND(OR($AB$5=2016,$AB$5=2020),COUNTIF(S$644:S$674,1)&gt;0),AND($AB$5&lt;&gt;2016,$AB$5&lt;&gt;2020,$AB$5&lt;&gt;"",COUNTIF(S$643:S$673,1)&gt;0)),CONCATENATE("&lt; ",ROUND(AZ418,$T$1168)),ROUND(AZ418,$T$1168)),"")</f>
        <v/>
      </c>
      <c r="P420" s="155"/>
      <c r="Q420" s="155"/>
      <c r="R420" s="155"/>
      <c r="S420" s="155"/>
      <c r="T420" s="155" t="str">
        <f>IF(BF418&lt;&gt;"",IF(OR(AND(OR($AB$5=2016,$AB$5=2020),COUNTIF(Y$644:Y$674,1)&gt;0),AND($AB$5&lt;&gt;2016,$AB$5&lt;&gt;2020,$AB$5&lt;&gt;"",COUNTIF(Y$643:Y$673,1)&gt;0)),CONCATENATE("&lt; ",ROUND(BF418,$Z$1168)),ROUND(BF418,$Z$1168)),"")</f>
        <v/>
      </c>
      <c r="U420" s="155"/>
      <c r="V420" s="155"/>
      <c r="W420" s="155"/>
      <c r="X420" s="155"/>
      <c r="Y420" s="155" t="str">
        <f>IF(BL418&lt;&gt;"",IF(OR(AND(OR($AB$5=2016,$AB$5=2020),COUNTIF(AE$644:AE$674,1)&gt;0),AND($AB$5&lt;&gt;2016,$AB$5&lt;&gt;2020,$AB$5&lt;&gt;"",COUNTIF(AE$643:AE$673,1)&gt;0)),CONCATENATE("&lt; ",ROUND(BL418,$V$1170)),ROUND(BL418,$V$1170)),"")</f>
        <v/>
      </c>
      <c r="Z420" s="155"/>
      <c r="AA420" s="155"/>
      <c r="AB420" s="155"/>
      <c r="AC420" s="155"/>
      <c r="AD420" s="106"/>
      <c r="AE420" s="106"/>
      <c r="AF420" s="106"/>
      <c r="AG420" s="106"/>
      <c r="AH420" s="106"/>
      <c r="AI420" s="106"/>
      <c r="AJ420" s="106"/>
      <c r="AK420" s="106"/>
      <c r="AM420" s="4" t="s">
        <v>71</v>
      </c>
      <c r="AN420" s="113" t="str">
        <f>IF(AND(OR($AB$5=2016,$AB$5=2020),SUM(H287:H317)&gt;0),AVERAGE(H287:H317),IF(AND($AB$5&lt;&gt;2016,$AB$5&lt;&gt;2020,$AB$5&lt;&gt;"",SUM(H286:H316)&gt;0),AVERAGE(H286:H316),""))</f>
        <v/>
      </c>
      <c r="AO420" s="113"/>
      <c r="AP420"/>
      <c r="AQ420"/>
      <c r="AR420" s="151"/>
      <c r="AS420" s="151"/>
      <c r="AT420" s="113" t="str">
        <f>IF(AND(OR($AB$5=2016,$AB$5=2020),SUM(N287:N317)&gt;0),AVERAGE(N287:N317),IF(AND($AB$5&lt;&gt;2016,$AB$5&lt;&gt;2020,$AB$5&lt;&gt;"",SUM(N286:N316)&gt;0),AVERAGE(N286:N316),""))</f>
        <v/>
      </c>
      <c r="AU420" s="113"/>
      <c r="AV420" s="113"/>
      <c r="AW420" s="113"/>
      <c r="AX420" s="113"/>
      <c r="AY420" s="113"/>
      <c r="AZ420" s="113" t="str">
        <f>IF(AND(OR($AB$5=2016,$AB$5=2020),SUM(T287:T317)&gt;0),AVERAGE(T287:T317),IF(AND($AB$5&lt;&gt;2016,$AB$5&lt;&gt;2020,$AB$5&lt;&gt;"",SUM(T286:T316)&gt;0),AVERAGE(T286:T316),""))</f>
        <v/>
      </c>
      <c r="BA420" s="113"/>
      <c r="BB420" s="113"/>
      <c r="BC420" s="113"/>
      <c r="BD420" s="113"/>
      <c r="BE420" s="113"/>
      <c r="BF420" s="113" t="str">
        <f>IF(AND(OR($AB$5=2016,$AB$5=2020),SUM(Z287:Z317)&gt;0),AVERAGE(Z287:Z317),IF(AND($AB$5&lt;&gt;2016,$AB$5&lt;&gt;2020,$AB$5&lt;&gt;"",SUM(Z286:Z316)&gt;0),AVERAGE(Z286:Z316),""))</f>
        <v/>
      </c>
      <c r="BG420" s="113"/>
      <c r="BH420" s="113"/>
      <c r="BI420" s="113"/>
      <c r="BJ420" s="113"/>
      <c r="BK420" s="113"/>
      <c r="BL420" s="113" t="str">
        <f>IF(AND(OR($AB$5=2016,$AB$5=2020),SUM(AF287:AF317)&gt;0),AVERAGE(AF287:AF317),IF(AND($AB$5&lt;&gt;2016,$AB$5&lt;&gt;2020,$AB$5&lt;&gt;"",SUM(AF286:AF316)&gt;0),AVERAGE(AF286:AF316),""))</f>
        <v/>
      </c>
      <c r="BM420"/>
      <c r="BN420"/>
      <c r="BO420"/>
      <c r="BP420"/>
      <c r="BQ420"/>
      <c r="BR420"/>
      <c r="BS420"/>
      <c r="BT420"/>
      <c r="BU420"/>
      <c r="BV420"/>
      <c r="BW420"/>
      <c r="BX420"/>
      <c r="BY420"/>
      <c r="BZ420" s="104"/>
      <c r="CA420" s="104"/>
      <c r="CB420" s="104"/>
      <c r="CC420" s="104"/>
      <c r="CD420" s="104"/>
    </row>
    <row r="421" spans="1:82" hidden="1" x14ac:dyDescent="0.2">
      <c r="A421" s="35"/>
      <c r="B421" s="155" t="s">
        <v>120</v>
      </c>
      <c r="C421" s="155"/>
      <c r="D421" s="155"/>
      <c r="E421" s="155" t="str">
        <f>IF(AN419&lt;&gt;"",IF(OR(AND(OR($AB$5=2016,$AB$5=2020),COUNTIF(G$675:G$704,1)&gt;0),AND($AB$5&lt;&gt;2016,$AB$5&lt;&gt;2020,$AB$5&lt;&gt;"",COUNTIF(G$674:G$703,1)&gt;0)),CONCATENATE("&lt; ",ROUND(AN419,$H$1168)),ROUND(AN419,$H$1168)),"")</f>
        <v/>
      </c>
      <c r="F421" s="155"/>
      <c r="G421" s="155"/>
      <c r="H421" s="155"/>
      <c r="I421" s="155"/>
      <c r="J421" s="155" t="str">
        <f>IF(AT419&lt;&gt;"",IF(OR(AND(OR($AB$5=2016,$AB$5=2020),COUNTIF(M$675:M$704,1)&gt;0),AND($AB$5&lt;&gt;2016,$AB$5&lt;&gt;2020,$AB$5&lt;&gt;"",COUNTIF(M$674:M$703,1)&gt;0)),CONCATENATE("&lt; ",ROUND(AT419,$N$1168)),ROUND(AT419,$N$1168)),"")</f>
        <v/>
      </c>
      <c r="K421" s="155"/>
      <c r="L421" s="155"/>
      <c r="M421" s="155"/>
      <c r="N421" s="155"/>
      <c r="O421" s="155" t="str">
        <f>IF(AZ419&lt;&gt;"",IF(OR(AND(OR($AB$5=2016,$AB$5=2020),COUNTIF(S$675:S$704,1)&gt;0),AND($AB$5&lt;&gt;2016,$AB$5&lt;&gt;2020,$AB$5&lt;&gt;"",COUNTIF(S$674:S$703,1)&gt;0)),CONCATENATE("&lt; ",ROUND(AZ419,$T$1168)),ROUND(AZ419,$T$1168)),"")</f>
        <v/>
      </c>
      <c r="P421" s="155"/>
      <c r="Q421" s="155"/>
      <c r="R421" s="155"/>
      <c r="S421" s="155"/>
      <c r="T421" s="155" t="str">
        <f>IF(BF419&lt;&gt;"",IF(OR(AND(OR($AB$5=2016,$AB$5=2020),COUNTIF(Y$675:Y$704,1)&gt;0),AND($AB$5&lt;&gt;2016,$AB$5&lt;&gt;2020,$AB$5&lt;&gt;"",COUNTIF(Y$674:Y$703,1)&gt;0)),CONCATENATE("&lt; ",ROUND(BF419,$Z$1168)),ROUND(BF419,$Z$1168)),"")</f>
        <v/>
      </c>
      <c r="U421" s="155"/>
      <c r="V421" s="155"/>
      <c r="W421" s="155"/>
      <c r="X421" s="155"/>
      <c r="Y421" s="155" t="str">
        <f>IF(BL419&lt;&gt;"",IF(OR(AND(OR($AB$5=2016,$AB$5=2020),COUNTIF(AE$675:AE$704,1)&gt;0),AND($AB$5&lt;&gt;2016,$AB$5&lt;&gt;2020,$AB$5&lt;&gt;"",COUNTIF(AE$674:AE$703,1)&gt;0)),CONCATENATE("&lt; ",ROUND(BL419,$V$1170)),ROUND(BL419,$V$1170)),"")</f>
        <v/>
      </c>
      <c r="Z421" s="155"/>
      <c r="AA421" s="155"/>
      <c r="AB421" s="155"/>
      <c r="AC421" s="155"/>
      <c r="AD421" s="106"/>
      <c r="AE421" s="106"/>
      <c r="AF421" s="106"/>
      <c r="AG421" s="106"/>
      <c r="AH421" s="106"/>
      <c r="AI421" s="106"/>
      <c r="AJ421" s="106"/>
      <c r="AK421" s="106"/>
      <c r="AM421" s="4" t="s">
        <v>72</v>
      </c>
      <c r="AN421" s="113" t="str">
        <f>IF(AND(OR($AB$5=2016,$AB$5=2020),SUM(H318:H348)&gt;0),AVERAGE(H318:H348),IF(AND($AB$5&lt;&gt;2016,$AB$5&lt;&gt;2020,$AB$5&lt;&gt;"",SUM(H317:H347)&gt;0),AVERAGE(H317:H347),""))</f>
        <v/>
      </c>
      <c r="AO421" s="113"/>
      <c r="AP421"/>
      <c r="AQ421"/>
      <c r="AR421" s="151"/>
      <c r="AS421" s="151"/>
      <c r="AT421" s="113" t="str">
        <f>IF(AND(OR($AB$5=2016,$AB$5=2020),SUM(N318:N348)&gt;0),AVERAGE(N318:N348),IF(AND($AB$5&lt;&gt;2016,$AB$5&lt;&gt;2020,$AB$5&lt;&gt;"",SUM(N317:N347)&gt;0),AVERAGE(N317:N347),""))</f>
        <v/>
      </c>
      <c r="AU421" s="113"/>
      <c r="AV421" s="113"/>
      <c r="AW421" s="113"/>
      <c r="AX421" s="113"/>
      <c r="AY421" s="113"/>
      <c r="AZ421" s="113" t="str">
        <f>IF(AND(OR($AB$5=2016,$AB$5=2020),SUM(T318:T348)&gt;0),AVERAGE(T318:T348),IF(AND($AB$5&lt;&gt;2016,$AB$5&lt;&gt;2020,$AB$5&lt;&gt;"",SUM(T317:T347)&gt;0),AVERAGE(T317:T347),""))</f>
        <v/>
      </c>
      <c r="BA421" s="113"/>
      <c r="BB421" s="113"/>
      <c r="BC421" s="113"/>
      <c r="BD421" s="113"/>
      <c r="BE421" s="113"/>
      <c r="BF421" s="113" t="str">
        <f>IF(AND(OR($AB$5=2016,$AB$5=2020),SUM(Z318:Z348)&gt;0),AVERAGE(Z318:Z348),IF(AND($AB$5&lt;&gt;2016,$AB$5&lt;&gt;2020,$AB$5&lt;&gt;"",SUM(Z317:Z347)&gt;0),AVERAGE(Z317:Z347),""))</f>
        <v/>
      </c>
      <c r="BG421" s="113"/>
      <c r="BH421" s="113"/>
      <c r="BI421" s="113"/>
      <c r="BJ421" s="113"/>
      <c r="BK421" s="113"/>
      <c r="BL421" s="113" t="str">
        <f>IF(AND(OR($AB$5=2016,$AB$5=2020),SUM(AF318:AF348)&gt;0),AVERAGE(AF318:AF348),IF(AND($AB$5&lt;&gt;2016,$AB$5&lt;&gt;2020,$AB$5&lt;&gt;"",SUM(AF317:AF347)&gt;0),AVERAGE(AF317:AF347),""))</f>
        <v/>
      </c>
      <c r="BM421"/>
      <c r="BN421"/>
      <c r="BO421"/>
      <c r="BP421"/>
      <c r="BQ421"/>
      <c r="BR421"/>
      <c r="BS421"/>
      <c r="BT421"/>
      <c r="BU421"/>
      <c r="BV421"/>
      <c r="BW421"/>
      <c r="BX421"/>
      <c r="BY421"/>
      <c r="BZ421" s="104"/>
      <c r="CA421" s="104"/>
      <c r="CB421" s="104"/>
      <c r="CC421" s="104"/>
      <c r="CD421" s="104"/>
    </row>
    <row r="422" spans="1:82" hidden="1" x14ac:dyDescent="0.2">
      <c r="A422" s="35"/>
      <c r="B422" s="155" t="s">
        <v>121</v>
      </c>
      <c r="C422" s="155"/>
      <c r="D422" s="155"/>
      <c r="E422" s="155" t="str">
        <f>IF(AN420&lt;&gt;"",IF(OR(AND(OR($AB$5=2016,$AB$5=2020),COUNTIF(G$705:G$735,1)&gt;0),AND($AB$5&lt;&gt;2016,$AB$5&lt;&gt;2020,$AB$5&lt;&gt;"",COUNTIF(G$704:G$734,1)&gt;0)),CONCATENATE("&lt; ",ROUND(AN420,$H$1168)),ROUND(AN420,$H$1168)),"")</f>
        <v/>
      </c>
      <c r="F422" s="155"/>
      <c r="G422" s="155"/>
      <c r="H422" s="155"/>
      <c r="I422" s="155"/>
      <c r="J422" s="155" t="str">
        <f>IF(AT420&lt;&gt;"",IF(OR(AND(OR($AB$5=2016,$AB$5=2020),COUNTIF(M$705:M$735,1)&gt;0),AND($AB$5&lt;&gt;2016,$AB$5&lt;&gt;2020,$AB$5&lt;&gt;"",COUNTIF(M$704:M$734,1)&gt;0)),CONCATENATE("&lt; ",ROUND(AT420,$N$1168)),ROUND(AT420,$N$1168)),"")</f>
        <v/>
      </c>
      <c r="K422" s="155"/>
      <c r="L422" s="155"/>
      <c r="M422" s="155"/>
      <c r="N422" s="155"/>
      <c r="O422" s="155" t="str">
        <f>IF(AZ420&lt;&gt;"",IF(OR(AND(OR($AB$5=2016,$AB$5=2020),COUNTIF(S$705:S$735,1)&gt;0),AND($AB$5&lt;&gt;2016,$AB$5&lt;&gt;2020,$AB$5&lt;&gt;"",COUNTIF(S$704:S$734,1)&gt;0)),CONCATENATE("&lt; ",ROUND(AZ420,$T$1168)),ROUND(AZ420,$T$1168)),"")</f>
        <v/>
      </c>
      <c r="P422" s="155"/>
      <c r="Q422" s="155"/>
      <c r="R422" s="155"/>
      <c r="S422" s="155"/>
      <c r="T422" s="155" t="str">
        <f>IF(BF420&lt;&gt;"",IF(OR(AND(OR($AB$5=2016,$AB$5=2020),COUNTIF(Y$705:Y$735,1)&gt;0),AND($AB$5&lt;&gt;2016,$AB$5&lt;&gt;2020,$AB$5&lt;&gt;"",COUNTIF(Y$704:Y$734,1)&gt;0)),CONCATENATE("&lt; ",ROUND(BF420,$Z$1168)),ROUND(BF420,$Z$1168)),"")</f>
        <v/>
      </c>
      <c r="U422" s="155"/>
      <c r="V422" s="155"/>
      <c r="W422" s="155"/>
      <c r="X422" s="155"/>
      <c r="Y422" s="155" t="str">
        <f>IF(BL420&lt;&gt;"",IF(OR(AND(OR($AB$5=2016,$AB$5=2020),COUNTIF(AE$705:AE$735,1)&gt;0),AND($AB$5&lt;&gt;2016,$AB$5&lt;&gt;2020,$AB$5&lt;&gt;"",COUNTIF(AE$704:AE$734,1)&gt;0)),CONCATENATE("&lt; ",ROUND(BL420,$V$1170)),ROUND(BL420,$V$1170)),"")</f>
        <v/>
      </c>
      <c r="Z422" s="155"/>
      <c r="AA422" s="155"/>
      <c r="AB422" s="155"/>
      <c r="AC422" s="155"/>
      <c r="AD422" s="106"/>
      <c r="AE422" s="106"/>
      <c r="AF422" s="106"/>
      <c r="AG422" s="106"/>
      <c r="AH422" s="106"/>
      <c r="AI422" s="106"/>
      <c r="AJ422" s="106"/>
      <c r="AK422" s="106"/>
      <c r="AM422" s="4" t="s">
        <v>73</v>
      </c>
      <c r="AN422" s="113" t="str">
        <f>IF(AND(OR($AB$5=2016,$AB$5=2020),SUM(H349:H378)&gt;0),AVERAGE(H349:H378),IF(AND($AB$5&lt;&gt;2016,$AB$5&lt;&gt;2020,$AB$5&lt;&gt;"",SUM(H348:H377)&gt;0),AVERAGE(H348:H377),""))</f>
        <v/>
      </c>
      <c r="AO422" s="113"/>
      <c r="AP422"/>
      <c r="AQ422"/>
      <c r="AR422" s="151"/>
      <c r="AS422" s="151"/>
      <c r="AT422" s="113" t="str">
        <f>IF(AND(OR($AB$5=2016,$AB$5=2020),SUM(N349:N378)&gt;0),AVERAGE(N349:N378),IF(AND($AB$5&lt;&gt;2016,$AB$5&lt;&gt;2020,$AB$5&lt;&gt;"",SUM(N348:N377)&gt;0),AVERAGE(N348:N377),""))</f>
        <v/>
      </c>
      <c r="AU422" s="113"/>
      <c r="AV422" s="113"/>
      <c r="AW422" s="113"/>
      <c r="AX422" s="113"/>
      <c r="AY422" s="113"/>
      <c r="AZ422" s="113" t="str">
        <f>IF(AND(OR($AB$5=2016,$AB$5=2020),SUM(T349:T378)&gt;0),AVERAGE(T349:T378),IF(AND($AB$5&lt;&gt;2016,$AB$5&lt;&gt;2020,$AB$5&lt;&gt;"",SUM(T348:T377)&gt;0),AVERAGE(T348:T377),""))</f>
        <v/>
      </c>
      <c r="BA422" s="113"/>
      <c r="BB422" s="113"/>
      <c r="BC422" s="113"/>
      <c r="BD422" s="113"/>
      <c r="BE422" s="113"/>
      <c r="BF422" s="113" t="str">
        <f>IF(AND(OR($AB$5=2016,$AB$5=2020),SUM(Z349:Z378)&gt;0),AVERAGE(Z349:Z378),IF(AND($AB$5&lt;&gt;2016,$AB$5&lt;&gt;2020,$AB$5&lt;&gt;"",SUM(Z348:Z377)&gt;0),AVERAGE(Z348:Z377),""))</f>
        <v/>
      </c>
      <c r="BG422" s="113"/>
      <c r="BH422" s="113"/>
      <c r="BI422" s="113"/>
      <c r="BJ422" s="113"/>
      <c r="BK422" s="113"/>
      <c r="BL422" s="113" t="str">
        <f>IF(AND(OR($AB$5=2016,$AB$5=2020),SUM(AF349:AF378)&gt;0),AVERAGE(AF349:AF378),IF(AND($AB$5&lt;&gt;2016,$AB$5&lt;&gt;2020,$AB$5&lt;&gt;"",SUM(AF348:AF377)&gt;0),AVERAGE(AF348:AF377),""))</f>
        <v/>
      </c>
      <c r="BM422"/>
      <c r="BN422"/>
      <c r="BO422"/>
      <c r="BP422"/>
      <c r="BQ422"/>
      <c r="BR422"/>
      <c r="BS422"/>
      <c r="BT422"/>
      <c r="BU422"/>
      <c r="BV422"/>
      <c r="BW422"/>
      <c r="BX422"/>
      <c r="BY422"/>
      <c r="BZ422" s="104"/>
      <c r="CA422" s="104"/>
      <c r="CB422" s="104"/>
      <c r="CC422" s="104"/>
      <c r="CD422" s="104"/>
    </row>
    <row r="423" spans="1:82" hidden="1" x14ac:dyDescent="0.2">
      <c r="A423" s="35"/>
      <c r="B423" s="155" t="s">
        <v>122</v>
      </c>
      <c r="C423" s="155"/>
      <c r="D423" s="155"/>
      <c r="E423" s="155" t="str">
        <f>IF(AN421&lt;&gt;"",IF(OR(AND(OR($AB$5=2016,$AB$5=2020),COUNTIF(G$736:G$766,1)&gt;0),AND($AB$5&lt;&gt;2016,$AB$5&lt;&gt;2020,$AB$5&lt;&gt;"",COUNTIF(G$735:G$765,1)&gt;0)),CONCATENATE("&lt; ",ROUND(AN421,$H$1168)),ROUND(AN421,$H$1168)),"")</f>
        <v/>
      </c>
      <c r="F423" s="155"/>
      <c r="G423" s="155"/>
      <c r="H423" s="155"/>
      <c r="I423" s="155"/>
      <c r="J423" s="155" t="str">
        <f>IF(AT421&lt;&gt;"",IF(OR(AND(OR($AB$5=2016,$AB$5=2020),COUNTIF(M$736:M$766,1)&gt;0),AND($AB$5&lt;&gt;2016,$AB$5&lt;&gt;2020,$AB$5&lt;&gt;"",COUNTIF(M$735:M$765,1)&gt;0)),CONCATENATE("&lt; ",ROUND(AT421,$N$1168)),ROUND(AT421,$N$1168)),"")</f>
        <v/>
      </c>
      <c r="K423" s="155"/>
      <c r="L423" s="155"/>
      <c r="M423" s="155"/>
      <c r="N423" s="155"/>
      <c r="O423" s="155" t="str">
        <f>IF(AZ421&lt;&gt;"",IF(OR(AND(OR($AB$5=2016,$AB$5=2020),COUNTIF(S$736:S$766,1)&gt;0),AND($AB$5&lt;&gt;2016,$AB$5&lt;&gt;2020,$AB$5&lt;&gt;"",COUNTIF(S$735:S$765,1)&gt;0)),CONCATENATE("&lt; ",ROUND(AZ421,$T$1168)),ROUND(AZ421,$T$1168)),"")</f>
        <v/>
      </c>
      <c r="P423" s="155"/>
      <c r="Q423" s="155"/>
      <c r="R423" s="155"/>
      <c r="S423" s="155"/>
      <c r="T423" s="155" t="str">
        <f>IF(BF421&lt;&gt;"",IF(OR(AND(OR($AB$5=2016,$AB$5=2020),COUNTIF(Y$736:Y$766,1)&gt;0),AND($AB$5&lt;&gt;2016,$AB$5&lt;&gt;2020,$AB$5&lt;&gt;"",COUNTIF(Y$735:Y$765,1)&gt;0)),CONCATENATE("&lt; ",ROUND(BF421,$Z$1168)),ROUND(BF421,$Z$1168)),"")</f>
        <v/>
      </c>
      <c r="U423" s="155"/>
      <c r="V423" s="155"/>
      <c r="W423" s="155"/>
      <c r="X423" s="155"/>
      <c r="Y423" s="155" t="str">
        <f>IF(BL421&lt;&gt;"",IF(OR(AND(OR($AB$5=2016,$AB$5=2020),COUNTIF(AE$736:AE$766,1)&gt;0),AND($AB$5&lt;&gt;2016,$AB$5&lt;&gt;2020,$AB$5&lt;&gt;"",COUNTIF(AE$735:AE$765,1)&gt;0)),CONCATENATE("&lt; ",ROUND(BL421,$V$1170)),ROUND(BL421,$V$1170)),"")</f>
        <v/>
      </c>
      <c r="Z423" s="155"/>
      <c r="AA423" s="155"/>
      <c r="AB423" s="155"/>
      <c r="AC423" s="155"/>
      <c r="AD423" s="106"/>
      <c r="AE423" s="106"/>
      <c r="AF423" s="106"/>
      <c r="AG423" s="106"/>
      <c r="AH423" s="106"/>
      <c r="AI423" s="106"/>
      <c r="AJ423" s="106"/>
      <c r="AK423" s="106"/>
      <c r="BM423"/>
      <c r="BN423"/>
      <c r="BO423"/>
      <c r="BP423"/>
      <c r="BQ423"/>
      <c r="BR423"/>
      <c r="BS423"/>
      <c r="BT423"/>
      <c r="BU423"/>
      <c r="BV423"/>
      <c r="BW423"/>
      <c r="BX423"/>
      <c r="BY423"/>
      <c r="BZ423" s="104"/>
      <c r="CA423" s="104"/>
      <c r="CB423" s="104"/>
      <c r="CC423" s="104"/>
      <c r="CD423" s="104"/>
    </row>
    <row r="424" spans="1:82" hidden="1" x14ac:dyDescent="0.2">
      <c r="A424" s="35"/>
      <c r="B424" s="155" t="s">
        <v>123</v>
      </c>
      <c r="C424" s="155"/>
      <c r="D424" s="155"/>
      <c r="E424" s="155" t="str">
        <f>IF(AN422&lt;&gt;"",IF(OR(AND(OR($AB$5=2016,$AB$5=2020),COUNTIF(G$767:G$796,1)&gt;0),AND($AB$5&lt;&gt;2016,$AB$5&lt;&gt;2020,$AB$5&lt;&gt;"",COUNTIF(G$766:G$795,1)&gt;0)),CONCATENATE("&lt; ",ROUND(AN422,$H$1168)),ROUND(AN422,$H$1168)),"")</f>
        <v/>
      </c>
      <c r="F424" s="155"/>
      <c r="G424" s="155"/>
      <c r="H424" s="155"/>
      <c r="I424" s="155"/>
      <c r="J424" s="155" t="str">
        <f>IF(AT422&lt;&gt;"",IF(OR(AND(OR($AB$5=2016,$AB$5=2020),COUNTIF(M$767:M$796,1)&gt;0),AND($AB$5&lt;&gt;2016,$AB$5&lt;&gt;2020,$AB$5&lt;&gt;"",COUNTIF(M$766:M$795,1)&gt;0)),CONCATENATE("&lt; ",ROUND(AT422,$N$1168)),ROUND(AT422,$N$1168)),"")</f>
        <v/>
      </c>
      <c r="K424" s="155"/>
      <c r="L424" s="155"/>
      <c r="M424" s="155"/>
      <c r="N424" s="155"/>
      <c r="O424" s="155" t="str">
        <f>IF(AZ422&lt;&gt;"",IF(OR(AND(OR($AB$5=2016,$AB$5=2020),COUNTIF(S$767:S$796,1)&gt;0),AND($AB$5&lt;&gt;2016,$AB$5&lt;&gt;2020,$AB$5&lt;&gt;"",COUNTIF(S$766:S$795,1)&gt;0)),CONCATENATE("&lt; ",ROUND(AZ422,$T$1168)),ROUND(AZ422,$T$1168)),"")</f>
        <v/>
      </c>
      <c r="P424" s="155"/>
      <c r="Q424" s="155"/>
      <c r="R424" s="155"/>
      <c r="S424" s="155"/>
      <c r="T424" s="155" t="str">
        <f>IF(BF422&lt;&gt;"",IF(OR(AND(OR($AB$5=2016,$AB$5=2020),COUNTIF(Y$767:Y$796,1)&gt;0),AND($AB$5&lt;&gt;2016,$AB$5&lt;&gt;2020,$AB$5&lt;&gt;"",COUNTIF(Y$766:Y$795,1)&gt;0)),CONCATENATE("&lt; ",ROUND(BF422,$Z$1168)),ROUND(BF422,$Z$1168)),"")</f>
        <v/>
      </c>
      <c r="U424" s="155"/>
      <c r="V424" s="155"/>
      <c r="W424" s="155"/>
      <c r="X424" s="155"/>
      <c r="Y424" s="155" t="str">
        <f>IF(BL422&lt;&gt;"",IF(OR(AND(OR($AB$5=2016,$AB$5=2020),COUNTIF(AE$767:AE$796,1)&gt;0),AND($AB$5&lt;&gt;2016,$AB$5&lt;&gt;2020,$AB$5&lt;&gt;"",COUNTIF(AE$766:AE$795,1)&gt;0)),CONCATENATE("&lt; ",ROUND(BL422,$V$1170)),ROUND(BL422,$V$1170)),"")</f>
        <v/>
      </c>
      <c r="Z424" s="155"/>
      <c r="AA424" s="155"/>
      <c r="AB424" s="155"/>
      <c r="AC424" s="155"/>
      <c r="AD424" s="106"/>
      <c r="AE424" s="106"/>
      <c r="AF424" s="106"/>
      <c r="AG424" s="106"/>
      <c r="AH424" s="106"/>
      <c r="AI424" s="106"/>
      <c r="AJ424" s="106"/>
      <c r="AK424" s="106"/>
      <c r="AM424" s="4"/>
      <c r="AN424" s="102"/>
      <c r="AO424" s="102"/>
      <c r="AP424"/>
      <c r="AQ424"/>
      <c r="AR424" s="151"/>
      <c r="AS424" s="151"/>
      <c r="AT424"/>
      <c r="AU424" s="102"/>
      <c r="AV424" s="102"/>
      <c r="AW424" s="102"/>
      <c r="AX424"/>
      <c r="AY424"/>
      <c r="AZ424"/>
      <c r="BA424"/>
      <c r="BB424"/>
      <c r="BC424"/>
      <c r="BD424"/>
      <c r="BE424"/>
      <c r="BF424"/>
      <c r="BG424"/>
      <c r="BH424"/>
      <c r="BI424"/>
      <c r="BJ424"/>
      <c r="BK424"/>
      <c r="BL424"/>
      <c r="BM424"/>
      <c r="BN424"/>
      <c r="BO424"/>
      <c r="BP424"/>
      <c r="BQ424"/>
      <c r="BR424"/>
      <c r="BS424"/>
      <c r="BT424"/>
      <c r="BU424"/>
      <c r="BV424"/>
      <c r="BW424"/>
      <c r="BX424"/>
      <c r="BY424"/>
      <c r="BZ424" s="104"/>
      <c r="CA424" s="104"/>
      <c r="CB424" s="104"/>
      <c r="CC424" s="104"/>
      <c r="CD424" s="104"/>
    </row>
    <row r="425" spans="1:82" hidden="1" x14ac:dyDescent="0.2">
      <c r="A425" s="35"/>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35"/>
      <c r="Z425" s="35"/>
      <c r="AA425" s="35"/>
      <c r="AB425" s="35"/>
      <c r="AC425" s="35"/>
      <c r="AD425" s="35"/>
      <c r="AE425" s="35"/>
      <c r="AF425" s="35"/>
      <c r="AG425" s="35"/>
      <c r="AH425" s="35"/>
      <c r="AI425" s="35"/>
      <c r="AJ425" s="35"/>
      <c r="AK425" s="35"/>
      <c r="AO425" s="98"/>
      <c r="AP425"/>
      <c r="AQ425"/>
      <c r="AR425" s="151"/>
      <c r="AS425" s="151"/>
      <c r="AT425"/>
      <c r="AU425" s="98"/>
      <c r="AV425" s="98"/>
      <c r="AW425" s="98"/>
      <c r="AX425"/>
      <c r="AY425"/>
      <c r="AZ425"/>
      <c r="BA425"/>
      <c r="BB425"/>
      <c r="BC425"/>
      <c r="BD425"/>
      <c r="BE425"/>
      <c r="BF425"/>
      <c r="BG425"/>
      <c r="BH425"/>
      <c r="BI425"/>
      <c r="BJ425"/>
      <c r="BK425"/>
      <c r="BL425"/>
      <c r="BM425"/>
      <c r="BN425"/>
      <c r="BO425"/>
      <c r="BP425"/>
      <c r="BQ425"/>
      <c r="BR425"/>
      <c r="BS425"/>
      <c r="BT425"/>
      <c r="BU425"/>
      <c r="BV425"/>
      <c r="BW425"/>
      <c r="BX425"/>
      <c r="BY425"/>
      <c r="BZ425" s="99"/>
      <c r="CA425" s="99"/>
      <c r="CB425" s="99"/>
      <c r="CC425" s="99"/>
      <c r="CD425" s="99"/>
    </row>
    <row r="426" spans="1:82" ht="13.5" hidden="1" thickBot="1" x14ac:dyDescent="0.25">
      <c r="E426" s="186">
        <f>COUNTIF(E13:E378,"&gt;0")</f>
        <v>0</v>
      </c>
      <c r="F426" s="187"/>
      <c r="K426" s="186" t="str">
        <f>IF(SUM(K13:K378)&gt;0,SUM(K13:K378)/COUNTIF(K13:K378,"&gt;0")*IF(AM1=TRUE,IF(OR($AB$5=2016,$AB$5=2020),366,365),E426),"")</f>
        <v/>
      </c>
      <c r="L426" s="187"/>
      <c r="M426" s="116"/>
      <c r="N426" s="117"/>
      <c r="O426" s="117"/>
      <c r="P426" s="117"/>
      <c r="Q426" s="186" t="str">
        <f>IF(SUM(Q13:Q378)&gt;0,SUM(Q13:Q378)/COUNTIF(Q13:Q378,"&gt;0")*IF(AM1=TRUE,IF(OR($AB$5=2016,$AB$5=2020),366,365),E426),"")</f>
        <v/>
      </c>
      <c r="R426" s="187"/>
      <c r="S426" s="117"/>
      <c r="T426" s="117"/>
      <c r="U426" s="117"/>
      <c r="V426" s="117"/>
      <c r="W426" s="186" t="str">
        <f>IF(SUM(W13:W378)&gt;0,SUM(W13:W378)/COUNTIF(W13:W378,"&gt;0")*IF(AM1=TRUE,IF(OR($AB$5=2016,$AB$5=2020),366,365),E426),"")</f>
        <v/>
      </c>
      <c r="X426" s="187"/>
      <c r="Y426" s="117"/>
      <c r="Z426" s="117"/>
      <c r="AA426" s="117"/>
      <c r="AB426" s="117"/>
      <c r="AC426" s="186" t="str">
        <f>IF(SUM(AC13:AC378)&gt;0,SUM(AC13:AC378)/COUNTIF(AC13:AC378,"&gt;0")*IF(AM1=TRUE,IF(OR($AB$5=2016,$AB$5=2020),366,365),E426),"")</f>
        <v/>
      </c>
      <c r="AD426" s="187"/>
      <c r="AE426" s="117"/>
      <c r="AF426" s="117"/>
      <c r="AG426" s="117"/>
      <c r="AH426" s="117"/>
      <c r="AI426" s="186" t="str">
        <f>IF(SUM(AI13:AI378)&gt;0,SUM(AI13:AI378)/COUNTIF(AI13:AI378,"&gt;0")*IF(AM1=TRUE,IF(OR($AB$5=2016,$AB$5=2020),366,365),E426),"")</f>
        <v/>
      </c>
      <c r="AJ426" s="187"/>
      <c r="AP426"/>
      <c r="AQ426"/>
      <c r="AR426" s="151"/>
      <c r="AS426" s="151"/>
      <c r="AT426"/>
      <c r="AU426" s="57"/>
      <c r="AV426" s="57"/>
      <c r="AW426" s="57"/>
      <c r="AX426"/>
      <c r="AY426"/>
      <c r="AZ426"/>
      <c r="BA426"/>
      <c r="BB426"/>
      <c r="BC426"/>
      <c r="BD426"/>
      <c r="BE426"/>
      <c r="BF426"/>
      <c r="BG426"/>
      <c r="BH426"/>
      <c r="BI426"/>
      <c r="BJ426"/>
      <c r="BK426"/>
      <c r="BL426"/>
      <c r="BM426"/>
      <c r="BN426"/>
      <c r="BO426"/>
      <c r="BP426"/>
      <c r="BQ426"/>
      <c r="BR426"/>
      <c r="BS426"/>
      <c r="BT426"/>
      <c r="BU426"/>
      <c r="BV426"/>
      <c r="BW426"/>
      <c r="BX426"/>
      <c r="BY426"/>
    </row>
    <row r="427" spans="1:82" hidden="1" x14ac:dyDescent="0.2">
      <c r="D427" s="4" t="s">
        <v>42</v>
      </c>
      <c r="G427">
        <f>COUNTIF(E13:E378,0)</f>
        <v>0</v>
      </c>
      <c r="K427" s="252"/>
      <c r="L427" s="252"/>
      <c r="AP427"/>
      <c r="AQ427"/>
      <c r="AR427" s="151"/>
      <c r="AS427" s="151"/>
      <c r="AT427"/>
      <c r="AU427" s="57"/>
      <c r="AV427" s="57"/>
      <c r="AW427" s="57"/>
      <c r="AX427"/>
      <c r="AY427"/>
      <c r="AZ427"/>
      <c r="BA427"/>
      <c r="BB427"/>
      <c r="BC427"/>
      <c r="BD427"/>
      <c r="BE427"/>
      <c r="BF427"/>
      <c r="BG427"/>
      <c r="BH427"/>
      <c r="BI427"/>
      <c r="BJ427"/>
      <c r="BK427"/>
      <c r="BL427"/>
      <c r="BM427"/>
      <c r="BN427"/>
      <c r="BO427"/>
      <c r="BP427"/>
      <c r="BQ427"/>
      <c r="BR427"/>
      <c r="BS427"/>
      <c r="BT427"/>
      <c r="BU427"/>
      <c r="BV427"/>
      <c r="BW427"/>
      <c r="BX427"/>
      <c r="BY427"/>
    </row>
    <row r="428" spans="1:82" hidden="1" x14ac:dyDescent="0.2">
      <c r="D428" s="4" t="s">
        <v>41</v>
      </c>
      <c r="G428">
        <f>COUNTIF(E13:E378,"")</f>
        <v>366</v>
      </c>
      <c r="AP428"/>
      <c r="AQ428"/>
      <c r="AR428" s="151"/>
      <c r="AS428" s="151"/>
      <c r="AT428"/>
      <c r="AU428" s="57"/>
      <c r="AV428" s="57"/>
      <c r="AW428" s="57"/>
      <c r="AX428"/>
      <c r="AY428"/>
      <c r="AZ428"/>
      <c r="BA428"/>
      <c r="BB428"/>
      <c r="BC428"/>
      <c r="BD428"/>
      <c r="BE428"/>
      <c r="BF428"/>
      <c r="BG428"/>
      <c r="BH428"/>
      <c r="BI428"/>
      <c r="BJ428"/>
      <c r="BK428"/>
      <c r="BL428"/>
      <c r="BM428"/>
      <c r="BN428"/>
      <c r="BO428"/>
      <c r="BP428"/>
      <c r="BQ428"/>
      <c r="BR428"/>
      <c r="BS428"/>
      <c r="BT428"/>
      <c r="BU428"/>
      <c r="BV428"/>
      <c r="BW428"/>
      <c r="BX428"/>
      <c r="BY428"/>
    </row>
    <row r="429" spans="1:82" hidden="1" x14ac:dyDescent="0.2">
      <c r="G429" s="238" t="s">
        <v>107</v>
      </c>
      <c r="H429" s="238"/>
      <c r="I429" s="238"/>
      <c r="J429" s="238"/>
      <c r="K429" s="238"/>
      <c r="L429" s="238"/>
      <c r="M429" s="238"/>
      <c r="N429" s="238"/>
      <c r="O429" s="238"/>
      <c r="P429" s="238"/>
      <c r="Q429" s="238"/>
      <c r="R429" s="238"/>
      <c r="S429" s="238"/>
      <c r="T429" s="238"/>
      <c r="U429" s="238"/>
      <c r="V429" s="238"/>
      <c r="W429" s="238"/>
      <c r="X429" s="238"/>
      <c r="Y429" s="238"/>
      <c r="Z429" s="238"/>
      <c r="AA429" s="238"/>
      <c r="AB429" s="238"/>
      <c r="AC429" s="238"/>
      <c r="AD429" s="238"/>
      <c r="AE429" s="238"/>
      <c r="AP429"/>
      <c r="AQ429"/>
      <c r="AR429" s="151"/>
      <c r="AS429" s="151"/>
      <c r="AT429"/>
      <c r="AU429" s="57"/>
      <c r="AV429" s="57"/>
      <c r="AW429" s="57"/>
      <c r="AX429"/>
      <c r="AY429"/>
      <c r="AZ429"/>
      <c r="BA429"/>
      <c r="BB429"/>
      <c r="BC429"/>
      <c r="BD429"/>
      <c r="BE429"/>
      <c r="BF429"/>
      <c r="BG429"/>
      <c r="BH429"/>
      <c r="BI429"/>
      <c r="BJ429"/>
      <c r="BK429"/>
      <c r="BL429"/>
      <c r="BM429"/>
      <c r="BN429"/>
      <c r="BO429"/>
      <c r="BP429"/>
      <c r="BQ429"/>
      <c r="BR429"/>
      <c r="BS429"/>
      <c r="BT429"/>
      <c r="BU429"/>
      <c r="BV429"/>
      <c r="BW429"/>
      <c r="BX429"/>
      <c r="BY429"/>
    </row>
    <row r="430" spans="1:82" hidden="1" x14ac:dyDescent="0.2">
      <c r="G430" s="9" t="s">
        <v>29</v>
      </c>
      <c r="M430" s="9" t="s">
        <v>31</v>
      </c>
      <c r="S430" s="9" t="s">
        <v>18</v>
      </c>
      <c r="Y430" s="9" t="s">
        <v>32</v>
      </c>
      <c r="AE430" s="9" t="s">
        <v>33</v>
      </c>
      <c r="AP430"/>
      <c r="AQ430"/>
      <c r="AR430" s="151"/>
      <c r="AS430" s="151"/>
      <c r="AT430"/>
      <c r="AU430" s="57"/>
      <c r="AV430" s="57"/>
      <c r="AW430" s="57"/>
      <c r="AX430"/>
      <c r="AY430"/>
      <c r="AZ430"/>
      <c r="BA430"/>
      <c r="BB430"/>
      <c r="BC430"/>
      <c r="BD430"/>
      <c r="BE430"/>
      <c r="BF430"/>
      <c r="BG430"/>
      <c r="BH430"/>
      <c r="BI430"/>
      <c r="BJ430"/>
      <c r="BK430"/>
      <c r="BL430"/>
      <c r="BM430"/>
      <c r="BN430"/>
      <c r="BO430"/>
      <c r="BP430"/>
      <c r="BQ430"/>
      <c r="BR430"/>
      <c r="BS430"/>
      <c r="BT430"/>
      <c r="BU430"/>
      <c r="BV430"/>
      <c r="BW430"/>
      <c r="BX430"/>
      <c r="BY430"/>
    </row>
    <row r="431" spans="1:82" hidden="1" x14ac:dyDescent="0.2">
      <c r="G431" s="6" t="str">
        <f t="shared" ref="G431:G494" si="98">IF(H13&lt;&gt;"",IF(G13="&lt;",1,0.99),"")</f>
        <v/>
      </c>
      <c r="H431" s="26"/>
      <c r="I431" s="26"/>
      <c r="J431" s="26"/>
      <c r="K431" s="26"/>
      <c r="L431" s="26"/>
      <c r="M431" s="27" t="str">
        <f t="shared" ref="M431:M494" si="99">IF(N13&lt;&gt;"",IF(M13="&lt;",1,0.99),"")</f>
        <v/>
      </c>
      <c r="N431" s="26"/>
      <c r="O431" s="26"/>
      <c r="P431" s="26"/>
      <c r="Q431" s="26"/>
      <c r="R431" s="26"/>
      <c r="S431" s="27" t="str">
        <f t="shared" ref="S431:S494" si="100">IF(T13&lt;&gt;"",IF(S13="&lt;",1,0.99),"")</f>
        <v/>
      </c>
      <c r="T431" s="26"/>
      <c r="U431" s="26"/>
      <c r="V431" s="26"/>
      <c r="W431" s="26"/>
      <c r="X431" s="26"/>
      <c r="Y431" s="27" t="str">
        <f t="shared" ref="Y431:Y494" si="101">IF(Z13&lt;&gt;"",IF(Y13="&lt;",1,0.99),"")</f>
        <v/>
      </c>
      <c r="Z431" s="26"/>
      <c r="AA431" s="26"/>
      <c r="AB431" s="26"/>
      <c r="AC431" s="26"/>
      <c r="AD431" s="26"/>
      <c r="AE431" s="27" t="str">
        <f t="shared" ref="AE431:AE494" si="102">IF(AF13&lt;&gt;"",IF(AE13="&lt;",1,0.99),"")</f>
        <v/>
      </c>
      <c r="AP431"/>
      <c r="AQ431"/>
      <c r="AR431" s="151"/>
      <c r="AS431" s="151"/>
      <c r="AT431"/>
      <c r="AU431" s="57"/>
      <c r="AV431" s="57"/>
      <c r="AW431" s="57"/>
      <c r="AX431"/>
      <c r="AY431"/>
      <c r="AZ431"/>
      <c r="BA431"/>
      <c r="BB431"/>
      <c r="BC431"/>
      <c r="BD431"/>
      <c r="BE431"/>
      <c r="BF431"/>
      <c r="BG431"/>
      <c r="BH431"/>
      <c r="BI431"/>
      <c r="BJ431"/>
      <c r="BK431"/>
      <c r="BL431"/>
      <c r="BM431"/>
      <c r="BN431"/>
      <c r="BO431"/>
      <c r="BP431"/>
      <c r="BQ431"/>
      <c r="BR431"/>
      <c r="BS431"/>
      <c r="BT431"/>
      <c r="BU431"/>
      <c r="BV431"/>
      <c r="BW431"/>
      <c r="BX431"/>
      <c r="BY431"/>
    </row>
    <row r="432" spans="1:82" hidden="1" x14ac:dyDescent="0.2">
      <c r="G432" s="6" t="str">
        <f t="shared" si="98"/>
        <v/>
      </c>
      <c r="H432" s="26"/>
      <c r="I432" s="26"/>
      <c r="J432" s="26"/>
      <c r="K432" s="26"/>
      <c r="L432" s="26"/>
      <c r="M432" s="27" t="str">
        <f t="shared" si="99"/>
        <v/>
      </c>
      <c r="N432" s="26"/>
      <c r="O432" s="26"/>
      <c r="P432" s="26"/>
      <c r="Q432" s="26"/>
      <c r="R432" s="26"/>
      <c r="S432" s="27" t="str">
        <f t="shared" si="100"/>
        <v/>
      </c>
      <c r="T432" s="26"/>
      <c r="U432" s="26"/>
      <c r="V432" s="26"/>
      <c r="W432" s="26"/>
      <c r="X432" s="26"/>
      <c r="Y432" s="27" t="str">
        <f t="shared" si="101"/>
        <v/>
      </c>
      <c r="Z432" s="26"/>
      <c r="AA432" s="26"/>
      <c r="AB432" s="26"/>
      <c r="AC432" s="26"/>
      <c r="AD432" s="26"/>
      <c r="AE432" s="27" t="str">
        <f t="shared" si="102"/>
        <v/>
      </c>
      <c r="AP432"/>
      <c r="AQ432"/>
      <c r="AR432" s="151"/>
      <c r="AS432" s="151"/>
      <c r="AT432"/>
      <c r="AU432" s="57"/>
      <c r="AV432" s="57"/>
      <c r="AW432" s="57"/>
      <c r="AX432"/>
      <c r="AY432"/>
      <c r="AZ432"/>
      <c r="BA432"/>
      <c r="BB432"/>
      <c r="BC432"/>
      <c r="BD432"/>
      <c r="BE432"/>
      <c r="BF432"/>
      <c r="BG432"/>
      <c r="BH432"/>
      <c r="BI432"/>
      <c r="BJ432"/>
      <c r="BK432"/>
      <c r="BL432"/>
      <c r="BM432"/>
      <c r="BN432"/>
      <c r="BO432"/>
      <c r="BP432"/>
      <c r="BQ432"/>
      <c r="BR432"/>
      <c r="BS432"/>
      <c r="BT432"/>
      <c r="BU432"/>
      <c r="BV432"/>
      <c r="BW432"/>
      <c r="BX432"/>
      <c r="BY432"/>
      <c r="BZ432" s="21"/>
      <c r="CA432" s="21"/>
      <c r="CB432" s="21"/>
      <c r="CC432" s="21"/>
      <c r="CD432" s="21"/>
    </row>
    <row r="433" spans="7:82" hidden="1" x14ac:dyDescent="0.2">
      <c r="G433" s="6" t="str">
        <f t="shared" si="98"/>
        <v/>
      </c>
      <c r="H433" s="26"/>
      <c r="I433" s="26"/>
      <c r="J433" s="26"/>
      <c r="K433" s="26"/>
      <c r="L433" s="26"/>
      <c r="M433" s="27" t="str">
        <f t="shared" si="99"/>
        <v/>
      </c>
      <c r="N433" s="26"/>
      <c r="O433" s="26"/>
      <c r="P433" s="26"/>
      <c r="Q433" s="26"/>
      <c r="R433" s="26"/>
      <c r="S433" s="27" t="str">
        <f t="shared" si="100"/>
        <v/>
      </c>
      <c r="T433" s="26"/>
      <c r="U433" s="26"/>
      <c r="V433" s="26"/>
      <c r="W433" s="26"/>
      <c r="X433" s="26"/>
      <c r="Y433" s="27" t="str">
        <f t="shared" si="101"/>
        <v/>
      </c>
      <c r="Z433" s="26"/>
      <c r="AA433" s="26"/>
      <c r="AB433" s="26"/>
      <c r="AC433" s="26"/>
      <c r="AD433" s="26"/>
      <c r="AE433" s="27" t="str">
        <f t="shared" si="102"/>
        <v/>
      </c>
      <c r="AP433"/>
      <c r="AQ433"/>
      <c r="AR433" s="151"/>
      <c r="AS433" s="151"/>
      <c r="AT433"/>
      <c r="AU433" s="57"/>
      <c r="AV433" s="57"/>
      <c r="AW433" s="57"/>
      <c r="AX433"/>
      <c r="AY433"/>
      <c r="AZ433"/>
      <c r="BA433"/>
      <c r="BB433"/>
      <c r="BC433"/>
      <c r="BD433"/>
      <c r="BE433"/>
      <c r="BF433"/>
      <c r="BG433"/>
      <c r="BH433"/>
      <c r="BI433"/>
      <c r="BJ433"/>
      <c r="BK433"/>
      <c r="BL433"/>
      <c r="BM433"/>
      <c r="BN433"/>
      <c r="BO433"/>
      <c r="BP433"/>
      <c r="BQ433"/>
      <c r="BR433"/>
      <c r="BS433"/>
      <c r="BT433"/>
      <c r="BU433"/>
      <c r="BV433"/>
      <c r="BW433"/>
      <c r="BX433"/>
      <c r="BY433"/>
      <c r="BZ433" s="21"/>
      <c r="CA433" s="21"/>
      <c r="CB433" s="21"/>
      <c r="CC433" s="21"/>
      <c r="CD433" s="21"/>
    </row>
    <row r="434" spans="7:82" hidden="1" x14ac:dyDescent="0.2">
      <c r="G434" s="6" t="str">
        <f t="shared" si="98"/>
        <v/>
      </c>
      <c r="H434" s="26"/>
      <c r="I434" s="26"/>
      <c r="J434" s="26"/>
      <c r="K434" s="26"/>
      <c r="L434" s="26"/>
      <c r="M434" s="27" t="str">
        <f t="shared" si="99"/>
        <v/>
      </c>
      <c r="N434" s="26"/>
      <c r="O434" s="26"/>
      <c r="P434" s="26"/>
      <c r="Q434" s="26"/>
      <c r="R434" s="26"/>
      <c r="S434" s="27" t="str">
        <f t="shared" si="100"/>
        <v/>
      </c>
      <c r="T434" s="26"/>
      <c r="U434" s="26"/>
      <c r="V434" s="26"/>
      <c r="W434" s="26"/>
      <c r="X434" s="26"/>
      <c r="Y434" s="27" t="str">
        <f t="shared" si="101"/>
        <v/>
      </c>
      <c r="Z434" s="26"/>
      <c r="AA434" s="26"/>
      <c r="AB434" s="26"/>
      <c r="AC434" s="26"/>
      <c r="AD434" s="26"/>
      <c r="AE434" s="27" t="str">
        <f t="shared" si="102"/>
        <v/>
      </c>
      <c r="AP434"/>
      <c r="AQ434"/>
      <c r="AR434" s="151"/>
      <c r="AS434" s="151"/>
      <c r="AT434"/>
      <c r="AU434" s="57"/>
      <c r="AV434" s="57"/>
      <c r="AW434" s="57"/>
      <c r="AX434"/>
      <c r="AY434"/>
      <c r="AZ434"/>
      <c r="BA434"/>
      <c r="BB434"/>
      <c r="BC434"/>
      <c r="BD434"/>
      <c r="BE434"/>
      <c r="BF434"/>
      <c r="BG434"/>
      <c r="BH434"/>
      <c r="BI434"/>
      <c r="BJ434"/>
      <c r="BK434"/>
      <c r="BL434"/>
      <c r="BM434"/>
      <c r="BN434"/>
      <c r="BO434"/>
      <c r="BP434"/>
      <c r="BQ434"/>
      <c r="BR434"/>
      <c r="BS434"/>
      <c r="BT434"/>
      <c r="BU434"/>
      <c r="BV434"/>
      <c r="BW434"/>
      <c r="BX434"/>
      <c r="BY434"/>
      <c r="BZ434" s="21"/>
      <c r="CA434" s="21"/>
      <c r="CB434" s="21"/>
      <c r="CC434" s="21"/>
      <c r="CD434" s="21"/>
    </row>
    <row r="435" spans="7:82" hidden="1" x14ac:dyDescent="0.2">
      <c r="G435" s="6" t="str">
        <f t="shared" si="98"/>
        <v/>
      </c>
      <c r="H435" s="26"/>
      <c r="I435" s="26"/>
      <c r="J435" s="26"/>
      <c r="K435" s="26"/>
      <c r="L435" s="26"/>
      <c r="M435" s="27" t="str">
        <f t="shared" si="99"/>
        <v/>
      </c>
      <c r="N435" s="26"/>
      <c r="O435" s="26"/>
      <c r="P435" s="26"/>
      <c r="Q435" s="26"/>
      <c r="R435" s="26"/>
      <c r="S435" s="27" t="str">
        <f t="shared" si="100"/>
        <v/>
      </c>
      <c r="T435" s="26"/>
      <c r="U435" s="26"/>
      <c r="V435" s="26"/>
      <c r="W435" s="26"/>
      <c r="X435" s="26"/>
      <c r="Y435" s="27" t="str">
        <f t="shared" si="101"/>
        <v/>
      </c>
      <c r="Z435" s="26"/>
      <c r="AA435" s="26"/>
      <c r="AB435" s="26"/>
      <c r="AC435" s="26"/>
      <c r="AD435" s="26"/>
      <c r="AE435" s="27" t="str">
        <f t="shared" si="102"/>
        <v/>
      </c>
      <c r="AP435"/>
      <c r="AQ435"/>
      <c r="AR435" s="151"/>
      <c r="AS435" s="151"/>
      <c r="AT435"/>
      <c r="AU435" s="57"/>
      <c r="AV435" s="57"/>
      <c r="AW435" s="57"/>
      <c r="AX435"/>
      <c r="AY435"/>
      <c r="AZ435"/>
      <c r="BA435"/>
      <c r="BB435"/>
      <c r="BC435"/>
      <c r="BD435"/>
      <c r="BE435"/>
      <c r="BF435"/>
      <c r="BG435"/>
      <c r="BH435"/>
      <c r="BI435"/>
      <c r="BJ435"/>
      <c r="BK435"/>
      <c r="BL435"/>
      <c r="BM435"/>
      <c r="BN435"/>
      <c r="BO435"/>
      <c r="BP435"/>
      <c r="BQ435"/>
      <c r="BR435"/>
      <c r="BS435"/>
      <c r="BT435"/>
      <c r="BU435"/>
      <c r="BV435"/>
      <c r="BW435"/>
      <c r="BX435"/>
      <c r="BY435"/>
      <c r="BZ435" s="21"/>
      <c r="CA435" s="21"/>
      <c r="CB435" s="21"/>
      <c r="CC435" s="21"/>
      <c r="CD435" s="21"/>
    </row>
    <row r="436" spans="7:82" hidden="1" x14ac:dyDescent="0.2">
      <c r="G436" s="6" t="str">
        <f t="shared" si="98"/>
        <v/>
      </c>
      <c r="H436" s="26"/>
      <c r="I436" s="26"/>
      <c r="J436" s="26"/>
      <c r="K436" s="26"/>
      <c r="L436" s="26"/>
      <c r="M436" s="27" t="str">
        <f t="shared" si="99"/>
        <v/>
      </c>
      <c r="N436" s="26"/>
      <c r="O436" s="26"/>
      <c r="P436" s="26"/>
      <c r="Q436" s="26"/>
      <c r="R436" s="26"/>
      <c r="S436" s="27" t="str">
        <f t="shared" si="100"/>
        <v/>
      </c>
      <c r="T436" s="26"/>
      <c r="U436" s="26"/>
      <c r="V436" s="26"/>
      <c r="W436" s="26"/>
      <c r="X436" s="26"/>
      <c r="Y436" s="27" t="str">
        <f t="shared" si="101"/>
        <v/>
      </c>
      <c r="Z436" s="26"/>
      <c r="AA436" s="26"/>
      <c r="AB436" s="26"/>
      <c r="AC436" s="26"/>
      <c r="AD436" s="26"/>
      <c r="AE436" s="27" t="str">
        <f t="shared" si="102"/>
        <v/>
      </c>
      <c r="AP436"/>
      <c r="AQ436"/>
      <c r="AR436" s="151"/>
      <c r="AS436" s="151"/>
      <c r="AT436"/>
      <c r="AU436" s="57"/>
      <c r="AV436" s="57"/>
      <c r="AW436" s="57"/>
      <c r="AX436"/>
      <c r="AY436"/>
      <c r="AZ436"/>
      <c r="BA436"/>
      <c r="BB436"/>
      <c r="BC436"/>
      <c r="BD436"/>
      <c r="BE436"/>
      <c r="BF436"/>
      <c r="BG436"/>
      <c r="BH436"/>
      <c r="BI436"/>
      <c r="BJ436"/>
      <c r="BK436"/>
      <c r="BL436"/>
      <c r="BM436"/>
      <c r="BN436"/>
      <c r="BO436"/>
      <c r="BP436"/>
      <c r="BQ436"/>
      <c r="BR436"/>
      <c r="BS436"/>
      <c r="BT436"/>
      <c r="BU436"/>
      <c r="BV436"/>
      <c r="BW436"/>
      <c r="BX436"/>
      <c r="BY436"/>
      <c r="BZ436" s="21"/>
      <c r="CA436" s="21"/>
      <c r="CB436" s="21"/>
      <c r="CC436" s="21"/>
      <c r="CD436" s="21"/>
    </row>
    <row r="437" spans="7:82" hidden="1" x14ac:dyDescent="0.2">
      <c r="G437" s="6" t="str">
        <f t="shared" si="98"/>
        <v/>
      </c>
      <c r="H437" s="26"/>
      <c r="I437" s="26"/>
      <c r="J437" s="26"/>
      <c r="K437" s="26"/>
      <c r="L437" s="26"/>
      <c r="M437" s="27" t="str">
        <f t="shared" si="99"/>
        <v/>
      </c>
      <c r="N437" s="26"/>
      <c r="O437" s="26"/>
      <c r="P437" s="26"/>
      <c r="Q437" s="26"/>
      <c r="R437" s="26"/>
      <c r="S437" s="27" t="str">
        <f t="shared" si="100"/>
        <v/>
      </c>
      <c r="T437" s="26"/>
      <c r="U437" s="26"/>
      <c r="V437" s="26"/>
      <c r="W437" s="26"/>
      <c r="X437" s="26"/>
      <c r="Y437" s="27" t="str">
        <f t="shared" si="101"/>
        <v/>
      </c>
      <c r="Z437" s="26"/>
      <c r="AA437" s="26"/>
      <c r="AB437" s="26"/>
      <c r="AC437" s="26"/>
      <c r="AD437" s="26"/>
      <c r="AE437" s="27" t="str">
        <f t="shared" si="102"/>
        <v/>
      </c>
      <c r="AP437"/>
      <c r="AQ437"/>
      <c r="AR437" s="151"/>
      <c r="AS437" s="151"/>
      <c r="AT437"/>
      <c r="AU437" s="57"/>
      <c r="AV437" s="57"/>
      <c r="AW437" s="57"/>
      <c r="AX437"/>
      <c r="AY437"/>
      <c r="AZ437"/>
      <c r="BA437"/>
      <c r="BB437"/>
      <c r="BC437"/>
      <c r="BD437"/>
      <c r="BE437"/>
      <c r="BF437"/>
      <c r="BG437"/>
      <c r="BH437"/>
      <c r="BI437"/>
      <c r="BJ437"/>
      <c r="BK437"/>
      <c r="BL437"/>
      <c r="BM437"/>
      <c r="BN437"/>
      <c r="BO437"/>
      <c r="BP437"/>
      <c r="BQ437"/>
      <c r="BR437"/>
      <c r="BS437"/>
      <c r="BT437"/>
      <c r="BU437"/>
      <c r="BV437"/>
      <c r="BW437"/>
      <c r="BX437"/>
      <c r="BY437"/>
      <c r="BZ437" s="21"/>
      <c r="CA437" s="21"/>
      <c r="CB437" s="21"/>
      <c r="CC437" s="21"/>
      <c r="CD437" s="21"/>
    </row>
    <row r="438" spans="7:82" hidden="1" x14ac:dyDescent="0.2">
      <c r="G438" s="6" t="str">
        <f t="shared" si="98"/>
        <v/>
      </c>
      <c r="H438" s="26"/>
      <c r="I438" s="26"/>
      <c r="J438" s="26"/>
      <c r="K438" s="26"/>
      <c r="L438" s="26"/>
      <c r="M438" s="27" t="str">
        <f t="shared" si="99"/>
        <v/>
      </c>
      <c r="N438" s="26"/>
      <c r="O438" s="26"/>
      <c r="P438" s="26"/>
      <c r="Q438" s="26"/>
      <c r="R438" s="26"/>
      <c r="S438" s="27" t="str">
        <f t="shared" si="100"/>
        <v/>
      </c>
      <c r="T438" s="26"/>
      <c r="U438" s="26"/>
      <c r="V438" s="26"/>
      <c r="W438" s="26"/>
      <c r="X438" s="26"/>
      <c r="Y438" s="27" t="str">
        <f t="shared" si="101"/>
        <v/>
      </c>
      <c r="Z438" s="26"/>
      <c r="AA438" s="26"/>
      <c r="AB438" s="26"/>
      <c r="AC438" s="26"/>
      <c r="AD438" s="26"/>
      <c r="AE438" s="27" t="str">
        <f t="shared" si="102"/>
        <v/>
      </c>
      <c r="AP438"/>
      <c r="AQ438"/>
      <c r="AR438" s="151"/>
      <c r="AS438" s="151"/>
      <c r="AT438"/>
      <c r="AU438" s="57"/>
      <c r="AV438" s="57"/>
      <c r="AW438" s="57"/>
      <c r="AX438"/>
      <c r="AY438"/>
      <c r="AZ438"/>
      <c r="BA438"/>
      <c r="BB438"/>
      <c r="BC438"/>
      <c r="BD438"/>
      <c r="BE438"/>
      <c r="BF438"/>
      <c r="BG438"/>
      <c r="BH438"/>
      <c r="BI438"/>
      <c r="BJ438"/>
      <c r="BK438"/>
      <c r="BL438"/>
      <c r="BM438"/>
      <c r="BN438"/>
      <c r="BO438"/>
      <c r="BP438"/>
      <c r="BQ438"/>
      <c r="BR438"/>
      <c r="BS438"/>
      <c r="BT438"/>
      <c r="BU438"/>
      <c r="BV438"/>
      <c r="BW438"/>
      <c r="BX438"/>
      <c r="BY438"/>
      <c r="BZ438" s="21"/>
      <c r="CA438" s="21"/>
      <c r="CB438" s="21"/>
      <c r="CC438" s="21"/>
      <c r="CD438" s="21"/>
    </row>
    <row r="439" spans="7:82" hidden="1" x14ac:dyDescent="0.2">
      <c r="G439" s="6" t="str">
        <f t="shared" si="98"/>
        <v/>
      </c>
      <c r="H439" s="26"/>
      <c r="I439" s="26"/>
      <c r="J439" s="26"/>
      <c r="K439" s="26"/>
      <c r="L439" s="26"/>
      <c r="M439" s="27" t="str">
        <f t="shared" si="99"/>
        <v/>
      </c>
      <c r="N439" s="26"/>
      <c r="O439" s="26"/>
      <c r="P439" s="26"/>
      <c r="Q439" s="26"/>
      <c r="R439" s="26"/>
      <c r="S439" s="27" t="str">
        <f t="shared" si="100"/>
        <v/>
      </c>
      <c r="T439" s="26"/>
      <c r="U439" s="26"/>
      <c r="V439" s="26"/>
      <c r="W439" s="26"/>
      <c r="X439" s="26"/>
      <c r="Y439" s="27" t="str">
        <f t="shared" si="101"/>
        <v/>
      </c>
      <c r="Z439" s="26"/>
      <c r="AA439" s="26"/>
      <c r="AB439" s="26"/>
      <c r="AC439" s="26"/>
      <c r="AD439" s="26"/>
      <c r="AE439" s="27" t="str">
        <f t="shared" si="102"/>
        <v/>
      </c>
      <c r="AP439"/>
      <c r="AQ439"/>
      <c r="AR439" s="151"/>
      <c r="AS439" s="151"/>
      <c r="AT439"/>
      <c r="AU439" s="57"/>
      <c r="AV439" s="57"/>
      <c r="AW439" s="57"/>
      <c r="AX439"/>
      <c r="AY439"/>
      <c r="AZ439"/>
      <c r="BA439"/>
      <c r="BB439"/>
      <c r="BC439"/>
      <c r="BD439"/>
      <c r="BE439"/>
      <c r="BF439"/>
      <c r="BG439"/>
      <c r="BH439"/>
      <c r="BI439"/>
      <c r="BJ439"/>
      <c r="BK439"/>
      <c r="BL439"/>
      <c r="BM439"/>
      <c r="BN439"/>
      <c r="BO439"/>
      <c r="BP439"/>
      <c r="BQ439"/>
      <c r="BR439"/>
      <c r="BS439"/>
      <c r="BT439"/>
      <c r="BU439"/>
      <c r="BV439"/>
      <c r="BW439"/>
      <c r="BX439"/>
      <c r="BY439"/>
      <c r="BZ439" s="21"/>
      <c r="CA439" s="21"/>
      <c r="CB439" s="21"/>
      <c r="CC439" s="21"/>
      <c r="CD439" s="21"/>
    </row>
    <row r="440" spans="7:82" hidden="1" x14ac:dyDescent="0.2">
      <c r="G440" s="6" t="str">
        <f t="shared" si="98"/>
        <v/>
      </c>
      <c r="H440" s="26"/>
      <c r="I440" s="26"/>
      <c r="J440" s="26"/>
      <c r="K440" s="26"/>
      <c r="L440" s="26"/>
      <c r="M440" s="27" t="str">
        <f t="shared" si="99"/>
        <v/>
      </c>
      <c r="N440" s="26"/>
      <c r="O440" s="26"/>
      <c r="P440" s="26"/>
      <c r="Q440" s="26"/>
      <c r="R440" s="26"/>
      <c r="S440" s="27" t="str">
        <f t="shared" si="100"/>
        <v/>
      </c>
      <c r="T440" s="26"/>
      <c r="U440" s="26"/>
      <c r="V440" s="26"/>
      <c r="W440" s="26"/>
      <c r="X440" s="26"/>
      <c r="Y440" s="27" t="str">
        <f t="shared" si="101"/>
        <v/>
      </c>
      <c r="Z440" s="26"/>
      <c r="AA440" s="26"/>
      <c r="AB440" s="26"/>
      <c r="AC440" s="26"/>
      <c r="AD440" s="26"/>
      <c r="AE440" s="27" t="str">
        <f t="shared" si="102"/>
        <v/>
      </c>
      <c r="AP440"/>
      <c r="AQ440"/>
      <c r="AR440" s="151"/>
      <c r="AS440" s="151"/>
      <c r="AT440"/>
      <c r="AU440" s="57"/>
      <c r="AV440" s="57"/>
      <c r="AW440" s="57"/>
      <c r="AX440"/>
      <c r="AY440"/>
      <c r="AZ440"/>
      <c r="BA440"/>
      <c r="BB440"/>
      <c r="BC440"/>
      <c r="BD440"/>
      <c r="BE440"/>
      <c r="BF440"/>
      <c r="BG440"/>
      <c r="BH440"/>
      <c r="BI440"/>
      <c r="BJ440"/>
      <c r="BK440"/>
      <c r="BL440"/>
      <c r="BM440"/>
      <c r="BN440"/>
      <c r="BO440"/>
      <c r="BP440"/>
      <c r="BQ440"/>
      <c r="BR440"/>
      <c r="BS440"/>
      <c r="BT440"/>
      <c r="BU440"/>
      <c r="BV440"/>
      <c r="BW440"/>
      <c r="BX440"/>
      <c r="BY440"/>
      <c r="BZ440" s="21"/>
      <c r="CA440" s="21"/>
      <c r="CB440" s="21"/>
      <c r="CC440" s="21"/>
      <c r="CD440" s="21"/>
    </row>
    <row r="441" spans="7:82" hidden="1" x14ac:dyDescent="0.2">
      <c r="G441" s="6" t="str">
        <f t="shared" si="98"/>
        <v/>
      </c>
      <c r="H441" s="26"/>
      <c r="I441" s="26"/>
      <c r="J441" s="26"/>
      <c r="K441" s="26"/>
      <c r="L441" s="26"/>
      <c r="M441" s="27" t="str">
        <f t="shared" si="99"/>
        <v/>
      </c>
      <c r="N441" s="26"/>
      <c r="O441" s="26"/>
      <c r="P441" s="26"/>
      <c r="Q441" s="26"/>
      <c r="R441" s="26"/>
      <c r="S441" s="27" t="str">
        <f t="shared" si="100"/>
        <v/>
      </c>
      <c r="T441" s="26"/>
      <c r="U441" s="26"/>
      <c r="V441" s="26"/>
      <c r="W441" s="26"/>
      <c r="X441" s="26"/>
      <c r="Y441" s="27" t="str">
        <f t="shared" si="101"/>
        <v/>
      </c>
      <c r="Z441" s="26"/>
      <c r="AA441" s="26"/>
      <c r="AB441" s="26"/>
      <c r="AC441" s="26"/>
      <c r="AD441" s="26"/>
      <c r="AE441" s="27" t="str">
        <f t="shared" si="102"/>
        <v/>
      </c>
      <c r="AP441"/>
      <c r="AQ441"/>
      <c r="AR441" s="151"/>
      <c r="AS441" s="151"/>
      <c r="AT441"/>
      <c r="AU441" s="57"/>
      <c r="AV441" s="57"/>
      <c r="AW441" s="57"/>
      <c r="AX441"/>
      <c r="AY441"/>
      <c r="AZ441"/>
      <c r="BA441"/>
      <c r="BB441"/>
      <c r="BC441"/>
      <c r="BD441"/>
      <c r="BE441"/>
      <c r="BF441"/>
      <c r="BG441"/>
      <c r="BH441"/>
      <c r="BI441"/>
      <c r="BJ441"/>
      <c r="BK441"/>
      <c r="BL441"/>
      <c r="BM441"/>
      <c r="BN441"/>
      <c r="BO441"/>
      <c r="BP441"/>
      <c r="BQ441"/>
      <c r="BR441"/>
      <c r="BS441"/>
      <c r="BT441"/>
      <c r="BU441"/>
      <c r="BV441"/>
      <c r="BW441"/>
      <c r="BX441"/>
      <c r="BY441"/>
      <c r="BZ441" s="21"/>
      <c r="CA441" s="21"/>
      <c r="CB441" s="21"/>
      <c r="CC441" s="21"/>
      <c r="CD441" s="21"/>
    </row>
    <row r="442" spans="7:82" hidden="1" x14ac:dyDescent="0.2">
      <c r="G442" s="6" t="str">
        <f t="shared" si="98"/>
        <v/>
      </c>
      <c r="H442" s="26"/>
      <c r="I442" s="26"/>
      <c r="J442" s="26"/>
      <c r="K442" s="26"/>
      <c r="L442" s="26"/>
      <c r="M442" s="27" t="str">
        <f t="shared" si="99"/>
        <v/>
      </c>
      <c r="N442" s="26"/>
      <c r="O442" s="26"/>
      <c r="P442" s="26"/>
      <c r="Q442" s="26"/>
      <c r="R442" s="26"/>
      <c r="S442" s="27" t="str">
        <f t="shared" si="100"/>
        <v/>
      </c>
      <c r="T442" s="26"/>
      <c r="U442" s="26"/>
      <c r="V442" s="26"/>
      <c r="W442" s="26"/>
      <c r="X442" s="26"/>
      <c r="Y442" s="27" t="str">
        <f t="shared" si="101"/>
        <v/>
      </c>
      <c r="Z442" s="26"/>
      <c r="AA442" s="26"/>
      <c r="AB442" s="26"/>
      <c r="AC442" s="26"/>
      <c r="AD442" s="26"/>
      <c r="AE442" s="27" t="str">
        <f t="shared" si="102"/>
        <v/>
      </c>
      <c r="AP442"/>
      <c r="AQ442"/>
      <c r="AR442" s="151"/>
      <c r="AS442" s="151"/>
      <c r="AT442"/>
      <c r="AU442" s="57"/>
      <c r="AV442" s="57"/>
      <c r="AW442" s="57"/>
      <c r="AX442"/>
      <c r="AY442"/>
      <c r="AZ442"/>
      <c r="BA442"/>
      <c r="BB442"/>
      <c r="BC442"/>
      <c r="BD442"/>
      <c r="BE442"/>
      <c r="BF442"/>
      <c r="BG442"/>
      <c r="BH442"/>
      <c r="BI442"/>
      <c r="BJ442"/>
      <c r="BK442"/>
      <c r="BL442"/>
      <c r="BM442"/>
      <c r="BN442"/>
      <c r="BO442"/>
      <c r="BP442"/>
      <c r="BQ442"/>
      <c r="BR442"/>
      <c r="BS442"/>
      <c r="BT442"/>
      <c r="BU442"/>
      <c r="BV442"/>
      <c r="BW442"/>
      <c r="BX442"/>
      <c r="BY442"/>
      <c r="BZ442" s="21"/>
      <c r="CA442" s="21"/>
      <c r="CB442" s="21"/>
      <c r="CC442" s="21"/>
      <c r="CD442" s="21"/>
    </row>
    <row r="443" spans="7:82" hidden="1" x14ac:dyDescent="0.2">
      <c r="G443" s="6" t="str">
        <f t="shared" si="98"/>
        <v/>
      </c>
      <c r="H443" s="26"/>
      <c r="I443" s="26"/>
      <c r="J443" s="26"/>
      <c r="K443" s="26"/>
      <c r="L443" s="26"/>
      <c r="M443" s="27" t="str">
        <f t="shared" si="99"/>
        <v/>
      </c>
      <c r="N443" s="26"/>
      <c r="O443" s="26"/>
      <c r="P443" s="26"/>
      <c r="Q443" s="26"/>
      <c r="R443" s="26"/>
      <c r="S443" s="27" t="str">
        <f t="shared" si="100"/>
        <v/>
      </c>
      <c r="T443" s="26"/>
      <c r="U443" s="26"/>
      <c r="V443" s="26"/>
      <c r="W443" s="26"/>
      <c r="X443" s="26"/>
      <c r="Y443" s="27" t="str">
        <f t="shared" si="101"/>
        <v/>
      </c>
      <c r="Z443" s="26"/>
      <c r="AA443" s="26"/>
      <c r="AB443" s="26"/>
      <c r="AC443" s="26"/>
      <c r="AD443" s="26"/>
      <c r="AE443" s="27" t="str">
        <f t="shared" si="102"/>
        <v/>
      </c>
      <c r="AP443"/>
      <c r="AQ443"/>
      <c r="AR443" s="151"/>
      <c r="AS443" s="151"/>
      <c r="AT443"/>
      <c r="AU443" s="57"/>
      <c r="AV443" s="57"/>
      <c r="AW443" s="57"/>
      <c r="AX443"/>
      <c r="AY443"/>
      <c r="AZ443"/>
      <c r="BA443"/>
      <c r="BB443"/>
      <c r="BC443"/>
      <c r="BD443"/>
      <c r="BE443"/>
      <c r="BF443"/>
      <c r="BG443"/>
      <c r="BH443"/>
      <c r="BI443"/>
      <c r="BJ443"/>
      <c r="BK443"/>
      <c r="BL443"/>
      <c r="BM443"/>
      <c r="BN443"/>
      <c r="BO443"/>
      <c r="BP443"/>
      <c r="BQ443"/>
      <c r="BR443"/>
      <c r="BS443"/>
      <c r="BT443"/>
      <c r="BU443"/>
      <c r="BV443"/>
      <c r="BW443"/>
      <c r="BX443"/>
      <c r="BY443"/>
      <c r="BZ443" s="21"/>
      <c r="CA443" s="21"/>
      <c r="CB443" s="21"/>
      <c r="CC443" s="21"/>
      <c r="CD443" s="21"/>
    </row>
    <row r="444" spans="7:82" hidden="1" x14ac:dyDescent="0.2">
      <c r="G444" s="6" t="str">
        <f t="shared" si="98"/>
        <v/>
      </c>
      <c r="H444" s="26"/>
      <c r="I444" s="26"/>
      <c r="J444" s="26"/>
      <c r="K444" s="26"/>
      <c r="L444" s="26"/>
      <c r="M444" s="27" t="str">
        <f t="shared" si="99"/>
        <v/>
      </c>
      <c r="N444" s="26"/>
      <c r="O444" s="26"/>
      <c r="P444" s="26"/>
      <c r="Q444" s="26"/>
      <c r="R444" s="26"/>
      <c r="S444" s="27" t="str">
        <f t="shared" si="100"/>
        <v/>
      </c>
      <c r="T444" s="26"/>
      <c r="U444" s="26"/>
      <c r="V444" s="26"/>
      <c r="W444" s="26"/>
      <c r="X444" s="26"/>
      <c r="Y444" s="27" t="str">
        <f t="shared" si="101"/>
        <v/>
      </c>
      <c r="Z444" s="26"/>
      <c r="AA444" s="26"/>
      <c r="AB444" s="26"/>
      <c r="AC444" s="26"/>
      <c r="AD444" s="26"/>
      <c r="AE444" s="27" t="str">
        <f t="shared" si="102"/>
        <v/>
      </c>
      <c r="AP444"/>
      <c r="AQ444"/>
      <c r="AR444" s="151"/>
      <c r="AS444" s="151"/>
      <c r="AT444"/>
      <c r="AU444" s="57"/>
      <c r="AV444" s="57"/>
      <c r="AW444" s="57"/>
      <c r="AX444"/>
      <c r="AY444"/>
      <c r="AZ444"/>
      <c r="BA444"/>
      <c r="BB444"/>
      <c r="BC444"/>
      <c r="BD444"/>
      <c r="BE444"/>
      <c r="BF444"/>
      <c r="BG444"/>
      <c r="BH444"/>
      <c r="BI444"/>
      <c r="BJ444"/>
      <c r="BK444"/>
      <c r="BL444"/>
      <c r="BM444"/>
      <c r="BN444"/>
      <c r="BO444"/>
      <c r="BP444"/>
      <c r="BQ444"/>
      <c r="BR444"/>
      <c r="BS444"/>
      <c r="BT444"/>
      <c r="BU444"/>
      <c r="BV444"/>
      <c r="BW444"/>
      <c r="BX444"/>
      <c r="BY444"/>
      <c r="BZ444" s="21"/>
      <c r="CA444" s="21"/>
      <c r="CB444" s="21"/>
      <c r="CC444" s="21"/>
      <c r="CD444" s="21"/>
    </row>
    <row r="445" spans="7:82" hidden="1" x14ac:dyDescent="0.2">
      <c r="G445" s="6" t="str">
        <f t="shared" si="98"/>
        <v/>
      </c>
      <c r="H445" s="26"/>
      <c r="I445" s="26"/>
      <c r="J445" s="26"/>
      <c r="K445" s="26"/>
      <c r="L445" s="26"/>
      <c r="M445" s="27" t="str">
        <f t="shared" si="99"/>
        <v/>
      </c>
      <c r="N445" s="26"/>
      <c r="O445" s="26"/>
      <c r="P445" s="26"/>
      <c r="Q445" s="26"/>
      <c r="R445" s="26"/>
      <c r="S445" s="27" t="str">
        <f t="shared" si="100"/>
        <v/>
      </c>
      <c r="T445" s="26"/>
      <c r="U445" s="26"/>
      <c r="V445" s="26"/>
      <c r="W445" s="26"/>
      <c r="X445" s="26"/>
      <c r="Y445" s="27" t="str">
        <f t="shared" si="101"/>
        <v/>
      </c>
      <c r="Z445" s="26"/>
      <c r="AA445" s="26"/>
      <c r="AB445" s="26"/>
      <c r="AC445" s="26"/>
      <c r="AD445" s="26"/>
      <c r="AE445" s="27" t="str">
        <f t="shared" si="102"/>
        <v/>
      </c>
      <c r="AP445"/>
      <c r="AQ445"/>
      <c r="AR445" s="151"/>
      <c r="AS445" s="151"/>
      <c r="AT445"/>
      <c r="AU445" s="57"/>
      <c r="AV445" s="57"/>
      <c r="AW445" s="57"/>
      <c r="AX445"/>
      <c r="AY445"/>
      <c r="AZ445"/>
      <c r="BA445"/>
      <c r="BB445"/>
      <c r="BC445"/>
      <c r="BD445"/>
      <c r="BE445"/>
      <c r="BF445"/>
      <c r="BG445"/>
      <c r="BH445"/>
      <c r="BI445"/>
      <c r="BJ445"/>
      <c r="BK445"/>
      <c r="BL445"/>
      <c r="BM445"/>
      <c r="BN445"/>
      <c r="BO445"/>
      <c r="BP445"/>
      <c r="BQ445"/>
      <c r="BR445"/>
      <c r="BS445"/>
      <c r="BT445"/>
      <c r="BU445"/>
      <c r="BV445"/>
      <c r="BW445"/>
      <c r="BX445"/>
      <c r="BY445"/>
      <c r="BZ445" s="21"/>
      <c r="CA445" s="21"/>
      <c r="CB445" s="21"/>
      <c r="CC445" s="21"/>
      <c r="CD445" s="21"/>
    </row>
    <row r="446" spans="7:82" hidden="1" x14ac:dyDescent="0.2">
      <c r="G446" s="6" t="str">
        <f t="shared" si="98"/>
        <v/>
      </c>
      <c r="H446" s="26"/>
      <c r="I446" s="26"/>
      <c r="J446" s="26"/>
      <c r="K446" s="26"/>
      <c r="L446" s="26"/>
      <c r="M446" s="27" t="str">
        <f t="shared" si="99"/>
        <v/>
      </c>
      <c r="N446" s="26"/>
      <c r="O446" s="26"/>
      <c r="P446" s="26"/>
      <c r="Q446" s="26"/>
      <c r="R446" s="26"/>
      <c r="S446" s="27" t="str">
        <f t="shared" si="100"/>
        <v/>
      </c>
      <c r="T446" s="26"/>
      <c r="U446" s="26"/>
      <c r="V446" s="26"/>
      <c r="W446" s="26"/>
      <c r="X446" s="26"/>
      <c r="Y446" s="27" t="str">
        <f t="shared" si="101"/>
        <v/>
      </c>
      <c r="Z446" s="26"/>
      <c r="AA446" s="26"/>
      <c r="AB446" s="26"/>
      <c r="AC446" s="26"/>
      <c r="AD446" s="26"/>
      <c r="AE446" s="27" t="str">
        <f t="shared" si="102"/>
        <v/>
      </c>
      <c r="AP446"/>
      <c r="AQ446"/>
      <c r="AR446" s="151"/>
      <c r="AS446" s="151"/>
      <c r="AT446"/>
      <c r="AU446" s="57"/>
      <c r="AV446" s="57"/>
      <c r="AW446" s="57"/>
      <c r="AX446"/>
      <c r="AY446"/>
      <c r="AZ446"/>
      <c r="BA446"/>
      <c r="BB446"/>
      <c r="BC446"/>
      <c r="BD446"/>
      <c r="BE446"/>
      <c r="BF446"/>
      <c r="BG446"/>
      <c r="BH446"/>
      <c r="BI446"/>
      <c r="BJ446"/>
      <c r="BK446"/>
      <c r="BL446"/>
      <c r="BM446"/>
      <c r="BN446"/>
      <c r="BO446"/>
      <c r="BP446"/>
      <c r="BQ446"/>
      <c r="BR446"/>
      <c r="BS446"/>
      <c r="BT446"/>
      <c r="BU446"/>
      <c r="BV446"/>
      <c r="BW446"/>
      <c r="BX446"/>
      <c r="BY446"/>
      <c r="BZ446" s="21"/>
      <c r="CA446" s="21"/>
      <c r="CB446" s="21"/>
      <c r="CC446" s="21"/>
      <c r="CD446" s="21"/>
    </row>
    <row r="447" spans="7:82" hidden="1" x14ac:dyDescent="0.2">
      <c r="G447" s="6" t="str">
        <f t="shared" si="98"/>
        <v/>
      </c>
      <c r="H447" s="26"/>
      <c r="I447" s="26"/>
      <c r="J447" s="26"/>
      <c r="K447" s="26"/>
      <c r="L447" s="26"/>
      <c r="M447" s="27" t="str">
        <f t="shared" si="99"/>
        <v/>
      </c>
      <c r="N447" s="26"/>
      <c r="O447" s="26"/>
      <c r="P447" s="26"/>
      <c r="Q447" s="26"/>
      <c r="R447" s="26"/>
      <c r="S447" s="27" t="str">
        <f t="shared" si="100"/>
        <v/>
      </c>
      <c r="T447" s="26"/>
      <c r="U447" s="26"/>
      <c r="V447" s="26"/>
      <c r="W447" s="26"/>
      <c r="X447" s="26"/>
      <c r="Y447" s="27" t="str">
        <f t="shared" si="101"/>
        <v/>
      </c>
      <c r="Z447" s="26"/>
      <c r="AA447" s="26"/>
      <c r="AB447" s="26"/>
      <c r="AC447" s="26"/>
      <c r="AD447" s="26"/>
      <c r="AE447" s="27" t="str">
        <f t="shared" si="102"/>
        <v/>
      </c>
      <c r="AP447"/>
      <c r="AQ447"/>
      <c r="AR447" s="151"/>
      <c r="AS447" s="151"/>
      <c r="AT447"/>
      <c r="AU447" s="57"/>
      <c r="AV447" s="57"/>
      <c r="AW447" s="57"/>
      <c r="AX447"/>
      <c r="AY447"/>
      <c r="AZ447"/>
      <c r="BA447"/>
      <c r="BB447"/>
      <c r="BC447"/>
      <c r="BD447"/>
      <c r="BE447"/>
      <c r="BF447"/>
      <c r="BG447"/>
      <c r="BH447"/>
      <c r="BI447"/>
      <c r="BJ447"/>
      <c r="BK447"/>
      <c r="BL447"/>
      <c r="BM447"/>
      <c r="BN447"/>
      <c r="BO447"/>
      <c r="BP447"/>
      <c r="BQ447"/>
      <c r="BR447"/>
      <c r="BS447"/>
      <c r="BT447"/>
      <c r="BU447"/>
      <c r="BV447"/>
      <c r="BW447"/>
      <c r="BX447"/>
      <c r="BY447"/>
      <c r="BZ447" s="21"/>
      <c r="CA447" s="21"/>
      <c r="CB447" s="21"/>
      <c r="CC447" s="21"/>
      <c r="CD447" s="21"/>
    </row>
    <row r="448" spans="7:82" hidden="1" x14ac:dyDescent="0.2">
      <c r="G448" s="6" t="str">
        <f t="shared" si="98"/>
        <v/>
      </c>
      <c r="H448" s="26"/>
      <c r="I448" s="26"/>
      <c r="J448" s="26"/>
      <c r="K448" s="26"/>
      <c r="L448" s="26"/>
      <c r="M448" s="27" t="str">
        <f t="shared" si="99"/>
        <v/>
      </c>
      <c r="N448" s="26"/>
      <c r="O448" s="26"/>
      <c r="P448" s="26"/>
      <c r="Q448" s="26"/>
      <c r="R448" s="26"/>
      <c r="S448" s="27" t="str">
        <f t="shared" si="100"/>
        <v/>
      </c>
      <c r="T448" s="26"/>
      <c r="U448" s="26"/>
      <c r="V448" s="26"/>
      <c r="W448" s="26"/>
      <c r="X448" s="26"/>
      <c r="Y448" s="27" t="str">
        <f t="shared" si="101"/>
        <v/>
      </c>
      <c r="Z448" s="26"/>
      <c r="AA448" s="26"/>
      <c r="AB448" s="26"/>
      <c r="AC448" s="26"/>
      <c r="AD448" s="26"/>
      <c r="AE448" s="27" t="str">
        <f t="shared" si="102"/>
        <v/>
      </c>
      <c r="AP448"/>
      <c r="AQ448"/>
      <c r="AR448" s="151"/>
      <c r="AS448" s="151"/>
      <c r="AT448"/>
      <c r="AU448" s="57"/>
      <c r="AV448" s="57"/>
      <c r="AW448" s="57"/>
      <c r="AX448"/>
      <c r="AY448"/>
      <c r="AZ448"/>
      <c r="BA448"/>
      <c r="BB448"/>
      <c r="BC448"/>
      <c r="BD448"/>
      <c r="BE448"/>
      <c r="BF448"/>
      <c r="BG448"/>
      <c r="BH448"/>
      <c r="BI448"/>
      <c r="BJ448"/>
      <c r="BK448"/>
      <c r="BL448"/>
      <c r="BM448"/>
      <c r="BN448"/>
      <c r="BO448"/>
      <c r="BP448"/>
      <c r="BQ448"/>
      <c r="BR448"/>
      <c r="BS448"/>
      <c r="BT448"/>
      <c r="BU448"/>
      <c r="BV448"/>
      <c r="BW448"/>
      <c r="BX448"/>
      <c r="BY448"/>
      <c r="BZ448" s="21"/>
      <c r="CA448" s="21"/>
      <c r="CB448" s="21"/>
      <c r="CC448" s="21"/>
      <c r="CD448" s="21"/>
    </row>
    <row r="449" spans="7:82" hidden="1" x14ac:dyDescent="0.2">
      <c r="G449" s="6" t="str">
        <f t="shared" si="98"/>
        <v/>
      </c>
      <c r="H449" s="26"/>
      <c r="I449" s="26"/>
      <c r="J449" s="26"/>
      <c r="K449" s="26"/>
      <c r="L449" s="26"/>
      <c r="M449" s="27" t="str">
        <f t="shared" si="99"/>
        <v/>
      </c>
      <c r="N449" s="26"/>
      <c r="O449" s="26"/>
      <c r="P449" s="26"/>
      <c r="Q449" s="26"/>
      <c r="R449" s="26"/>
      <c r="S449" s="27" t="str">
        <f t="shared" si="100"/>
        <v/>
      </c>
      <c r="T449" s="26"/>
      <c r="U449" s="26"/>
      <c r="V449" s="26"/>
      <c r="W449" s="26"/>
      <c r="X449" s="26"/>
      <c r="Y449" s="27" t="str">
        <f t="shared" si="101"/>
        <v/>
      </c>
      <c r="Z449" s="26"/>
      <c r="AA449" s="26"/>
      <c r="AB449" s="26"/>
      <c r="AC449" s="26"/>
      <c r="AD449" s="26"/>
      <c r="AE449" s="27" t="str">
        <f t="shared" si="102"/>
        <v/>
      </c>
      <c r="AP449"/>
      <c r="AQ449"/>
      <c r="AR449" s="151"/>
      <c r="AS449" s="151"/>
      <c r="AT449"/>
      <c r="AU449" s="57"/>
      <c r="AV449" s="57"/>
      <c r="AW449" s="57"/>
      <c r="AX449"/>
      <c r="AY449"/>
      <c r="AZ449"/>
      <c r="BA449"/>
      <c r="BB449"/>
      <c r="BC449"/>
      <c r="BD449"/>
      <c r="BE449"/>
      <c r="BF449"/>
      <c r="BG449"/>
      <c r="BH449"/>
      <c r="BI449"/>
      <c r="BJ449"/>
      <c r="BK449"/>
      <c r="BL449"/>
      <c r="BM449"/>
      <c r="BN449"/>
      <c r="BO449"/>
      <c r="BP449"/>
      <c r="BQ449"/>
      <c r="BR449"/>
      <c r="BS449"/>
      <c r="BT449"/>
      <c r="BU449"/>
      <c r="BV449"/>
      <c r="BW449"/>
      <c r="BX449"/>
      <c r="BY449"/>
      <c r="BZ449" s="21"/>
      <c r="CA449" s="21"/>
      <c r="CB449" s="21"/>
      <c r="CC449" s="21"/>
      <c r="CD449" s="21"/>
    </row>
    <row r="450" spans="7:82" hidden="1" x14ac:dyDescent="0.2">
      <c r="G450" s="6" t="str">
        <f t="shared" si="98"/>
        <v/>
      </c>
      <c r="H450" s="26"/>
      <c r="I450" s="26"/>
      <c r="J450" s="26"/>
      <c r="K450" s="26"/>
      <c r="L450" s="26"/>
      <c r="M450" s="27" t="str">
        <f t="shared" si="99"/>
        <v/>
      </c>
      <c r="N450" s="26"/>
      <c r="O450" s="26"/>
      <c r="P450" s="26"/>
      <c r="Q450" s="26"/>
      <c r="R450" s="26"/>
      <c r="S450" s="27" t="str">
        <f t="shared" si="100"/>
        <v/>
      </c>
      <c r="T450" s="26"/>
      <c r="U450" s="26"/>
      <c r="V450" s="26"/>
      <c r="W450" s="26"/>
      <c r="X450" s="26"/>
      <c r="Y450" s="27" t="str">
        <f t="shared" si="101"/>
        <v/>
      </c>
      <c r="Z450" s="26"/>
      <c r="AA450" s="26"/>
      <c r="AB450" s="26"/>
      <c r="AC450" s="26"/>
      <c r="AD450" s="26"/>
      <c r="AE450" s="27" t="str">
        <f t="shared" si="102"/>
        <v/>
      </c>
      <c r="AP450"/>
      <c r="AQ450"/>
      <c r="AR450" s="151"/>
      <c r="AS450" s="151"/>
      <c r="AT450"/>
      <c r="AU450" s="57"/>
      <c r="AV450" s="57"/>
      <c r="AW450" s="57"/>
      <c r="AX450"/>
      <c r="AY450"/>
      <c r="AZ450"/>
      <c r="BA450"/>
      <c r="BB450"/>
      <c r="BC450"/>
      <c r="BD450"/>
      <c r="BE450"/>
      <c r="BF450"/>
      <c r="BG450"/>
      <c r="BH450"/>
      <c r="BI450"/>
      <c r="BJ450"/>
      <c r="BK450"/>
      <c r="BL450"/>
      <c r="BM450"/>
      <c r="BN450"/>
      <c r="BO450"/>
      <c r="BP450"/>
      <c r="BQ450"/>
      <c r="BR450"/>
      <c r="BS450"/>
      <c r="BT450"/>
      <c r="BU450"/>
      <c r="BV450"/>
      <c r="BW450"/>
      <c r="BX450"/>
      <c r="BY450"/>
      <c r="BZ450" s="21"/>
      <c r="CA450" s="21"/>
      <c r="CB450" s="21"/>
      <c r="CC450" s="21"/>
      <c r="CD450" s="21"/>
    </row>
    <row r="451" spans="7:82" hidden="1" x14ac:dyDescent="0.2">
      <c r="G451" s="6" t="str">
        <f t="shared" si="98"/>
        <v/>
      </c>
      <c r="H451" s="26"/>
      <c r="I451" s="26"/>
      <c r="J451" s="26"/>
      <c r="K451" s="26"/>
      <c r="L451" s="26"/>
      <c r="M451" s="27" t="str">
        <f t="shared" si="99"/>
        <v/>
      </c>
      <c r="N451" s="26"/>
      <c r="O451" s="26"/>
      <c r="P451" s="26"/>
      <c r="Q451" s="26"/>
      <c r="R451" s="26"/>
      <c r="S451" s="27" t="str">
        <f t="shared" si="100"/>
        <v/>
      </c>
      <c r="T451" s="26"/>
      <c r="U451" s="26"/>
      <c r="V451" s="26"/>
      <c r="W451" s="26"/>
      <c r="X451" s="26"/>
      <c r="Y451" s="27" t="str">
        <f t="shared" si="101"/>
        <v/>
      </c>
      <c r="Z451" s="26"/>
      <c r="AA451" s="26"/>
      <c r="AB451" s="26"/>
      <c r="AC451" s="26"/>
      <c r="AD451" s="26"/>
      <c r="AE451" s="27" t="str">
        <f t="shared" si="102"/>
        <v/>
      </c>
      <c r="AP451"/>
      <c r="AQ451"/>
      <c r="AR451" s="151"/>
      <c r="AS451" s="151"/>
      <c r="AT451"/>
      <c r="AU451" s="57"/>
      <c r="AV451" s="57"/>
      <c r="AW451" s="57"/>
      <c r="AX451"/>
      <c r="AY451"/>
      <c r="AZ451"/>
      <c r="BA451"/>
      <c r="BB451"/>
      <c r="BC451"/>
      <c r="BD451"/>
      <c r="BE451"/>
      <c r="BF451"/>
      <c r="BG451"/>
      <c r="BH451"/>
      <c r="BI451"/>
      <c r="BJ451"/>
      <c r="BK451"/>
      <c r="BL451"/>
      <c r="BM451"/>
      <c r="BN451"/>
      <c r="BO451"/>
      <c r="BP451"/>
      <c r="BQ451"/>
      <c r="BR451"/>
      <c r="BS451"/>
      <c r="BT451"/>
      <c r="BU451"/>
      <c r="BV451"/>
      <c r="BW451"/>
      <c r="BX451"/>
      <c r="BY451"/>
      <c r="BZ451" s="21"/>
      <c r="CA451" s="21"/>
      <c r="CB451" s="21"/>
      <c r="CC451" s="21"/>
      <c r="CD451" s="21"/>
    </row>
    <row r="452" spans="7:82" hidden="1" x14ac:dyDescent="0.2">
      <c r="G452" s="6" t="str">
        <f t="shared" si="98"/>
        <v/>
      </c>
      <c r="H452" s="26"/>
      <c r="I452" s="26"/>
      <c r="J452" s="26"/>
      <c r="K452" s="26"/>
      <c r="L452" s="26"/>
      <c r="M452" s="27" t="str">
        <f t="shared" si="99"/>
        <v/>
      </c>
      <c r="N452" s="26"/>
      <c r="O452" s="26"/>
      <c r="P452" s="26"/>
      <c r="Q452" s="26"/>
      <c r="R452" s="26"/>
      <c r="S452" s="27" t="str">
        <f t="shared" si="100"/>
        <v/>
      </c>
      <c r="T452" s="26"/>
      <c r="U452" s="26"/>
      <c r="V452" s="26"/>
      <c r="W452" s="26"/>
      <c r="X452" s="26"/>
      <c r="Y452" s="27" t="str">
        <f t="shared" si="101"/>
        <v/>
      </c>
      <c r="Z452" s="26"/>
      <c r="AA452" s="26"/>
      <c r="AB452" s="26"/>
      <c r="AC452" s="26"/>
      <c r="AD452" s="26"/>
      <c r="AE452" s="27" t="str">
        <f t="shared" si="102"/>
        <v/>
      </c>
      <c r="AP452"/>
      <c r="AQ452"/>
      <c r="AR452" s="151"/>
      <c r="AS452" s="151"/>
      <c r="AT452"/>
      <c r="AU452" s="57"/>
      <c r="AV452" s="57"/>
      <c r="AW452" s="57"/>
      <c r="AX452"/>
      <c r="AY452"/>
      <c r="AZ452"/>
      <c r="BA452"/>
      <c r="BB452"/>
      <c r="BC452"/>
      <c r="BD452"/>
      <c r="BE452"/>
      <c r="BF452"/>
      <c r="BG452"/>
      <c r="BH452"/>
      <c r="BI452"/>
      <c r="BJ452"/>
      <c r="BK452"/>
      <c r="BL452"/>
      <c r="BM452"/>
      <c r="BN452"/>
      <c r="BO452"/>
      <c r="BP452"/>
      <c r="BQ452"/>
      <c r="BR452"/>
      <c r="BS452"/>
      <c r="BT452"/>
      <c r="BU452"/>
      <c r="BV452"/>
      <c r="BW452"/>
      <c r="BX452"/>
      <c r="BY452"/>
      <c r="BZ452" s="21"/>
      <c r="CA452" s="21"/>
      <c r="CB452" s="21"/>
      <c r="CC452" s="21"/>
      <c r="CD452" s="21"/>
    </row>
    <row r="453" spans="7:82" hidden="1" x14ac:dyDescent="0.2">
      <c r="G453" s="6" t="str">
        <f t="shared" si="98"/>
        <v/>
      </c>
      <c r="H453" s="26"/>
      <c r="I453" s="26"/>
      <c r="J453" s="26"/>
      <c r="K453" s="26"/>
      <c r="L453" s="26"/>
      <c r="M453" s="27" t="str">
        <f t="shared" si="99"/>
        <v/>
      </c>
      <c r="N453" s="26"/>
      <c r="O453" s="26"/>
      <c r="P453" s="26"/>
      <c r="Q453" s="26"/>
      <c r="R453" s="26"/>
      <c r="S453" s="27" t="str">
        <f t="shared" si="100"/>
        <v/>
      </c>
      <c r="T453" s="26"/>
      <c r="U453" s="26"/>
      <c r="V453" s="26"/>
      <c r="W453" s="26"/>
      <c r="X453" s="26"/>
      <c r="Y453" s="27" t="str">
        <f t="shared" si="101"/>
        <v/>
      </c>
      <c r="Z453" s="26"/>
      <c r="AA453" s="26"/>
      <c r="AB453" s="26"/>
      <c r="AC453" s="26"/>
      <c r="AD453" s="26"/>
      <c r="AE453" s="27" t="str">
        <f t="shared" si="102"/>
        <v/>
      </c>
      <c r="AP453"/>
      <c r="AQ453"/>
      <c r="AR453" s="151"/>
      <c r="AS453" s="151"/>
      <c r="AT453"/>
      <c r="AU453" s="57"/>
      <c r="AV453" s="57"/>
      <c r="AW453" s="57"/>
      <c r="AX453"/>
      <c r="AY453"/>
      <c r="AZ453"/>
      <c r="BA453"/>
      <c r="BB453"/>
      <c r="BC453"/>
      <c r="BD453"/>
      <c r="BE453"/>
      <c r="BF453"/>
      <c r="BG453"/>
      <c r="BH453"/>
      <c r="BI453"/>
      <c r="BJ453"/>
      <c r="BK453"/>
      <c r="BL453"/>
      <c r="BM453"/>
      <c r="BN453"/>
      <c r="BO453"/>
      <c r="BP453"/>
      <c r="BQ453"/>
      <c r="BR453"/>
      <c r="BS453"/>
      <c r="BT453"/>
      <c r="BU453"/>
      <c r="BV453"/>
      <c r="BW453"/>
      <c r="BX453"/>
      <c r="BY453"/>
      <c r="BZ453" s="21"/>
      <c r="CA453" s="21"/>
      <c r="CB453" s="21"/>
      <c r="CC453" s="21"/>
      <c r="CD453" s="21"/>
    </row>
    <row r="454" spans="7:82" hidden="1" x14ac:dyDescent="0.2">
      <c r="G454" s="6" t="str">
        <f t="shared" si="98"/>
        <v/>
      </c>
      <c r="H454" s="26"/>
      <c r="I454" s="26"/>
      <c r="J454" s="26"/>
      <c r="K454" s="26"/>
      <c r="L454" s="26"/>
      <c r="M454" s="27" t="str">
        <f t="shared" si="99"/>
        <v/>
      </c>
      <c r="N454" s="26"/>
      <c r="O454" s="26"/>
      <c r="P454" s="26"/>
      <c r="Q454" s="26"/>
      <c r="R454" s="26"/>
      <c r="S454" s="27" t="str">
        <f t="shared" si="100"/>
        <v/>
      </c>
      <c r="T454" s="26"/>
      <c r="U454" s="26"/>
      <c r="V454" s="26"/>
      <c r="W454" s="26"/>
      <c r="X454" s="26"/>
      <c r="Y454" s="27" t="str">
        <f t="shared" si="101"/>
        <v/>
      </c>
      <c r="Z454" s="26"/>
      <c r="AA454" s="26"/>
      <c r="AB454" s="26"/>
      <c r="AC454" s="26"/>
      <c r="AD454" s="26"/>
      <c r="AE454" s="27" t="str">
        <f t="shared" si="102"/>
        <v/>
      </c>
      <c r="AP454"/>
      <c r="AQ454"/>
      <c r="AR454" s="151"/>
      <c r="AS454" s="151"/>
      <c r="AT454"/>
      <c r="AU454" s="57"/>
      <c r="AV454" s="57"/>
      <c r="AW454" s="57"/>
      <c r="AX454"/>
      <c r="AY454"/>
      <c r="AZ454"/>
      <c r="BA454"/>
      <c r="BB454"/>
      <c r="BC454"/>
      <c r="BD454"/>
      <c r="BE454"/>
      <c r="BF454"/>
      <c r="BG454"/>
      <c r="BH454"/>
      <c r="BI454"/>
      <c r="BJ454"/>
      <c r="BK454"/>
      <c r="BL454"/>
      <c r="BM454"/>
      <c r="BN454"/>
      <c r="BO454"/>
      <c r="BP454"/>
      <c r="BQ454"/>
      <c r="BR454"/>
      <c r="BS454"/>
      <c r="BT454"/>
      <c r="BU454"/>
      <c r="BV454"/>
      <c r="BW454"/>
      <c r="BX454"/>
      <c r="BY454"/>
      <c r="BZ454" s="21"/>
      <c r="CA454" s="21"/>
      <c r="CB454" s="21"/>
      <c r="CC454" s="21"/>
      <c r="CD454" s="21"/>
    </row>
    <row r="455" spans="7:82" hidden="1" x14ac:dyDescent="0.2">
      <c r="G455" s="6" t="str">
        <f t="shared" si="98"/>
        <v/>
      </c>
      <c r="H455" s="26"/>
      <c r="I455" s="26"/>
      <c r="J455" s="26"/>
      <c r="K455" s="26"/>
      <c r="L455" s="26"/>
      <c r="M455" s="27" t="str">
        <f t="shared" si="99"/>
        <v/>
      </c>
      <c r="N455" s="26"/>
      <c r="O455" s="26"/>
      <c r="P455" s="26"/>
      <c r="Q455" s="26"/>
      <c r="R455" s="26"/>
      <c r="S455" s="27" t="str">
        <f t="shared" si="100"/>
        <v/>
      </c>
      <c r="T455" s="26"/>
      <c r="U455" s="26"/>
      <c r="V455" s="26"/>
      <c r="W455" s="26"/>
      <c r="X455" s="26"/>
      <c r="Y455" s="27" t="str">
        <f t="shared" si="101"/>
        <v/>
      </c>
      <c r="Z455" s="26"/>
      <c r="AA455" s="26"/>
      <c r="AB455" s="26"/>
      <c r="AC455" s="26"/>
      <c r="AD455" s="26"/>
      <c r="AE455" s="27" t="str">
        <f t="shared" si="102"/>
        <v/>
      </c>
      <c r="AP455"/>
      <c r="AQ455"/>
      <c r="AR455" s="151"/>
      <c r="AS455" s="151"/>
      <c r="AT455"/>
      <c r="AU455" s="57"/>
      <c r="AV455" s="57"/>
      <c r="AW455" s="57"/>
      <c r="AX455"/>
      <c r="AY455"/>
      <c r="AZ455"/>
      <c r="BA455"/>
      <c r="BB455"/>
      <c r="BC455"/>
      <c r="BD455"/>
      <c r="BE455"/>
      <c r="BF455"/>
      <c r="BG455"/>
      <c r="BH455"/>
      <c r="BI455"/>
      <c r="BJ455"/>
      <c r="BK455"/>
      <c r="BL455"/>
      <c r="BM455"/>
      <c r="BN455"/>
      <c r="BO455"/>
      <c r="BP455"/>
      <c r="BQ455"/>
      <c r="BR455"/>
      <c r="BS455"/>
      <c r="BT455"/>
      <c r="BU455"/>
      <c r="BV455"/>
      <c r="BW455"/>
      <c r="BX455"/>
      <c r="BY455"/>
      <c r="BZ455" s="21"/>
      <c r="CA455" s="21"/>
      <c r="CB455" s="21"/>
      <c r="CC455" s="21"/>
      <c r="CD455" s="21"/>
    </row>
    <row r="456" spans="7:82" hidden="1" x14ac:dyDescent="0.2">
      <c r="G456" s="6" t="str">
        <f t="shared" si="98"/>
        <v/>
      </c>
      <c r="H456" s="26"/>
      <c r="I456" s="26"/>
      <c r="J456" s="26"/>
      <c r="K456" s="26"/>
      <c r="L456" s="26"/>
      <c r="M456" s="27" t="str">
        <f t="shared" si="99"/>
        <v/>
      </c>
      <c r="N456" s="26"/>
      <c r="O456" s="26"/>
      <c r="P456" s="26"/>
      <c r="Q456" s="26"/>
      <c r="R456" s="26"/>
      <c r="S456" s="27" t="str">
        <f t="shared" si="100"/>
        <v/>
      </c>
      <c r="T456" s="26"/>
      <c r="U456" s="26"/>
      <c r="V456" s="26"/>
      <c r="W456" s="26"/>
      <c r="X456" s="26"/>
      <c r="Y456" s="27" t="str">
        <f t="shared" si="101"/>
        <v/>
      </c>
      <c r="Z456" s="26"/>
      <c r="AA456" s="26"/>
      <c r="AB456" s="26"/>
      <c r="AC456" s="26"/>
      <c r="AD456" s="26"/>
      <c r="AE456" s="27" t="str">
        <f t="shared" si="102"/>
        <v/>
      </c>
      <c r="AP456"/>
      <c r="AQ456"/>
      <c r="AR456" s="151"/>
      <c r="AS456" s="151"/>
      <c r="AT456"/>
      <c r="AU456" s="57"/>
      <c r="AV456" s="57"/>
      <c r="AW456" s="57"/>
      <c r="AX456"/>
      <c r="AY456"/>
      <c r="AZ456"/>
      <c r="BA456"/>
      <c r="BB456"/>
      <c r="BC456"/>
      <c r="BD456"/>
      <c r="BE456"/>
      <c r="BF456"/>
      <c r="BG456"/>
      <c r="BH456"/>
      <c r="BI456"/>
      <c r="BJ456"/>
      <c r="BK456"/>
      <c r="BL456"/>
      <c r="BM456"/>
      <c r="BN456"/>
      <c r="BO456"/>
      <c r="BP456"/>
      <c r="BQ456"/>
      <c r="BR456"/>
      <c r="BS456"/>
      <c r="BT456"/>
      <c r="BU456"/>
      <c r="BV456"/>
      <c r="BW456"/>
      <c r="BX456"/>
      <c r="BY456"/>
      <c r="BZ456" s="21"/>
      <c r="CA456" s="21"/>
      <c r="CB456" s="21"/>
      <c r="CC456" s="21"/>
      <c r="CD456" s="21"/>
    </row>
    <row r="457" spans="7:82" hidden="1" x14ac:dyDescent="0.2">
      <c r="G457" s="6" t="str">
        <f t="shared" si="98"/>
        <v/>
      </c>
      <c r="H457" s="26"/>
      <c r="I457" s="26"/>
      <c r="J457" s="26"/>
      <c r="K457" s="26"/>
      <c r="L457" s="26"/>
      <c r="M457" s="27" t="str">
        <f t="shared" si="99"/>
        <v/>
      </c>
      <c r="N457" s="26"/>
      <c r="O457" s="26"/>
      <c r="P457" s="26"/>
      <c r="Q457" s="26"/>
      <c r="R457" s="26"/>
      <c r="S457" s="27" t="str">
        <f t="shared" si="100"/>
        <v/>
      </c>
      <c r="T457" s="26"/>
      <c r="U457" s="26"/>
      <c r="V457" s="26"/>
      <c r="W457" s="26"/>
      <c r="X457" s="26"/>
      <c r="Y457" s="27" t="str">
        <f t="shared" si="101"/>
        <v/>
      </c>
      <c r="Z457" s="26"/>
      <c r="AA457" s="26"/>
      <c r="AB457" s="26"/>
      <c r="AC457" s="26"/>
      <c r="AD457" s="26"/>
      <c r="AE457" s="27" t="str">
        <f t="shared" si="102"/>
        <v/>
      </c>
      <c r="AP457"/>
      <c r="AQ457"/>
      <c r="AR457" s="151"/>
      <c r="AS457" s="151"/>
      <c r="AT457"/>
      <c r="AU457" s="57"/>
      <c r="AV457" s="57"/>
      <c r="AW457" s="57"/>
      <c r="AX457"/>
      <c r="AY457"/>
      <c r="AZ457"/>
      <c r="BA457"/>
      <c r="BB457"/>
      <c r="BC457"/>
      <c r="BD457"/>
      <c r="BE457"/>
      <c r="BF457"/>
      <c r="BG457"/>
      <c r="BH457"/>
      <c r="BI457"/>
      <c r="BJ457"/>
      <c r="BK457"/>
      <c r="BL457"/>
      <c r="BM457"/>
      <c r="BN457"/>
      <c r="BO457"/>
      <c r="BP457"/>
      <c r="BQ457"/>
      <c r="BR457"/>
      <c r="BS457"/>
      <c r="BT457"/>
      <c r="BU457"/>
      <c r="BV457"/>
      <c r="BW457"/>
      <c r="BX457"/>
      <c r="BY457"/>
      <c r="BZ457" s="21"/>
      <c r="CA457" s="21"/>
      <c r="CB457" s="21"/>
      <c r="CC457" s="21"/>
      <c r="CD457" s="21"/>
    </row>
    <row r="458" spans="7:82" hidden="1" x14ac:dyDescent="0.2">
      <c r="G458" s="6" t="str">
        <f t="shared" si="98"/>
        <v/>
      </c>
      <c r="H458" s="26"/>
      <c r="I458" s="26"/>
      <c r="J458" s="26"/>
      <c r="K458" s="26"/>
      <c r="L458" s="26"/>
      <c r="M458" s="27" t="str">
        <f t="shared" si="99"/>
        <v/>
      </c>
      <c r="N458" s="26"/>
      <c r="O458" s="26"/>
      <c r="P458" s="26"/>
      <c r="Q458" s="26"/>
      <c r="R458" s="26"/>
      <c r="S458" s="27" t="str">
        <f t="shared" si="100"/>
        <v/>
      </c>
      <c r="T458" s="26"/>
      <c r="U458" s="26"/>
      <c r="V458" s="26"/>
      <c r="W458" s="26"/>
      <c r="X458" s="26"/>
      <c r="Y458" s="27" t="str">
        <f t="shared" si="101"/>
        <v/>
      </c>
      <c r="Z458" s="26"/>
      <c r="AA458" s="26"/>
      <c r="AB458" s="26"/>
      <c r="AC458" s="26"/>
      <c r="AD458" s="26"/>
      <c r="AE458" s="27" t="str">
        <f t="shared" si="102"/>
        <v/>
      </c>
      <c r="AP458"/>
      <c r="AQ458"/>
      <c r="AR458" s="151"/>
      <c r="AS458" s="151"/>
      <c r="AT458"/>
      <c r="AU458" s="57"/>
      <c r="AV458" s="57"/>
      <c r="AW458" s="57"/>
      <c r="AX458"/>
      <c r="AY458"/>
      <c r="AZ458"/>
      <c r="BA458"/>
      <c r="BB458"/>
      <c r="BC458"/>
      <c r="BD458"/>
      <c r="BE458"/>
      <c r="BF458"/>
      <c r="BG458"/>
      <c r="BH458"/>
      <c r="BI458"/>
      <c r="BJ458"/>
      <c r="BK458"/>
      <c r="BL458"/>
      <c r="BM458"/>
      <c r="BN458"/>
      <c r="BO458"/>
      <c r="BP458"/>
      <c r="BQ458"/>
      <c r="BR458"/>
      <c r="BS458"/>
      <c r="BT458"/>
      <c r="BU458"/>
      <c r="BV458"/>
      <c r="BW458"/>
      <c r="BX458"/>
      <c r="BY458"/>
      <c r="BZ458" s="21"/>
      <c r="CA458" s="21"/>
      <c r="CB458" s="21"/>
      <c r="CC458" s="21"/>
      <c r="CD458" s="21"/>
    </row>
    <row r="459" spans="7:82" hidden="1" x14ac:dyDescent="0.2">
      <c r="G459" s="6" t="str">
        <f t="shared" si="98"/>
        <v/>
      </c>
      <c r="H459" s="26"/>
      <c r="I459" s="26"/>
      <c r="J459" s="26"/>
      <c r="K459" s="26"/>
      <c r="L459" s="26"/>
      <c r="M459" s="27" t="str">
        <f t="shared" si="99"/>
        <v/>
      </c>
      <c r="N459" s="26"/>
      <c r="O459" s="26"/>
      <c r="P459" s="26"/>
      <c r="Q459" s="26"/>
      <c r="R459" s="26"/>
      <c r="S459" s="27" t="str">
        <f t="shared" si="100"/>
        <v/>
      </c>
      <c r="T459" s="26"/>
      <c r="U459" s="26"/>
      <c r="V459" s="26"/>
      <c r="W459" s="26"/>
      <c r="X459" s="26"/>
      <c r="Y459" s="27" t="str">
        <f t="shared" si="101"/>
        <v/>
      </c>
      <c r="Z459" s="26"/>
      <c r="AA459" s="26"/>
      <c r="AB459" s="26"/>
      <c r="AC459" s="26"/>
      <c r="AD459" s="26"/>
      <c r="AE459" s="27" t="str">
        <f t="shared" si="102"/>
        <v/>
      </c>
      <c r="AP459"/>
      <c r="AQ459"/>
      <c r="AR459" s="151"/>
      <c r="AS459" s="151"/>
      <c r="AT459"/>
      <c r="AU459" s="57"/>
      <c r="AV459" s="57"/>
      <c r="AW459" s="57"/>
      <c r="AX459"/>
      <c r="AY459"/>
      <c r="AZ459"/>
      <c r="BA459"/>
      <c r="BB459"/>
      <c r="BC459"/>
      <c r="BD459"/>
      <c r="BE459"/>
      <c r="BF459"/>
      <c r="BG459"/>
      <c r="BH459"/>
      <c r="BI459"/>
      <c r="BJ459"/>
      <c r="BK459"/>
      <c r="BL459"/>
      <c r="BM459"/>
      <c r="BN459"/>
      <c r="BO459"/>
      <c r="BP459"/>
      <c r="BQ459"/>
      <c r="BR459"/>
      <c r="BS459"/>
      <c r="BT459"/>
      <c r="BU459"/>
      <c r="BV459"/>
      <c r="BW459"/>
      <c r="BX459"/>
      <c r="BY459"/>
      <c r="BZ459" s="21"/>
      <c r="CA459" s="21"/>
      <c r="CB459" s="21"/>
      <c r="CC459" s="21"/>
      <c r="CD459" s="21"/>
    </row>
    <row r="460" spans="7:82" hidden="1" x14ac:dyDescent="0.2">
      <c r="G460" s="6" t="str">
        <f t="shared" si="98"/>
        <v/>
      </c>
      <c r="H460" s="26"/>
      <c r="I460" s="26"/>
      <c r="J460" s="26"/>
      <c r="K460" s="26"/>
      <c r="L460" s="26"/>
      <c r="M460" s="27" t="str">
        <f t="shared" si="99"/>
        <v/>
      </c>
      <c r="N460" s="26"/>
      <c r="O460" s="26"/>
      <c r="P460" s="26"/>
      <c r="Q460" s="26"/>
      <c r="R460" s="26"/>
      <c r="S460" s="27" t="str">
        <f t="shared" si="100"/>
        <v/>
      </c>
      <c r="T460" s="26"/>
      <c r="U460" s="26"/>
      <c r="V460" s="26"/>
      <c r="W460" s="26"/>
      <c r="X460" s="26"/>
      <c r="Y460" s="27" t="str">
        <f t="shared" si="101"/>
        <v/>
      </c>
      <c r="Z460" s="26"/>
      <c r="AA460" s="26"/>
      <c r="AB460" s="26"/>
      <c r="AC460" s="26"/>
      <c r="AD460" s="26"/>
      <c r="AE460" s="27" t="str">
        <f t="shared" si="102"/>
        <v/>
      </c>
      <c r="AP460"/>
      <c r="AQ460"/>
      <c r="AR460" s="151"/>
      <c r="AS460" s="151"/>
      <c r="AT460"/>
      <c r="AU460" s="57"/>
      <c r="AV460" s="57"/>
      <c r="AW460" s="57"/>
      <c r="AX460"/>
      <c r="AY460"/>
      <c r="AZ460"/>
      <c r="BA460"/>
      <c r="BB460"/>
      <c r="BC460"/>
      <c r="BD460"/>
      <c r="BE460"/>
      <c r="BF460"/>
      <c r="BG460"/>
      <c r="BH460"/>
      <c r="BI460"/>
      <c r="BJ460"/>
      <c r="BK460"/>
      <c r="BL460"/>
      <c r="BM460"/>
      <c r="BN460"/>
      <c r="BO460"/>
      <c r="BP460"/>
      <c r="BQ460"/>
      <c r="BR460"/>
      <c r="BS460"/>
      <c r="BT460"/>
      <c r="BU460"/>
      <c r="BV460"/>
      <c r="BW460"/>
      <c r="BX460"/>
      <c r="BY460"/>
      <c r="BZ460" s="21"/>
      <c r="CA460" s="21"/>
      <c r="CB460" s="21"/>
      <c r="CC460" s="21"/>
      <c r="CD460" s="21"/>
    </row>
    <row r="461" spans="7:82" hidden="1" x14ac:dyDescent="0.2">
      <c r="G461" s="6" t="str">
        <f t="shared" si="98"/>
        <v/>
      </c>
      <c r="H461" s="26"/>
      <c r="I461" s="26"/>
      <c r="J461" s="26"/>
      <c r="K461" s="26"/>
      <c r="L461" s="26"/>
      <c r="M461" s="27" t="str">
        <f t="shared" si="99"/>
        <v/>
      </c>
      <c r="N461" s="26"/>
      <c r="O461" s="26"/>
      <c r="P461" s="26"/>
      <c r="Q461" s="26"/>
      <c r="R461" s="26"/>
      <c r="S461" s="27" t="str">
        <f t="shared" si="100"/>
        <v/>
      </c>
      <c r="T461" s="26"/>
      <c r="U461" s="26"/>
      <c r="V461" s="26"/>
      <c r="W461" s="26"/>
      <c r="X461" s="26"/>
      <c r="Y461" s="27" t="str">
        <f t="shared" si="101"/>
        <v/>
      </c>
      <c r="Z461" s="26"/>
      <c r="AA461" s="26"/>
      <c r="AB461" s="26"/>
      <c r="AC461" s="26"/>
      <c r="AD461" s="26"/>
      <c r="AE461" s="27" t="str">
        <f t="shared" si="102"/>
        <v/>
      </c>
      <c r="AP461"/>
      <c r="AQ461"/>
      <c r="AR461" s="151"/>
      <c r="AS461" s="151"/>
      <c r="AT461"/>
      <c r="AU461" s="57"/>
      <c r="AV461" s="57"/>
      <c r="AW461" s="57"/>
      <c r="AX461"/>
      <c r="AY461"/>
      <c r="AZ461"/>
      <c r="BA461"/>
      <c r="BB461"/>
      <c r="BC461"/>
      <c r="BD461"/>
      <c r="BE461"/>
      <c r="BF461"/>
      <c r="BG461"/>
      <c r="BH461"/>
      <c r="BI461"/>
      <c r="BJ461"/>
      <c r="BK461"/>
      <c r="BL461"/>
      <c r="BM461"/>
      <c r="BN461"/>
      <c r="BO461"/>
      <c r="BP461"/>
      <c r="BQ461"/>
      <c r="BR461"/>
      <c r="BS461"/>
      <c r="BT461"/>
      <c r="BU461"/>
      <c r="BV461"/>
      <c r="BW461"/>
      <c r="BX461"/>
      <c r="BY461"/>
      <c r="BZ461" s="21"/>
      <c r="CA461" s="21"/>
      <c r="CB461" s="21"/>
      <c r="CC461" s="21"/>
      <c r="CD461" s="21"/>
    </row>
    <row r="462" spans="7:82" hidden="1" x14ac:dyDescent="0.2">
      <c r="G462" s="6" t="str">
        <f t="shared" si="98"/>
        <v/>
      </c>
      <c r="H462" s="26"/>
      <c r="I462" s="26"/>
      <c r="J462" s="26"/>
      <c r="K462" s="26"/>
      <c r="L462" s="26"/>
      <c r="M462" s="27" t="str">
        <f t="shared" si="99"/>
        <v/>
      </c>
      <c r="N462" s="26"/>
      <c r="O462" s="26"/>
      <c r="P462" s="26"/>
      <c r="Q462" s="26"/>
      <c r="R462" s="26"/>
      <c r="S462" s="27" t="str">
        <f t="shared" si="100"/>
        <v/>
      </c>
      <c r="T462" s="26"/>
      <c r="U462" s="26"/>
      <c r="V462" s="26"/>
      <c r="W462" s="26"/>
      <c r="X462" s="26"/>
      <c r="Y462" s="27" t="str">
        <f t="shared" si="101"/>
        <v/>
      </c>
      <c r="Z462" s="26"/>
      <c r="AA462" s="26"/>
      <c r="AB462" s="26"/>
      <c r="AC462" s="26"/>
      <c r="AD462" s="26"/>
      <c r="AE462" s="27" t="str">
        <f t="shared" si="102"/>
        <v/>
      </c>
      <c r="AP462"/>
      <c r="AQ462"/>
      <c r="AR462" s="151"/>
      <c r="AS462" s="151"/>
      <c r="AT462"/>
      <c r="AU462" s="57"/>
      <c r="AV462" s="57"/>
      <c r="AW462" s="57"/>
      <c r="AX462"/>
      <c r="AY462"/>
      <c r="AZ462"/>
      <c r="BA462"/>
      <c r="BB462"/>
      <c r="BC462"/>
      <c r="BD462"/>
      <c r="BE462"/>
      <c r="BF462"/>
      <c r="BG462"/>
      <c r="BH462"/>
      <c r="BI462"/>
      <c r="BJ462"/>
      <c r="BK462"/>
      <c r="BL462"/>
      <c r="BM462"/>
      <c r="BN462"/>
      <c r="BO462"/>
      <c r="BP462"/>
      <c r="BQ462"/>
      <c r="BR462"/>
      <c r="BS462"/>
      <c r="BT462"/>
      <c r="BU462"/>
      <c r="BV462"/>
      <c r="BW462"/>
      <c r="BX462"/>
      <c r="BY462"/>
      <c r="BZ462" s="21"/>
      <c r="CA462" s="21"/>
      <c r="CB462" s="21"/>
      <c r="CC462" s="21"/>
      <c r="CD462" s="21"/>
    </row>
    <row r="463" spans="7:82" hidden="1" x14ac:dyDescent="0.2">
      <c r="G463" s="6" t="str">
        <f t="shared" si="98"/>
        <v/>
      </c>
      <c r="H463" s="26"/>
      <c r="I463" s="26"/>
      <c r="J463" s="26"/>
      <c r="K463" s="26"/>
      <c r="L463" s="26"/>
      <c r="M463" s="27" t="str">
        <f t="shared" si="99"/>
        <v/>
      </c>
      <c r="N463" s="26"/>
      <c r="O463" s="26"/>
      <c r="P463" s="26"/>
      <c r="Q463" s="26"/>
      <c r="R463" s="26"/>
      <c r="S463" s="27" t="str">
        <f t="shared" si="100"/>
        <v/>
      </c>
      <c r="T463" s="26"/>
      <c r="U463" s="26"/>
      <c r="V463" s="26"/>
      <c r="W463" s="26"/>
      <c r="X463" s="26"/>
      <c r="Y463" s="27" t="str">
        <f t="shared" si="101"/>
        <v/>
      </c>
      <c r="Z463" s="26"/>
      <c r="AA463" s="26"/>
      <c r="AB463" s="26"/>
      <c r="AC463" s="26"/>
      <c r="AD463" s="26"/>
      <c r="AE463" s="27" t="str">
        <f t="shared" si="102"/>
        <v/>
      </c>
      <c r="AP463"/>
      <c r="AQ463"/>
      <c r="AR463" s="151"/>
      <c r="AS463" s="151"/>
      <c r="AT463"/>
      <c r="AU463" s="57"/>
      <c r="AV463" s="57"/>
      <c r="AW463" s="57"/>
      <c r="AX463"/>
      <c r="AY463"/>
      <c r="AZ463"/>
      <c r="BA463"/>
      <c r="BB463"/>
      <c r="BC463"/>
      <c r="BD463"/>
      <c r="BE463"/>
      <c r="BF463"/>
      <c r="BG463"/>
      <c r="BH463"/>
      <c r="BI463"/>
      <c r="BJ463"/>
      <c r="BK463"/>
      <c r="BL463"/>
      <c r="BM463"/>
      <c r="BN463"/>
      <c r="BO463"/>
      <c r="BP463"/>
      <c r="BQ463"/>
      <c r="BR463"/>
      <c r="BS463"/>
      <c r="BT463"/>
      <c r="BU463"/>
      <c r="BV463"/>
      <c r="BW463"/>
      <c r="BX463"/>
      <c r="BY463"/>
      <c r="BZ463" s="21"/>
      <c r="CA463" s="21"/>
      <c r="CB463" s="21"/>
      <c r="CC463" s="21"/>
      <c r="CD463" s="21"/>
    </row>
    <row r="464" spans="7:82" hidden="1" x14ac:dyDescent="0.2">
      <c r="G464" s="6" t="str">
        <f t="shared" si="98"/>
        <v/>
      </c>
      <c r="H464" s="26"/>
      <c r="I464" s="26"/>
      <c r="J464" s="26"/>
      <c r="K464" s="26"/>
      <c r="L464" s="26"/>
      <c r="M464" s="27" t="str">
        <f t="shared" si="99"/>
        <v/>
      </c>
      <c r="N464" s="26"/>
      <c r="O464" s="26"/>
      <c r="P464" s="26"/>
      <c r="Q464" s="26"/>
      <c r="R464" s="26"/>
      <c r="S464" s="27" t="str">
        <f t="shared" si="100"/>
        <v/>
      </c>
      <c r="T464" s="26"/>
      <c r="U464" s="26"/>
      <c r="V464" s="26"/>
      <c r="W464" s="26"/>
      <c r="X464" s="26"/>
      <c r="Y464" s="27" t="str">
        <f t="shared" si="101"/>
        <v/>
      </c>
      <c r="Z464" s="26"/>
      <c r="AA464" s="26"/>
      <c r="AB464" s="26"/>
      <c r="AC464" s="26"/>
      <c r="AD464" s="26"/>
      <c r="AE464" s="27" t="str">
        <f t="shared" si="102"/>
        <v/>
      </c>
      <c r="AP464"/>
      <c r="AQ464"/>
      <c r="AR464" s="151"/>
      <c r="AS464" s="151"/>
      <c r="AT464"/>
      <c r="AU464" s="57"/>
      <c r="AV464" s="57"/>
      <c r="AW464" s="57"/>
      <c r="AX464"/>
      <c r="AY464"/>
      <c r="AZ464"/>
      <c r="BA464"/>
      <c r="BB464"/>
      <c r="BC464"/>
      <c r="BD464"/>
      <c r="BE464"/>
      <c r="BF464"/>
      <c r="BG464"/>
      <c r="BH464"/>
      <c r="BI464"/>
      <c r="BJ464"/>
      <c r="BK464"/>
      <c r="BL464"/>
      <c r="BM464"/>
      <c r="BN464"/>
      <c r="BO464"/>
      <c r="BP464"/>
      <c r="BQ464"/>
      <c r="BR464"/>
      <c r="BS464"/>
      <c r="BT464"/>
      <c r="BU464"/>
      <c r="BV464"/>
      <c r="BW464"/>
      <c r="BX464"/>
      <c r="BY464"/>
      <c r="BZ464" s="21"/>
      <c r="CA464" s="21"/>
      <c r="CB464" s="21"/>
      <c r="CC464" s="21"/>
      <c r="CD464" s="21"/>
    </row>
    <row r="465" spans="7:82" hidden="1" x14ac:dyDescent="0.2">
      <c r="G465" s="6" t="str">
        <f t="shared" si="98"/>
        <v/>
      </c>
      <c r="H465" s="26"/>
      <c r="I465" s="26"/>
      <c r="J465" s="26"/>
      <c r="K465" s="26"/>
      <c r="L465" s="26"/>
      <c r="M465" s="27" t="str">
        <f t="shared" si="99"/>
        <v/>
      </c>
      <c r="N465" s="26"/>
      <c r="O465" s="26"/>
      <c r="P465" s="26"/>
      <c r="Q465" s="26"/>
      <c r="R465" s="26"/>
      <c r="S465" s="27" t="str">
        <f t="shared" si="100"/>
        <v/>
      </c>
      <c r="T465" s="26"/>
      <c r="U465" s="26"/>
      <c r="V465" s="26"/>
      <c r="W465" s="26"/>
      <c r="X465" s="26"/>
      <c r="Y465" s="27" t="str">
        <f t="shared" si="101"/>
        <v/>
      </c>
      <c r="Z465" s="26"/>
      <c r="AA465" s="26"/>
      <c r="AB465" s="26"/>
      <c r="AC465" s="26"/>
      <c r="AD465" s="26"/>
      <c r="AE465" s="27" t="str">
        <f t="shared" si="102"/>
        <v/>
      </c>
      <c r="AP465"/>
      <c r="AQ465"/>
      <c r="AR465" s="151"/>
      <c r="AS465" s="151"/>
      <c r="AT465"/>
      <c r="AU465" s="57"/>
      <c r="AV465" s="57"/>
      <c r="AW465" s="57"/>
      <c r="AX465"/>
      <c r="AY465"/>
      <c r="AZ465"/>
      <c r="BA465"/>
      <c r="BB465"/>
      <c r="BC465"/>
      <c r="BD465"/>
      <c r="BE465"/>
      <c r="BF465"/>
      <c r="BG465"/>
      <c r="BH465"/>
      <c r="BI465"/>
      <c r="BJ465"/>
      <c r="BK465"/>
      <c r="BL465"/>
      <c r="BM465"/>
      <c r="BN465"/>
      <c r="BO465"/>
      <c r="BP465"/>
      <c r="BQ465"/>
      <c r="BR465"/>
      <c r="BS465"/>
      <c r="BT465"/>
      <c r="BU465"/>
      <c r="BV465"/>
      <c r="BW465"/>
      <c r="BX465"/>
      <c r="BY465"/>
      <c r="BZ465" s="21"/>
      <c r="CA465" s="21"/>
      <c r="CB465" s="21"/>
      <c r="CC465" s="21"/>
      <c r="CD465" s="21"/>
    </row>
    <row r="466" spans="7:82" hidden="1" x14ac:dyDescent="0.2">
      <c r="G466" s="6" t="str">
        <f t="shared" si="98"/>
        <v/>
      </c>
      <c r="H466" s="26"/>
      <c r="I466" s="26"/>
      <c r="J466" s="26"/>
      <c r="K466" s="26"/>
      <c r="L466" s="26"/>
      <c r="M466" s="27" t="str">
        <f t="shared" si="99"/>
        <v/>
      </c>
      <c r="N466" s="26"/>
      <c r="O466" s="26"/>
      <c r="P466" s="26"/>
      <c r="Q466" s="26"/>
      <c r="R466" s="26"/>
      <c r="S466" s="27" t="str">
        <f t="shared" si="100"/>
        <v/>
      </c>
      <c r="T466" s="26"/>
      <c r="U466" s="26"/>
      <c r="V466" s="26"/>
      <c r="W466" s="26"/>
      <c r="X466" s="26"/>
      <c r="Y466" s="27" t="str">
        <f t="shared" si="101"/>
        <v/>
      </c>
      <c r="Z466" s="26"/>
      <c r="AA466" s="26"/>
      <c r="AB466" s="26"/>
      <c r="AC466" s="26"/>
      <c r="AD466" s="26"/>
      <c r="AE466" s="27" t="str">
        <f t="shared" si="102"/>
        <v/>
      </c>
      <c r="AP466"/>
      <c r="AQ466"/>
      <c r="AR466" s="151"/>
      <c r="AS466" s="151"/>
      <c r="AT466"/>
      <c r="AU466" s="57"/>
      <c r="AV466" s="57"/>
      <c r="AW466" s="57"/>
      <c r="AX466"/>
      <c r="AY466"/>
      <c r="AZ466"/>
      <c r="BA466"/>
      <c r="BB466"/>
      <c r="BC466"/>
      <c r="BD466"/>
      <c r="BE466"/>
      <c r="BF466"/>
      <c r="BG466"/>
      <c r="BH466"/>
      <c r="BI466"/>
      <c r="BJ466"/>
      <c r="BK466"/>
      <c r="BL466"/>
      <c r="BM466"/>
      <c r="BN466"/>
      <c r="BO466"/>
      <c r="BP466"/>
      <c r="BQ466"/>
      <c r="BR466"/>
      <c r="BS466"/>
      <c r="BT466"/>
      <c r="BU466"/>
      <c r="BV466"/>
      <c r="BW466"/>
      <c r="BX466"/>
      <c r="BY466"/>
      <c r="BZ466" s="21"/>
      <c r="CA466" s="21"/>
      <c r="CB466" s="21"/>
      <c r="CC466" s="21"/>
      <c r="CD466" s="21"/>
    </row>
    <row r="467" spans="7:82" hidden="1" x14ac:dyDescent="0.2">
      <c r="G467" s="6" t="str">
        <f t="shared" si="98"/>
        <v/>
      </c>
      <c r="H467" s="26"/>
      <c r="I467" s="26"/>
      <c r="J467" s="26"/>
      <c r="K467" s="26"/>
      <c r="L467" s="26"/>
      <c r="M467" s="27" t="str">
        <f t="shared" si="99"/>
        <v/>
      </c>
      <c r="N467" s="26"/>
      <c r="O467" s="26"/>
      <c r="P467" s="26"/>
      <c r="Q467" s="26"/>
      <c r="R467" s="26"/>
      <c r="S467" s="27" t="str">
        <f t="shared" si="100"/>
        <v/>
      </c>
      <c r="T467" s="26"/>
      <c r="U467" s="26"/>
      <c r="V467" s="26"/>
      <c r="W467" s="26"/>
      <c r="X467" s="26"/>
      <c r="Y467" s="27" t="str">
        <f t="shared" si="101"/>
        <v/>
      </c>
      <c r="Z467" s="26"/>
      <c r="AA467" s="26"/>
      <c r="AB467" s="26"/>
      <c r="AC467" s="26"/>
      <c r="AD467" s="26"/>
      <c r="AE467" s="27" t="str">
        <f t="shared" si="102"/>
        <v/>
      </c>
      <c r="AP467"/>
      <c r="AQ467"/>
      <c r="AR467" s="151"/>
      <c r="AS467" s="151"/>
      <c r="AT467"/>
      <c r="AU467" s="57"/>
      <c r="AV467" s="57"/>
      <c r="AW467" s="57"/>
      <c r="AX467"/>
      <c r="AY467"/>
      <c r="AZ467"/>
      <c r="BA467"/>
      <c r="BB467"/>
      <c r="BC467"/>
      <c r="BD467"/>
      <c r="BE467"/>
      <c r="BF467"/>
      <c r="BG467"/>
      <c r="BH467"/>
      <c r="BI467"/>
      <c r="BJ467"/>
      <c r="BK467"/>
      <c r="BL467"/>
      <c r="BM467"/>
      <c r="BN467"/>
      <c r="BO467"/>
      <c r="BP467"/>
      <c r="BQ467"/>
      <c r="BR467"/>
      <c r="BS467"/>
      <c r="BT467"/>
      <c r="BU467"/>
      <c r="BV467"/>
      <c r="BW467"/>
      <c r="BX467"/>
      <c r="BY467"/>
      <c r="BZ467" s="21"/>
      <c r="CA467" s="21"/>
      <c r="CB467" s="21"/>
      <c r="CC467" s="21"/>
      <c r="CD467" s="21"/>
    </row>
    <row r="468" spans="7:82" hidden="1" x14ac:dyDescent="0.2">
      <c r="G468" s="6" t="str">
        <f t="shared" si="98"/>
        <v/>
      </c>
      <c r="H468" s="26"/>
      <c r="I468" s="26"/>
      <c r="J468" s="26"/>
      <c r="K468" s="26"/>
      <c r="L468" s="26"/>
      <c r="M468" s="27" t="str">
        <f t="shared" si="99"/>
        <v/>
      </c>
      <c r="N468" s="26"/>
      <c r="O468" s="26"/>
      <c r="P468" s="26"/>
      <c r="Q468" s="26"/>
      <c r="R468" s="26"/>
      <c r="S468" s="27" t="str">
        <f t="shared" si="100"/>
        <v/>
      </c>
      <c r="T468" s="26"/>
      <c r="U468" s="26"/>
      <c r="V468" s="26"/>
      <c r="W468" s="26"/>
      <c r="X468" s="26"/>
      <c r="Y468" s="27" t="str">
        <f t="shared" si="101"/>
        <v/>
      </c>
      <c r="Z468" s="26"/>
      <c r="AA468" s="26"/>
      <c r="AB468" s="26"/>
      <c r="AC468" s="26"/>
      <c r="AD468" s="26"/>
      <c r="AE468" s="27" t="str">
        <f t="shared" si="102"/>
        <v/>
      </c>
      <c r="AP468"/>
      <c r="AQ468"/>
      <c r="AR468" s="151"/>
      <c r="AS468" s="151"/>
      <c r="AT468"/>
      <c r="AU468" s="57"/>
      <c r="AV468" s="57"/>
      <c r="AW468" s="57"/>
      <c r="AX468"/>
      <c r="AY468"/>
      <c r="AZ468"/>
      <c r="BA468"/>
      <c r="BB468"/>
      <c r="BC468"/>
      <c r="BD468"/>
      <c r="BE468"/>
      <c r="BF468"/>
      <c r="BG468"/>
      <c r="BH468"/>
      <c r="BI468"/>
      <c r="BJ468"/>
      <c r="BK468"/>
      <c r="BL468"/>
      <c r="BM468"/>
      <c r="BN468"/>
      <c r="BO468"/>
      <c r="BP468"/>
      <c r="BQ468"/>
      <c r="BR468"/>
      <c r="BS468"/>
      <c r="BT468"/>
      <c r="BU468"/>
      <c r="BV468"/>
      <c r="BW468"/>
      <c r="BX468"/>
      <c r="BY468"/>
      <c r="BZ468" s="21"/>
      <c r="CA468" s="21"/>
      <c r="CB468" s="21"/>
      <c r="CC468" s="21"/>
      <c r="CD468" s="21"/>
    </row>
    <row r="469" spans="7:82" hidden="1" x14ac:dyDescent="0.2">
      <c r="G469" s="6" t="str">
        <f t="shared" si="98"/>
        <v/>
      </c>
      <c r="H469" s="26"/>
      <c r="I469" s="26"/>
      <c r="J469" s="26"/>
      <c r="K469" s="26"/>
      <c r="L469" s="26"/>
      <c r="M469" s="27" t="str">
        <f t="shared" si="99"/>
        <v/>
      </c>
      <c r="N469" s="26"/>
      <c r="O469" s="26"/>
      <c r="P469" s="26"/>
      <c r="Q469" s="26"/>
      <c r="R469" s="26"/>
      <c r="S469" s="27" t="str">
        <f t="shared" si="100"/>
        <v/>
      </c>
      <c r="T469" s="26"/>
      <c r="U469" s="26"/>
      <c r="V469" s="26"/>
      <c r="W469" s="26"/>
      <c r="X469" s="26"/>
      <c r="Y469" s="27" t="str">
        <f t="shared" si="101"/>
        <v/>
      </c>
      <c r="Z469" s="26"/>
      <c r="AA469" s="26"/>
      <c r="AB469" s="26"/>
      <c r="AC469" s="26"/>
      <c r="AD469" s="26"/>
      <c r="AE469" s="27" t="str">
        <f t="shared" si="102"/>
        <v/>
      </c>
      <c r="AP469"/>
      <c r="AQ469"/>
      <c r="AR469" s="151"/>
      <c r="AS469" s="151"/>
      <c r="AT469"/>
      <c r="AU469" s="57"/>
      <c r="AV469" s="57"/>
      <c r="AW469" s="57"/>
      <c r="AX469"/>
      <c r="AY469"/>
      <c r="AZ469"/>
      <c r="BA469"/>
      <c r="BB469"/>
      <c r="BC469"/>
      <c r="BD469"/>
      <c r="BE469"/>
      <c r="BF469"/>
      <c r="BG469"/>
      <c r="BH469"/>
      <c r="BI469"/>
      <c r="BJ469"/>
      <c r="BK469"/>
      <c r="BL469"/>
      <c r="BM469"/>
      <c r="BN469"/>
      <c r="BO469"/>
      <c r="BP469"/>
      <c r="BQ469"/>
      <c r="BR469"/>
      <c r="BS469"/>
      <c r="BT469"/>
      <c r="BU469"/>
      <c r="BV469"/>
      <c r="BW469"/>
      <c r="BX469"/>
      <c r="BY469"/>
      <c r="BZ469" s="21"/>
      <c r="CA469" s="21"/>
      <c r="CB469" s="21"/>
      <c r="CC469" s="21"/>
      <c r="CD469" s="21"/>
    </row>
    <row r="470" spans="7:82" hidden="1" x14ac:dyDescent="0.2">
      <c r="G470" s="6" t="str">
        <f t="shared" si="98"/>
        <v/>
      </c>
      <c r="H470" s="26"/>
      <c r="I470" s="26"/>
      <c r="J470" s="26"/>
      <c r="K470" s="26"/>
      <c r="L470" s="26"/>
      <c r="M470" s="27" t="str">
        <f t="shared" si="99"/>
        <v/>
      </c>
      <c r="N470" s="26"/>
      <c r="O470" s="26"/>
      <c r="P470" s="26"/>
      <c r="Q470" s="26"/>
      <c r="R470" s="26"/>
      <c r="S470" s="27" t="str">
        <f t="shared" si="100"/>
        <v/>
      </c>
      <c r="T470" s="26"/>
      <c r="U470" s="26"/>
      <c r="V470" s="26"/>
      <c r="W470" s="26"/>
      <c r="X470" s="26"/>
      <c r="Y470" s="27" t="str">
        <f t="shared" si="101"/>
        <v/>
      </c>
      <c r="Z470" s="26"/>
      <c r="AA470" s="26"/>
      <c r="AB470" s="26"/>
      <c r="AC470" s="26"/>
      <c r="AD470" s="26"/>
      <c r="AE470" s="27" t="str">
        <f t="shared" si="102"/>
        <v/>
      </c>
      <c r="AP470"/>
      <c r="AQ470"/>
      <c r="AR470" s="151"/>
      <c r="AS470" s="151"/>
      <c r="AT470"/>
      <c r="AU470" s="57"/>
      <c r="AV470" s="57"/>
      <c r="AW470" s="57"/>
      <c r="AX470"/>
      <c r="AY470"/>
      <c r="AZ470"/>
      <c r="BA470"/>
      <c r="BB470"/>
      <c r="BC470"/>
      <c r="BD470"/>
      <c r="BE470"/>
      <c r="BF470"/>
      <c r="BG470"/>
      <c r="BH470"/>
      <c r="BI470"/>
      <c r="BJ470"/>
      <c r="BK470"/>
      <c r="BL470"/>
      <c r="BM470"/>
      <c r="BN470"/>
      <c r="BO470"/>
      <c r="BP470"/>
      <c r="BQ470"/>
      <c r="BR470"/>
      <c r="BS470"/>
      <c r="BT470"/>
      <c r="BU470"/>
      <c r="BV470"/>
      <c r="BW470"/>
      <c r="BX470"/>
      <c r="BY470"/>
      <c r="BZ470" s="21"/>
      <c r="CA470" s="21"/>
      <c r="CB470" s="21"/>
      <c r="CC470" s="21"/>
      <c r="CD470" s="21"/>
    </row>
    <row r="471" spans="7:82" hidden="1" x14ac:dyDescent="0.2">
      <c r="G471" s="6" t="str">
        <f t="shared" si="98"/>
        <v/>
      </c>
      <c r="H471" s="26"/>
      <c r="I471" s="26"/>
      <c r="J471" s="26"/>
      <c r="K471" s="26"/>
      <c r="L471" s="26"/>
      <c r="M471" s="27" t="str">
        <f t="shared" si="99"/>
        <v/>
      </c>
      <c r="N471" s="26"/>
      <c r="O471" s="26"/>
      <c r="P471" s="26"/>
      <c r="Q471" s="26"/>
      <c r="R471" s="26"/>
      <c r="S471" s="27" t="str">
        <f t="shared" si="100"/>
        <v/>
      </c>
      <c r="T471" s="26"/>
      <c r="U471" s="26"/>
      <c r="V471" s="26"/>
      <c r="W471" s="26"/>
      <c r="X471" s="26"/>
      <c r="Y471" s="27" t="str">
        <f t="shared" si="101"/>
        <v/>
      </c>
      <c r="Z471" s="26"/>
      <c r="AA471" s="26"/>
      <c r="AB471" s="26"/>
      <c r="AC471" s="26"/>
      <c r="AD471" s="26"/>
      <c r="AE471" s="27" t="str">
        <f t="shared" si="102"/>
        <v/>
      </c>
      <c r="AP471"/>
      <c r="AQ471"/>
      <c r="AR471" s="151"/>
      <c r="AS471" s="151"/>
      <c r="AT471"/>
      <c r="AU471" s="57"/>
      <c r="AV471" s="57"/>
      <c r="AW471" s="57"/>
      <c r="AX471"/>
      <c r="AY471"/>
      <c r="AZ471"/>
      <c r="BA471"/>
      <c r="BB471"/>
      <c r="BC471"/>
      <c r="BD471"/>
      <c r="BE471"/>
      <c r="BF471"/>
      <c r="BG471"/>
      <c r="BH471"/>
      <c r="BI471"/>
      <c r="BJ471"/>
      <c r="BK471"/>
      <c r="BL471"/>
      <c r="BM471"/>
      <c r="BN471"/>
      <c r="BO471"/>
      <c r="BP471"/>
      <c r="BQ471"/>
      <c r="BR471"/>
      <c r="BS471"/>
      <c r="BT471"/>
      <c r="BU471"/>
      <c r="BV471"/>
      <c r="BW471"/>
      <c r="BX471"/>
      <c r="BY471"/>
      <c r="BZ471" s="21"/>
      <c r="CA471" s="21"/>
      <c r="CB471" s="21"/>
      <c r="CC471" s="21"/>
      <c r="CD471" s="21"/>
    </row>
    <row r="472" spans="7:82" hidden="1" x14ac:dyDescent="0.2">
      <c r="G472" s="6" t="str">
        <f t="shared" si="98"/>
        <v/>
      </c>
      <c r="H472" s="26"/>
      <c r="I472" s="26"/>
      <c r="J472" s="26"/>
      <c r="K472" s="26"/>
      <c r="L472" s="26"/>
      <c r="M472" s="27" t="str">
        <f t="shared" si="99"/>
        <v/>
      </c>
      <c r="N472" s="26"/>
      <c r="O472" s="26"/>
      <c r="P472" s="26"/>
      <c r="Q472" s="26"/>
      <c r="R472" s="26"/>
      <c r="S472" s="27" t="str">
        <f t="shared" si="100"/>
        <v/>
      </c>
      <c r="T472" s="26"/>
      <c r="U472" s="26"/>
      <c r="V472" s="26"/>
      <c r="W472" s="26"/>
      <c r="X472" s="26"/>
      <c r="Y472" s="27" t="str">
        <f t="shared" si="101"/>
        <v/>
      </c>
      <c r="Z472" s="26"/>
      <c r="AA472" s="26"/>
      <c r="AB472" s="26"/>
      <c r="AC472" s="26"/>
      <c r="AD472" s="26"/>
      <c r="AE472" s="27" t="str">
        <f t="shared" si="102"/>
        <v/>
      </c>
      <c r="AP472"/>
      <c r="AQ472"/>
      <c r="AR472" s="151"/>
      <c r="AS472" s="151"/>
      <c r="AT472"/>
      <c r="AU472" s="57"/>
      <c r="AV472" s="57"/>
      <c r="AW472" s="57"/>
      <c r="AX472"/>
      <c r="AY472"/>
      <c r="AZ472"/>
      <c r="BA472"/>
      <c r="BB472"/>
      <c r="BC472"/>
      <c r="BD472"/>
      <c r="BE472"/>
      <c r="BF472"/>
      <c r="BG472"/>
      <c r="BH472"/>
      <c r="BI472"/>
      <c r="BJ472"/>
      <c r="BK472"/>
      <c r="BL472"/>
      <c r="BM472"/>
      <c r="BN472"/>
      <c r="BO472"/>
      <c r="BP472"/>
      <c r="BQ472"/>
      <c r="BR472"/>
      <c r="BS472"/>
      <c r="BT472"/>
      <c r="BU472"/>
      <c r="BV472"/>
      <c r="BW472"/>
      <c r="BX472"/>
      <c r="BY472"/>
      <c r="BZ472" s="21"/>
      <c r="CA472" s="21"/>
      <c r="CB472" s="21"/>
      <c r="CC472" s="21"/>
      <c r="CD472" s="21"/>
    </row>
    <row r="473" spans="7:82" hidden="1" x14ac:dyDescent="0.2">
      <c r="G473" s="6" t="str">
        <f t="shared" si="98"/>
        <v/>
      </c>
      <c r="H473" s="26"/>
      <c r="I473" s="26"/>
      <c r="J473" s="26"/>
      <c r="K473" s="26"/>
      <c r="L473" s="26"/>
      <c r="M473" s="27" t="str">
        <f t="shared" si="99"/>
        <v/>
      </c>
      <c r="N473" s="26"/>
      <c r="O473" s="26"/>
      <c r="P473" s="26"/>
      <c r="Q473" s="26"/>
      <c r="R473" s="26"/>
      <c r="S473" s="27" t="str">
        <f t="shared" si="100"/>
        <v/>
      </c>
      <c r="T473" s="26"/>
      <c r="U473" s="26"/>
      <c r="V473" s="26"/>
      <c r="W473" s="26"/>
      <c r="X473" s="26"/>
      <c r="Y473" s="27" t="str">
        <f t="shared" si="101"/>
        <v/>
      </c>
      <c r="Z473" s="26"/>
      <c r="AA473" s="26"/>
      <c r="AB473" s="26"/>
      <c r="AC473" s="26"/>
      <c r="AD473" s="26"/>
      <c r="AE473" s="27" t="str">
        <f t="shared" si="102"/>
        <v/>
      </c>
      <c r="AP473"/>
      <c r="AQ473"/>
      <c r="AR473" s="151"/>
      <c r="AS473" s="151"/>
      <c r="AT473"/>
      <c r="AU473" s="57"/>
      <c r="AV473" s="57"/>
      <c r="AW473" s="57"/>
      <c r="AX473"/>
      <c r="AY473"/>
      <c r="AZ473"/>
      <c r="BA473"/>
      <c r="BB473"/>
      <c r="BC473"/>
      <c r="BD473"/>
      <c r="BE473"/>
      <c r="BF473"/>
      <c r="BG473"/>
      <c r="BH473"/>
      <c r="BI473"/>
      <c r="BJ473"/>
      <c r="BK473"/>
      <c r="BL473"/>
      <c r="BM473"/>
      <c r="BN473"/>
      <c r="BO473"/>
      <c r="BP473"/>
      <c r="BQ473"/>
      <c r="BR473"/>
      <c r="BS473"/>
      <c r="BT473"/>
      <c r="BU473"/>
      <c r="BV473"/>
      <c r="BW473"/>
      <c r="BX473"/>
      <c r="BY473"/>
      <c r="BZ473" s="21"/>
      <c r="CA473" s="21"/>
      <c r="CB473" s="21"/>
      <c r="CC473" s="21"/>
      <c r="CD473" s="21"/>
    </row>
    <row r="474" spans="7:82" hidden="1" x14ac:dyDescent="0.2">
      <c r="G474" s="6" t="str">
        <f t="shared" si="98"/>
        <v/>
      </c>
      <c r="H474" s="26"/>
      <c r="I474" s="26"/>
      <c r="J474" s="26"/>
      <c r="K474" s="26"/>
      <c r="L474" s="26"/>
      <c r="M474" s="27" t="str">
        <f t="shared" si="99"/>
        <v/>
      </c>
      <c r="N474" s="26"/>
      <c r="O474" s="26"/>
      <c r="P474" s="26"/>
      <c r="Q474" s="26"/>
      <c r="R474" s="26"/>
      <c r="S474" s="27" t="str">
        <f t="shared" si="100"/>
        <v/>
      </c>
      <c r="T474" s="26"/>
      <c r="U474" s="26"/>
      <c r="V474" s="26"/>
      <c r="W474" s="26"/>
      <c r="X474" s="26"/>
      <c r="Y474" s="27" t="str">
        <f t="shared" si="101"/>
        <v/>
      </c>
      <c r="Z474" s="26"/>
      <c r="AA474" s="26"/>
      <c r="AB474" s="26"/>
      <c r="AC474" s="26"/>
      <c r="AD474" s="26"/>
      <c r="AE474" s="27" t="str">
        <f t="shared" si="102"/>
        <v/>
      </c>
      <c r="AP474"/>
      <c r="AQ474"/>
      <c r="AR474" s="151"/>
      <c r="AS474" s="151"/>
      <c r="AT474"/>
      <c r="AU474" s="57"/>
      <c r="AV474" s="57"/>
      <c r="AW474" s="57"/>
      <c r="AX474"/>
      <c r="AY474"/>
      <c r="AZ474"/>
      <c r="BA474"/>
      <c r="BB474"/>
      <c r="BC474"/>
      <c r="BD474"/>
      <c r="BE474"/>
      <c r="BF474"/>
      <c r="BG474"/>
      <c r="BH474"/>
      <c r="BI474"/>
      <c r="BJ474"/>
      <c r="BK474"/>
      <c r="BL474"/>
      <c r="BM474"/>
      <c r="BN474"/>
      <c r="BO474"/>
      <c r="BP474"/>
      <c r="BQ474"/>
      <c r="BR474"/>
      <c r="BS474"/>
      <c r="BT474"/>
      <c r="BU474"/>
      <c r="BV474"/>
      <c r="BW474"/>
      <c r="BX474"/>
      <c r="BY474"/>
      <c r="BZ474" s="21"/>
      <c r="CA474" s="21"/>
      <c r="CB474" s="21"/>
      <c r="CC474" s="21"/>
      <c r="CD474" s="21"/>
    </row>
    <row r="475" spans="7:82" hidden="1" x14ac:dyDescent="0.2">
      <c r="G475" s="6" t="str">
        <f t="shared" si="98"/>
        <v/>
      </c>
      <c r="H475" s="26"/>
      <c r="I475" s="26"/>
      <c r="J475" s="26"/>
      <c r="K475" s="26"/>
      <c r="L475" s="26"/>
      <c r="M475" s="27" t="str">
        <f t="shared" si="99"/>
        <v/>
      </c>
      <c r="N475" s="26"/>
      <c r="O475" s="26"/>
      <c r="P475" s="26"/>
      <c r="Q475" s="26"/>
      <c r="R475" s="26"/>
      <c r="S475" s="27" t="str">
        <f t="shared" si="100"/>
        <v/>
      </c>
      <c r="T475" s="26"/>
      <c r="U475" s="26"/>
      <c r="V475" s="26"/>
      <c r="W475" s="26"/>
      <c r="X475" s="26"/>
      <c r="Y475" s="27" t="str">
        <f t="shared" si="101"/>
        <v/>
      </c>
      <c r="Z475" s="26"/>
      <c r="AA475" s="26"/>
      <c r="AB475" s="26"/>
      <c r="AC475" s="26"/>
      <c r="AD475" s="26"/>
      <c r="AE475" s="27" t="str">
        <f t="shared" si="102"/>
        <v/>
      </c>
      <c r="AP475"/>
      <c r="AQ475"/>
      <c r="AR475" s="151"/>
      <c r="AS475" s="151"/>
      <c r="AT475"/>
      <c r="AU475" s="57"/>
      <c r="AV475" s="57"/>
      <c r="AW475" s="57"/>
      <c r="AX475"/>
      <c r="AY475"/>
      <c r="AZ475"/>
      <c r="BA475"/>
      <c r="BB475"/>
      <c r="BC475"/>
      <c r="BD475"/>
      <c r="BE475"/>
      <c r="BF475"/>
      <c r="BG475"/>
      <c r="BH475"/>
      <c r="BI475"/>
      <c r="BJ475"/>
      <c r="BK475"/>
      <c r="BL475"/>
      <c r="BM475"/>
      <c r="BN475"/>
      <c r="BO475"/>
      <c r="BP475"/>
      <c r="BQ475"/>
      <c r="BR475"/>
      <c r="BS475"/>
      <c r="BT475"/>
      <c r="BU475"/>
      <c r="BV475"/>
      <c r="BW475"/>
      <c r="BX475"/>
      <c r="BY475"/>
      <c r="BZ475" s="21"/>
      <c r="CA475" s="21"/>
      <c r="CB475" s="21"/>
      <c r="CC475" s="21"/>
      <c r="CD475" s="21"/>
    </row>
    <row r="476" spans="7:82" hidden="1" x14ac:dyDescent="0.2">
      <c r="G476" s="6" t="str">
        <f t="shared" si="98"/>
        <v/>
      </c>
      <c r="H476" s="26"/>
      <c r="I476" s="26"/>
      <c r="J476" s="26"/>
      <c r="K476" s="26"/>
      <c r="L476" s="26"/>
      <c r="M476" s="27" t="str">
        <f t="shared" si="99"/>
        <v/>
      </c>
      <c r="N476" s="26"/>
      <c r="O476" s="26"/>
      <c r="P476" s="26"/>
      <c r="Q476" s="26"/>
      <c r="R476" s="26"/>
      <c r="S476" s="27" t="str">
        <f t="shared" si="100"/>
        <v/>
      </c>
      <c r="T476" s="26"/>
      <c r="U476" s="26"/>
      <c r="V476" s="26"/>
      <c r="W476" s="26"/>
      <c r="X476" s="26"/>
      <c r="Y476" s="27" t="str">
        <f t="shared" si="101"/>
        <v/>
      </c>
      <c r="Z476" s="26"/>
      <c r="AA476" s="26"/>
      <c r="AB476" s="26"/>
      <c r="AC476" s="26"/>
      <c r="AD476" s="26"/>
      <c r="AE476" s="27" t="str">
        <f t="shared" si="102"/>
        <v/>
      </c>
      <c r="AP476"/>
      <c r="AQ476"/>
      <c r="AR476" s="151"/>
      <c r="AS476" s="151"/>
      <c r="AT476"/>
      <c r="AU476" s="57"/>
      <c r="AV476" s="57"/>
      <c r="AW476" s="57"/>
      <c r="AX476"/>
      <c r="AY476"/>
      <c r="AZ476"/>
      <c r="BA476"/>
      <c r="BB476"/>
      <c r="BC476"/>
      <c r="BD476"/>
      <c r="BE476"/>
      <c r="BF476"/>
      <c r="BG476"/>
      <c r="BH476"/>
      <c r="BI476"/>
      <c r="BJ476"/>
      <c r="BK476"/>
      <c r="BL476"/>
      <c r="BM476"/>
      <c r="BN476"/>
      <c r="BO476"/>
      <c r="BP476"/>
      <c r="BQ476"/>
      <c r="BR476"/>
      <c r="BS476"/>
      <c r="BT476"/>
      <c r="BU476"/>
      <c r="BV476"/>
      <c r="BW476"/>
      <c r="BX476"/>
      <c r="BY476"/>
      <c r="BZ476" s="21"/>
      <c r="CA476" s="21"/>
      <c r="CB476" s="21"/>
      <c r="CC476" s="21"/>
      <c r="CD476" s="21"/>
    </row>
    <row r="477" spans="7:82" hidden="1" x14ac:dyDescent="0.2">
      <c r="G477" s="6" t="str">
        <f t="shared" si="98"/>
        <v/>
      </c>
      <c r="H477" s="26"/>
      <c r="I477" s="26"/>
      <c r="J477" s="26"/>
      <c r="K477" s="26"/>
      <c r="L477" s="26"/>
      <c r="M477" s="27" t="str">
        <f t="shared" si="99"/>
        <v/>
      </c>
      <c r="N477" s="26"/>
      <c r="O477" s="26"/>
      <c r="P477" s="26"/>
      <c r="Q477" s="26"/>
      <c r="R477" s="26"/>
      <c r="S477" s="27" t="str">
        <f t="shared" si="100"/>
        <v/>
      </c>
      <c r="T477" s="26"/>
      <c r="U477" s="26"/>
      <c r="V477" s="26"/>
      <c r="W477" s="26"/>
      <c r="X477" s="26"/>
      <c r="Y477" s="27" t="str">
        <f t="shared" si="101"/>
        <v/>
      </c>
      <c r="Z477" s="26"/>
      <c r="AA477" s="26"/>
      <c r="AB477" s="26"/>
      <c r="AC477" s="26"/>
      <c r="AD477" s="26"/>
      <c r="AE477" s="27" t="str">
        <f t="shared" si="102"/>
        <v/>
      </c>
      <c r="AP477"/>
      <c r="AQ477"/>
      <c r="AR477" s="151"/>
      <c r="AS477" s="151"/>
      <c r="AT477"/>
      <c r="AU477" s="57"/>
      <c r="AV477" s="57"/>
      <c r="AW477" s="57"/>
      <c r="AX477"/>
      <c r="AY477"/>
      <c r="AZ477"/>
      <c r="BA477"/>
      <c r="BB477"/>
      <c r="BC477"/>
      <c r="BD477"/>
      <c r="BE477"/>
      <c r="BF477"/>
      <c r="BG477"/>
      <c r="BH477"/>
      <c r="BI477"/>
      <c r="BJ477"/>
      <c r="BK477"/>
      <c r="BL477"/>
      <c r="BM477"/>
      <c r="BN477"/>
      <c r="BO477"/>
      <c r="BP477"/>
      <c r="BQ477"/>
      <c r="BR477"/>
      <c r="BS477"/>
      <c r="BT477"/>
      <c r="BU477"/>
      <c r="BV477"/>
      <c r="BW477"/>
      <c r="BX477"/>
      <c r="BY477"/>
      <c r="BZ477" s="21"/>
      <c r="CA477" s="21"/>
      <c r="CB477" s="21"/>
      <c r="CC477" s="21"/>
      <c r="CD477" s="21"/>
    </row>
    <row r="478" spans="7:82" hidden="1" x14ac:dyDescent="0.2">
      <c r="G478" s="6" t="str">
        <f t="shared" si="98"/>
        <v/>
      </c>
      <c r="H478" s="26"/>
      <c r="I478" s="26"/>
      <c r="J478" s="26"/>
      <c r="K478" s="26"/>
      <c r="L478" s="26"/>
      <c r="M478" s="27" t="str">
        <f t="shared" si="99"/>
        <v/>
      </c>
      <c r="N478" s="26"/>
      <c r="O478" s="26"/>
      <c r="P478" s="26"/>
      <c r="Q478" s="26"/>
      <c r="R478" s="26"/>
      <c r="S478" s="27" t="str">
        <f t="shared" si="100"/>
        <v/>
      </c>
      <c r="T478" s="26"/>
      <c r="U478" s="26"/>
      <c r="V478" s="26"/>
      <c r="W478" s="26"/>
      <c r="X478" s="26"/>
      <c r="Y478" s="27" t="str">
        <f t="shared" si="101"/>
        <v/>
      </c>
      <c r="Z478" s="26"/>
      <c r="AA478" s="26"/>
      <c r="AB478" s="26"/>
      <c r="AC478" s="26"/>
      <c r="AD478" s="26"/>
      <c r="AE478" s="27" t="str">
        <f t="shared" si="102"/>
        <v/>
      </c>
      <c r="AP478"/>
      <c r="AQ478"/>
      <c r="AR478" s="151"/>
      <c r="AS478" s="151"/>
      <c r="AT478"/>
      <c r="AU478" s="57"/>
      <c r="AV478" s="57"/>
      <c r="AW478" s="57"/>
      <c r="AX478"/>
      <c r="AY478"/>
      <c r="AZ478"/>
      <c r="BA478"/>
      <c r="BB478"/>
      <c r="BC478"/>
      <c r="BD478"/>
      <c r="BE478"/>
      <c r="BF478"/>
      <c r="BG478"/>
      <c r="BH478"/>
      <c r="BI478"/>
      <c r="BJ478"/>
      <c r="BK478"/>
      <c r="BL478"/>
      <c r="BM478"/>
      <c r="BN478"/>
      <c r="BO478"/>
      <c r="BP478"/>
      <c r="BQ478"/>
      <c r="BR478"/>
      <c r="BS478"/>
      <c r="BT478"/>
      <c r="BU478"/>
      <c r="BV478"/>
      <c r="BW478"/>
      <c r="BX478"/>
      <c r="BY478"/>
      <c r="BZ478" s="21"/>
      <c r="CA478" s="21"/>
      <c r="CB478" s="21"/>
      <c r="CC478" s="21"/>
      <c r="CD478" s="21"/>
    </row>
    <row r="479" spans="7:82" hidden="1" x14ac:dyDescent="0.2">
      <c r="G479" s="6" t="str">
        <f t="shared" si="98"/>
        <v/>
      </c>
      <c r="H479" s="26"/>
      <c r="I479" s="26"/>
      <c r="J479" s="26"/>
      <c r="K479" s="26"/>
      <c r="L479" s="26"/>
      <c r="M479" s="27" t="str">
        <f t="shared" si="99"/>
        <v/>
      </c>
      <c r="N479" s="26"/>
      <c r="O479" s="26"/>
      <c r="P479" s="26"/>
      <c r="Q479" s="26"/>
      <c r="R479" s="26"/>
      <c r="S479" s="27" t="str">
        <f t="shared" si="100"/>
        <v/>
      </c>
      <c r="T479" s="26"/>
      <c r="U479" s="26"/>
      <c r="V479" s="26"/>
      <c r="W479" s="26"/>
      <c r="X479" s="26"/>
      <c r="Y479" s="27" t="str">
        <f t="shared" si="101"/>
        <v/>
      </c>
      <c r="Z479" s="26"/>
      <c r="AA479" s="26"/>
      <c r="AB479" s="26"/>
      <c r="AC479" s="26"/>
      <c r="AD479" s="26"/>
      <c r="AE479" s="27" t="str">
        <f t="shared" si="102"/>
        <v/>
      </c>
      <c r="AP479"/>
      <c r="AQ479"/>
      <c r="AR479" s="151"/>
      <c r="AS479" s="151"/>
      <c r="AT479"/>
      <c r="AU479" s="57"/>
      <c r="AV479" s="57"/>
      <c r="AW479" s="57"/>
      <c r="AX479"/>
      <c r="AY479"/>
      <c r="AZ479"/>
      <c r="BA479"/>
      <c r="BB479"/>
      <c r="BC479"/>
      <c r="BD479"/>
      <c r="BE479"/>
      <c r="BF479"/>
      <c r="BG479"/>
      <c r="BH479"/>
      <c r="BI479"/>
      <c r="BJ479"/>
      <c r="BK479"/>
      <c r="BL479"/>
      <c r="BM479"/>
      <c r="BN479"/>
      <c r="BO479"/>
      <c r="BP479"/>
      <c r="BQ479"/>
      <c r="BR479"/>
      <c r="BS479"/>
      <c r="BT479"/>
      <c r="BU479"/>
      <c r="BV479"/>
      <c r="BW479"/>
      <c r="BX479"/>
      <c r="BY479"/>
      <c r="BZ479" s="21"/>
      <c r="CA479" s="21"/>
      <c r="CB479" s="21"/>
      <c r="CC479" s="21"/>
      <c r="CD479" s="21"/>
    </row>
    <row r="480" spans="7:82" hidden="1" x14ac:dyDescent="0.2">
      <c r="G480" s="6" t="str">
        <f t="shared" si="98"/>
        <v/>
      </c>
      <c r="H480" s="26"/>
      <c r="I480" s="26"/>
      <c r="J480" s="26"/>
      <c r="K480" s="26"/>
      <c r="L480" s="26"/>
      <c r="M480" s="27" t="str">
        <f t="shared" si="99"/>
        <v/>
      </c>
      <c r="N480" s="26"/>
      <c r="O480" s="26"/>
      <c r="P480" s="26"/>
      <c r="Q480" s="26"/>
      <c r="R480" s="26"/>
      <c r="S480" s="27" t="str">
        <f t="shared" si="100"/>
        <v/>
      </c>
      <c r="T480" s="26"/>
      <c r="U480" s="26"/>
      <c r="V480" s="26"/>
      <c r="W480" s="26"/>
      <c r="X480" s="26"/>
      <c r="Y480" s="27" t="str">
        <f t="shared" si="101"/>
        <v/>
      </c>
      <c r="Z480" s="26"/>
      <c r="AA480" s="26"/>
      <c r="AB480" s="26"/>
      <c r="AC480" s="26"/>
      <c r="AD480" s="26"/>
      <c r="AE480" s="27" t="str">
        <f t="shared" si="102"/>
        <v/>
      </c>
      <c r="AP480"/>
      <c r="AQ480"/>
      <c r="AR480" s="151"/>
      <c r="AS480" s="151"/>
      <c r="AT480"/>
      <c r="AU480" s="57"/>
      <c r="AV480" s="57"/>
      <c r="AW480" s="57"/>
      <c r="AX480"/>
      <c r="AY480"/>
      <c r="AZ480"/>
      <c r="BA480"/>
      <c r="BB480"/>
      <c r="BC480"/>
      <c r="BD480"/>
      <c r="BE480"/>
      <c r="BF480"/>
      <c r="BG480"/>
      <c r="BH480"/>
      <c r="BI480"/>
      <c r="BJ480"/>
      <c r="BK480"/>
      <c r="BL480"/>
      <c r="BM480"/>
      <c r="BN480"/>
      <c r="BO480"/>
      <c r="BP480"/>
      <c r="BQ480"/>
      <c r="BR480"/>
      <c r="BS480"/>
      <c r="BT480"/>
      <c r="BU480"/>
      <c r="BV480"/>
      <c r="BW480"/>
      <c r="BX480"/>
      <c r="BY480"/>
      <c r="BZ480" s="21"/>
      <c r="CA480" s="21"/>
      <c r="CB480" s="21"/>
      <c r="CC480" s="21"/>
      <c r="CD480" s="21"/>
    </row>
    <row r="481" spans="7:82" hidden="1" x14ac:dyDescent="0.2">
      <c r="G481" s="6" t="str">
        <f t="shared" si="98"/>
        <v/>
      </c>
      <c r="H481" s="26"/>
      <c r="I481" s="26"/>
      <c r="J481" s="26"/>
      <c r="K481" s="26"/>
      <c r="L481" s="26"/>
      <c r="M481" s="27" t="str">
        <f t="shared" si="99"/>
        <v/>
      </c>
      <c r="N481" s="26"/>
      <c r="O481" s="26"/>
      <c r="P481" s="26"/>
      <c r="Q481" s="26"/>
      <c r="R481" s="26"/>
      <c r="S481" s="27" t="str">
        <f t="shared" si="100"/>
        <v/>
      </c>
      <c r="T481" s="26"/>
      <c r="U481" s="26"/>
      <c r="V481" s="26"/>
      <c r="W481" s="26"/>
      <c r="X481" s="26"/>
      <c r="Y481" s="27" t="str">
        <f t="shared" si="101"/>
        <v/>
      </c>
      <c r="Z481" s="26"/>
      <c r="AA481" s="26"/>
      <c r="AB481" s="26"/>
      <c r="AC481" s="26"/>
      <c r="AD481" s="26"/>
      <c r="AE481" s="27" t="str">
        <f t="shared" si="102"/>
        <v/>
      </c>
      <c r="AP481"/>
      <c r="AQ481"/>
      <c r="AR481" s="151"/>
      <c r="AS481" s="151"/>
      <c r="AT481"/>
      <c r="AU481" s="57"/>
      <c r="AV481" s="57"/>
      <c r="AW481" s="57"/>
      <c r="AX481"/>
      <c r="AY481"/>
      <c r="AZ481"/>
      <c r="BA481"/>
      <c r="BB481"/>
      <c r="BC481"/>
      <c r="BD481"/>
      <c r="BE481"/>
      <c r="BF481"/>
      <c r="BG481"/>
      <c r="BH481"/>
      <c r="BI481"/>
      <c r="BJ481"/>
      <c r="BK481"/>
      <c r="BL481"/>
      <c r="BM481"/>
      <c r="BN481"/>
      <c r="BO481"/>
      <c r="BP481"/>
      <c r="BQ481"/>
      <c r="BR481"/>
      <c r="BS481"/>
      <c r="BT481"/>
      <c r="BU481"/>
      <c r="BV481"/>
      <c r="BW481"/>
      <c r="BX481"/>
      <c r="BY481"/>
      <c r="BZ481" s="21"/>
      <c r="CA481" s="21"/>
      <c r="CB481" s="21"/>
      <c r="CC481" s="21"/>
      <c r="CD481" s="21"/>
    </row>
    <row r="482" spans="7:82" hidden="1" x14ac:dyDescent="0.2">
      <c r="G482" s="6" t="str">
        <f t="shared" si="98"/>
        <v/>
      </c>
      <c r="H482" s="26"/>
      <c r="I482" s="26"/>
      <c r="J482" s="26"/>
      <c r="K482" s="26"/>
      <c r="L482" s="26"/>
      <c r="M482" s="27" t="str">
        <f t="shared" si="99"/>
        <v/>
      </c>
      <c r="N482" s="26"/>
      <c r="O482" s="26"/>
      <c r="P482" s="26"/>
      <c r="Q482" s="26"/>
      <c r="R482" s="26"/>
      <c r="S482" s="27" t="str">
        <f t="shared" si="100"/>
        <v/>
      </c>
      <c r="T482" s="26"/>
      <c r="U482" s="26"/>
      <c r="V482" s="26"/>
      <c r="W482" s="26"/>
      <c r="X482" s="26"/>
      <c r="Y482" s="27" t="str">
        <f t="shared" si="101"/>
        <v/>
      </c>
      <c r="Z482" s="26"/>
      <c r="AA482" s="26"/>
      <c r="AB482" s="26"/>
      <c r="AC482" s="26"/>
      <c r="AD482" s="26"/>
      <c r="AE482" s="27" t="str">
        <f t="shared" si="102"/>
        <v/>
      </c>
      <c r="AP482"/>
      <c r="AQ482"/>
      <c r="AR482" s="151"/>
      <c r="AS482" s="151"/>
      <c r="AT482"/>
      <c r="AU482" s="57"/>
      <c r="AV482" s="57"/>
      <c r="AW482" s="57"/>
      <c r="AX482"/>
      <c r="AY482"/>
      <c r="AZ482"/>
      <c r="BA482"/>
      <c r="BB482"/>
      <c r="BC482"/>
      <c r="BD482"/>
      <c r="BE482"/>
      <c r="BF482"/>
      <c r="BG482"/>
      <c r="BH482"/>
      <c r="BI482"/>
      <c r="BJ482"/>
      <c r="BK482"/>
      <c r="BL482"/>
      <c r="BM482"/>
      <c r="BN482"/>
      <c r="BO482"/>
      <c r="BP482"/>
      <c r="BQ482"/>
      <c r="BR482"/>
      <c r="BS482"/>
      <c r="BT482"/>
      <c r="BU482"/>
      <c r="BV482"/>
      <c r="BW482"/>
      <c r="BX482"/>
      <c r="BY482"/>
      <c r="BZ482" s="21"/>
      <c r="CA482" s="21"/>
      <c r="CB482" s="21"/>
      <c r="CC482" s="21"/>
      <c r="CD482" s="21"/>
    </row>
    <row r="483" spans="7:82" hidden="1" x14ac:dyDescent="0.2">
      <c r="G483" s="6" t="str">
        <f t="shared" si="98"/>
        <v/>
      </c>
      <c r="H483" s="26"/>
      <c r="I483" s="26"/>
      <c r="J483" s="26"/>
      <c r="K483" s="26"/>
      <c r="L483" s="26"/>
      <c r="M483" s="27" t="str">
        <f t="shared" si="99"/>
        <v/>
      </c>
      <c r="N483" s="26"/>
      <c r="O483" s="26"/>
      <c r="P483" s="26"/>
      <c r="Q483" s="26"/>
      <c r="R483" s="26"/>
      <c r="S483" s="27" t="str">
        <f t="shared" si="100"/>
        <v/>
      </c>
      <c r="T483" s="26"/>
      <c r="U483" s="26"/>
      <c r="V483" s="26"/>
      <c r="W483" s="26"/>
      <c r="X483" s="26"/>
      <c r="Y483" s="27" t="str">
        <f t="shared" si="101"/>
        <v/>
      </c>
      <c r="Z483" s="26"/>
      <c r="AA483" s="26"/>
      <c r="AB483" s="26"/>
      <c r="AC483" s="26"/>
      <c r="AD483" s="26"/>
      <c r="AE483" s="27" t="str">
        <f t="shared" si="102"/>
        <v/>
      </c>
      <c r="AP483"/>
      <c r="AQ483"/>
      <c r="AR483" s="151"/>
      <c r="AS483" s="151"/>
      <c r="AT483"/>
      <c r="AU483" s="57"/>
      <c r="AV483" s="57"/>
      <c r="AW483" s="57"/>
      <c r="AX483"/>
      <c r="AY483"/>
      <c r="AZ483"/>
      <c r="BA483"/>
      <c r="BB483"/>
      <c r="BC483"/>
      <c r="BD483"/>
      <c r="BE483"/>
      <c r="BF483"/>
      <c r="BG483"/>
      <c r="BH483"/>
      <c r="BI483"/>
      <c r="BJ483"/>
      <c r="BK483"/>
      <c r="BL483"/>
      <c r="BM483"/>
      <c r="BN483"/>
      <c r="BO483"/>
      <c r="BP483"/>
      <c r="BQ483"/>
      <c r="BR483"/>
      <c r="BS483"/>
      <c r="BT483"/>
      <c r="BU483"/>
      <c r="BV483"/>
      <c r="BW483"/>
      <c r="BX483"/>
      <c r="BY483"/>
      <c r="BZ483" s="21"/>
      <c r="CA483" s="21"/>
      <c r="CB483" s="21"/>
      <c r="CC483" s="21"/>
      <c r="CD483" s="21"/>
    </row>
    <row r="484" spans="7:82" hidden="1" x14ac:dyDescent="0.2">
      <c r="G484" s="6" t="str">
        <f t="shared" si="98"/>
        <v/>
      </c>
      <c r="H484" s="26"/>
      <c r="I484" s="26"/>
      <c r="J484" s="26"/>
      <c r="K484" s="26"/>
      <c r="L484" s="26"/>
      <c r="M484" s="27" t="str">
        <f t="shared" si="99"/>
        <v/>
      </c>
      <c r="N484" s="26"/>
      <c r="O484" s="26"/>
      <c r="P484" s="26"/>
      <c r="Q484" s="26"/>
      <c r="R484" s="26"/>
      <c r="S484" s="27" t="str">
        <f t="shared" si="100"/>
        <v/>
      </c>
      <c r="T484" s="26"/>
      <c r="U484" s="26"/>
      <c r="V484" s="26"/>
      <c r="W484" s="26"/>
      <c r="X484" s="26"/>
      <c r="Y484" s="27" t="str">
        <f t="shared" si="101"/>
        <v/>
      </c>
      <c r="Z484" s="26"/>
      <c r="AA484" s="26"/>
      <c r="AB484" s="26"/>
      <c r="AC484" s="26"/>
      <c r="AD484" s="26"/>
      <c r="AE484" s="27" t="str">
        <f t="shared" si="102"/>
        <v/>
      </c>
      <c r="AP484"/>
      <c r="AQ484"/>
      <c r="AR484" s="151"/>
      <c r="AS484" s="151"/>
      <c r="AT484"/>
      <c r="AU484" s="57"/>
      <c r="AV484" s="57"/>
      <c r="AW484" s="57"/>
      <c r="AX484"/>
      <c r="AY484"/>
      <c r="AZ484"/>
      <c r="BA484"/>
      <c r="BB484"/>
      <c r="BC484"/>
      <c r="BD484"/>
      <c r="BE484"/>
      <c r="BF484"/>
      <c r="BG484"/>
      <c r="BH484"/>
      <c r="BI484"/>
      <c r="BJ484"/>
      <c r="BK484"/>
      <c r="BL484"/>
      <c r="BM484"/>
      <c r="BN484"/>
      <c r="BO484"/>
      <c r="BP484"/>
      <c r="BQ484"/>
      <c r="BR484"/>
      <c r="BS484"/>
      <c r="BT484"/>
      <c r="BU484"/>
      <c r="BV484"/>
      <c r="BW484"/>
      <c r="BX484"/>
      <c r="BY484"/>
      <c r="BZ484" s="21"/>
      <c r="CA484" s="21"/>
      <c r="CB484" s="21"/>
      <c r="CC484" s="21"/>
      <c r="CD484" s="21"/>
    </row>
    <row r="485" spans="7:82" hidden="1" x14ac:dyDescent="0.2">
      <c r="G485" s="6" t="str">
        <f t="shared" si="98"/>
        <v/>
      </c>
      <c r="H485" s="26"/>
      <c r="I485" s="26"/>
      <c r="J485" s="26"/>
      <c r="K485" s="26"/>
      <c r="L485" s="26"/>
      <c r="M485" s="27" t="str">
        <f t="shared" si="99"/>
        <v/>
      </c>
      <c r="N485" s="26"/>
      <c r="O485" s="26"/>
      <c r="P485" s="26"/>
      <c r="Q485" s="26"/>
      <c r="R485" s="26"/>
      <c r="S485" s="27" t="str">
        <f t="shared" si="100"/>
        <v/>
      </c>
      <c r="T485" s="26"/>
      <c r="U485" s="26"/>
      <c r="V485" s="26"/>
      <c r="W485" s="26"/>
      <c r="X485" s="26"/>
      <c r="Y485" s="27" t="str">
        <f t="shared" si="101"/>
        <v/>
      </c>
      <c r="Z485" s="26"/>
      <c r="AA485" s="26"/>
      <c r="AB485" s="26"/>
      <c r="AC485" s="26"/>
      <c r="AD485" s="26"/>
      <c r="AE485" s="27" t="str">
        <f t="shared" si="102"/>
        <v/>
      </c>
      <c r="AP485"/>
      <c r="AQ485"/>
      <c r="AR485" s="151"/>
      <c r="AS485" s="151"/>
      <c r="AT485"/>
      <c r="AU485" s="57"/>
      <c r="AV485" s="57"/>
      <c r="AW485" s="57"/>
      <c r="AX485"/>
      <c r="AY485"/>
      <c r="AZ485"/>
      <c r="BA485"/>
      <c r="BB485"/>
      <c r="BC485"/>
      <c r="BD485"/>
      <c r="BE485"/>
      <c r="BF485"/>
      <c r="BG485"/>
      <c r="BH485"/>
      <c r="BI485"/>
      <c r="BJ485"/>
      <c r="BK485"/>
      <c r="BL485"/>
      <c r="BM485"/>
      <c r="BN485"/>
      <c r="BO485"/>
      <c r="BP485"/>
      <c r="BQ485"/>
      <c r="BR485"/>
      <c r="BS485"/>
      <c r="BT485"/>
      <c r="BU485"/>
      <c r="BV485"/>
      <c r="BW485"/>
      <c r="BX485"/>
      <c r="BY485"/>
      <c r="BZ485" s="21"/>
      <c r="CA485" s="21"/>
      <c r="CB485" s="21"/>
      <c r="CC485" s="21"/>
      <c r="CD485" s="21"/>
    </row>
    <row r="486" spans="7:82" hidden="1" x14ac:dyDescent="0.2">
      <c r="G486" s="6" t="str">
        <f t="shared" si="98"/>
        <v/>
      </c>
      <c r="H486" s="26"/>
      <c r="I486" s="26"/>
      <c r="J486" s="26"/>
      <c r="K486" s="26"/>
      <c r="L486" s="26"/>
      <c r="M486" s="27" t="str">
        <f t="shared" si="99"/>
        <v/>
      </c>
      <c r="N486" s="26"/>
      <c r="O486" s="26"/>
      <c r="P486" s="26"/>
      <c r="Q486" s="26"/>
      <c r="R486" s="26"/>
      <c r="S486" s="27" t="str">
        <f t="shared" si="100"/>
        <v/>
      </c>
      <c r="T486" s="26"/>
      <c r="U486" s="26"/>
      <c r="V486" s="26"/>
      <c r="W486" s="26"/>
      <c r="X486" s="26"/>
      <c r="Y486" s="27" t="str">
        <f t="shared" si="101"/>
        <v/>
      </c>
      <c r="Z486" s="26"/>
      <c r="AA486" s="26"/>
      <c r="AB486" s="26"/>
      <c r="AC486" s="26"/>
      <c r="AD486" s="26"/>
      <c r="AE486" s="27" t="str">
        <f t="shared" si="102"/>
        <v/>
      </c>
      <c r="AP486"/>
      <c r="AQ486"/>
      <c r="AR486" s="151"/>
      <c r="AS486" s="151"/>
      <c r="AT486"/>
      <c r="AU486" s="57"/>
      <c r="AV486" s="57"/>
      <c r="AW486" s="57"/>
      <c r="AX486"/>
      <c r="AY486"/>
      <c r="AZ486"/>
      <c r="BA486"/>
      <c r="BB486"/>
      <c r="BC486"/>
      <c r="BD486"/>
      <c r="BE486"/>
      <c r="BF486"/>
      <c r="BG486"/>
      <c r="BH486"/>
      <c r="BI486"/>
      <c r="BJ486"/>
      <c r="BK486"/>
      <c r="BL486"/>
      <c r="BM486"/>
      <c r="BN486"/>
      <c r="BO486"/>
      <c r="BP486"/>
      <c r="BQ486"/>
      <c r="BR486"/>
      <c r="BS486"/>
      <c r="BT486"/>
      <c r="BU486"/>
      <c r="BV486"/>
      <c r="BW486"/>
      <c r="BX486"/>
      <c r="BY486"/>
      <c r="BZ486" s="21"/>
      <c r="CA486" s="21"/>
      <c r="CB486" s="21"/>
      <c r="CC486" s="21"/>
      <c r="CD486" s="21"/>
    </row>
    <row r="487" spans="7:82" hidden="1" x14ac:dyDescent="0.2">
      <c r="G487" s="6" t="str">
        <f t="shared" si="98"/>
        <v/>
      </c>
      <c r="H487" s="26"/>
      <c r="I487" s="26"/>
      <c r="J487" s="26"/>
      <c r="K487" s="26"/>
      <c r="L487" s="26"/>
      <c r="M487" s="27" t="str">
        <f t="shared" si="99"/>
        <v/>
      </c>
      <c r="N487" s="26"/>
      <c r="O487" s="26"/>
      <c r="P487" s="26"/>
      <c r="Q487" s="26"/>
      <c r="R487" s="26"/>
      <c r="S487" s="27" t="str">
        <f t="shared" si="100"/>
        <v/>
      </c>
      <c r="T487" s="26"/>
      <c r="U487" s="26"/>
      <c r="V487" s="26"/>
      <c r="W487" s="26"/>
      <c r="X487" s="26"/>
      <c r="Y487" s="27" t="str">
        <f t="shared" si="101"/>
        <v/>
      </c>
      <c r="Z487" s="26"/>
      <c r="AA487" s="26"/>
      <c r="AB487" s="26"/>
      <c r="AC487" s="26"/>
      <c r="AD487" s="26"/>
      <c r="AE487" s="27" t="str">
        <f t="shared" si="102"/>
        <v/>
      </c>
      <c r="AP487"/>
      <c r="AQ487"/>
      <c r="AR487" s="151"/>
      <c r="AS487" s="151"/>
      <c r="AT487"/>
      <c r="AU487" s="57"/>
      <c r="AV487" s="57"/>
      <c r="AW487" s="57"/>
      <c r="AX487"/>
      <c r="AY487"/>
      <c r="AZ487"/>
      <c r="BA487"/>
      <c r="BB487"/>
      <c r="BC487"/>
      <c r="BD487"/>
      <c r="BE487"/>
      <c r="BF487"/>
      <c r="BG487"/>
      <c r="BH487"/>
      <c r="BI487"/>
      <c r="BJ487"/>
      <c r="BK487"/>
      <c r="BL487"/>
      <c r="BM487"/>
      <c r="BN487"/>
      <c r="BO487"/>
      <c r="BP487"/>
      <c r="BQ487"/>
      <c r="BR487"/>
      <c r="BS487"/>
      <c r="BT487"/>
      <c r="BU487"/>
      <c r="BV487"/>
      <c r="BW487"/>
      <c r="BX487"/>
      <c r="BY487"/>
      <c r="BZ487" s="21"/>
      <c r="CA487" s="21"/>
      <c r="CB487" s="21"/>
      <c r="CC487" s="21"/>
      <c r="CD487" s="21"/>
    </row>
    <row r="488" spans="7:82" hidden="1" x14ac:dyDescent="0.2">
      <c r="G488" s="6" t="str">
        <f t="shared" si="98"/>
        <v/>
      </c>
      <c r="H488" s="26"/>
      <c r="I488" s="26"/>
      <c r="J488" s="26"/>
      <c r="K488" s="26"/>
      <c r="L488" s="26"/>
      <c r="M488" s="27" t="str">
        <f t="shared" si="99"/>
        <v/>
      </c>
      <c r="N488" s="26"/>
      <c r="O488" s="26"/>
      <c r="P488" s="26"/>
      <c r="Q488" s="26"/>
      <c r="R488" s="26"/>
      <c r="S488" s="27" t="str">
        <f t="shared" si="100"/>
        <v/>
      </c>
      <c r="T488" s="26"/>
      <c r="U488" s="26"/>
      <c r="V488" s="26"/>
      <c r="W488" s="26"/>
      <c r="X488" s="26"/>
      <c r="Y488" s="27" t="str">
        <f t="shared" si="101"/>
        <v/>
      </c>
      <c r="Z488" s="26"/>
      <c r="AA488" s="26"/>
      <c r="AB488" s="26"/>
      <c r="AC488" s="26"/>
      <c r="AD488" s="26"/>
      <c r="AE488" s="27" t="str">
        <f t="shared" si="102"/>
        <v/>
      </c>
      <c r="AP488"/>
      <c r="AQ488"/>
      <c r="AR488" s="151"/>
      <c r="AS488" s="151"/>
      <c r="AT488"/>
      <c r="AU488" s="57"/>
      <c r="AV488" s="57"/>
      <c r="AW488" s="57"/>
      <c r="AX488"/>
      <c r="AY488"/>
      <c r="AZ488"/>
      <c r="BA488"/>
      <c r="BB488"/>
      <c r="BC488"/>
      <c r="BD488"/>
      <c r="BE488"/>
      <c r="BF488"/>
      <c r="BG488"/>
      <c r="BH488"/>
      <c r="BI488"/>
      <c r="BJ488"/>
      <c r="BK488"/>
      <c r="BL488"/>
      <c r="BM488"/>
      <c r="BN488"/>
      <c r="BO488"/>
      <c r="BP488"/>
      <c r="BQ488"/>
      <c r="BR488"/>
      <c r="BS488"/>
      <c r="BT488"/>
      <c r="BU488"/>
      <c r="BV488"/>
      <c r="BW488"/>
      <c r="BX488"/>
      <c r="BY488"/>
      <c r="BZ488" s="21"/>
      <c r="CA488" s="21"/>
      <c r="CB488" s="21"/>
      <c r="CC488" s="21"/>
      <c r="CD488" s="21"/>
    </row>
    <row r="489" spans="7:82" hidden="1" x14ac:dyDescent="0.2">
      <c r="G489" s="6" t="str">
        <f t="shared" si="98"/>
        <v/>
      </c>
      <c r="H489" s="26"/>
      <c r="I489" s="26"/>
      <c r="J489" s="26"/>
      <c r="K489" s="26"/>
      <c r="L489" s="26"/>
      <c r="M489" s="27" t="str">
        <f t="shared" si="99"/>
        <v/>
      </c>
      <c r="N489" s="26"/>
      <c r="O489" s="26"/>
      <c r="P489" s="26"/>
      <c r="Q489" s="26"/>
      <c r="R489" s="26"/>
      <c r="S489" s="27" t="str">
        <f t="shared" si="100"/>
        <v/>
      </c>
      <c r="T489" s="26"/>
      <c r="U489" s="26"/>
      <c r="V489" s="26"/>
      <c r="W489" s="26"/>
      <c r="X489" s="26"/>
      <c r="Y489" s="27" t="str">
        <f t="shared" si="101"/>
        <v/>
      </c>
      <c r="Z489" s="26"/>
      <c r="AA489" s="26"/>
      <c r="AB489" s="26"/>
      <c r="AC489" s="26"/>
      <c r="AD489" s="26"/>
      <c r="AE489" s="27" t="str">
        <f t="shared" si="102"/>
        <v/>
      </c>
      <c r="AP489"/>
      <c r="AQ489"/>
      <c r="AR489" s="151"/>
      <c r="AS489" s="151"/>
      <c r="AT489"/>
      <c r="AU489" s="57"/>
      <c r="AV489" s="57"/>
      <c r="AW489" s="57"/>
      <c r="AX489"/>
      <c r="AY489"/>
      <c r="AZ489"/>
      <c r="BA489"/>
      <c r="BB489"/>
      <c r="BC489"/>
      <c r="BD489"/>
      <c r="BE489"/>
      <c r="BF489"/>
      <c r="BG489"/>
      <c r="BH489"/>
      <c r="BI489"/>
      <c r="BJ489"/>
      <c r="BK489"/>
      <c r="BL489"/>
      <c r="BM489"/>
      <c r="BN489"/>
      <c r="BO489"/>
      <c r="BP489"/>
      <c r="BQ489"/>
      <c r="BR489"/>
      <c r="BS489"/>
      <c r="BT489"/>
      <c r="BU489"/>
      <c r="BV489"/>
      <c r="BW489"/>
      <c r="BX489"/>
      <c r="BY489"/>
      <c r="BZ489" s="21"/>
      <c r="CA489" s="21"/>
      <c r="CB489" s="21"/>
      <c r="CC489" s="21"/>
      <c r="CD489" s="21"/>
    </row>
    <row r="490" spans="7:82" hidden="1" x14ac:dyDescent="0.2">
      <c r="G490" s="6" t="str">
        <f t="shared" si="98"/>
        <v/>
      </c>
      <c r="H490" s="26"/>
      <c r="I490" s="26"/>
      <c r="J490" s="26"/>
      <c r="K490" s="26"/>
      <c r="L490" s="26"/>
      <c r="M490" s="27" t="str">
        <f t="shared" si="99"/>
        <v/>
      </c>
      <c r="N490" s="26"/>
      <c r="O490" s="26"/>
      <c r="P490" s="26"/>
      <c r="Q490" s="26"/>
      <c r="R490" s="26"/>
      <c r="S490" s="27" t="str">
        <f t="shared" si="100"/>
        <v/>
      </c>
      <c r="T490" s="26"/>
      <c r="U490" s="26"/>
      <c r="V490" s="26"/>
      <c r="W490" s="26"/>
      <c r="X490" s="26"/>
      <c r="Y490" s="27" t="str">
        <f t="shared" si="101"/>
        <v/>
      </c>
      <c r="Z490" s="26"/>
      <c r="AA490" s="26"/>
      <c r="AB490" s="26"/>
      <c r="AC490" s="26"/>
      <c r="AD490" s="26"/>
      <c r="AE490" s="27" t="str">
        <f t="shared" si="102"/>
        <v/>
      </c>
      <c r="AP490"/>
      <c r="AQ490"/>
      <c r="AR490" s="151"/>
      <c r="AS490" s="151"/>
      <c r="AT490"/>
      <c r="AU490" s="57"/>
      <c r="AV490" s="57"/>
      <c r="AW490" s="57"/>
      <c r="AX490"/>
      <c r="AY490"/>
      <c r="AZ490"/>
      <c r="BA490"/>
      <c r="BB490"/>
      <c r="BC490"/>
      <c r="BD490"/>
      <c r="BE490"/>
      <c r="BF490"/>
      <c r="BG490"/>
      <c r="BH490"/>
      <c r="BI490"/>
      <c r="BJ490"/>
      <c r="BK490"/>
      <c r="BL490"/>
      <c r="BM490"/>
      <c r="BN490"/>
      <c r="BO490"/>
      <c r="BP490"/>
      <c r="BQ490"/>
      <c r="BR490"/>
      <c r="BS490"/>
      <c r="BT490"/>
      <c r="BU490"/>
      <c r="BV490"/>
      <c r="BW490"/>
      <c r="BX490"/>
      <c r="BY490"/>
      <c r="BZ490" s="21"/>
      <c r="CA490" s="21"/>
      <c r="CB490" s="21"/>
      <c r="CC490" s="21"/>
      <c r="CD490" s="21"/>
    </row>
    <row r="491" spans="7:82" hidden="1" x14ac:dyDescent="0.2">
      <c r="G491" s="6" t="str">
        <f t="shared" si="98"/>
        <v/>
      </c>
      <c r="H491" s="26"/>
      <c r="I491" s="26"/>
      <c r="J491" s="26"/>
      <c r="K491" s="26"/>
      <c r="L491" s="26"/>
      <c r="M491" s="27" t="str">
        <f t="shared" si="99"/>
        <v/>
      </c>
      <c r="N491" s="26"/>
      <c r="O491" s="26"/>
      <c r="P491" s="26"/>
      <c r="Q491" s="26"/>
      <c r="R491" s="26"/>
      <c r="S491" s="27" t="str">
        <f t="shared" si="100"/>
        <v/>
      </c>
      <c r="T491" s="26"/>
      <c r="U491" s="26"/>
      <c r="V491" s="26"/>
      <c r="W491" s="26"/>
      <c r="X491" s="26"/>
      <c r="Y491" s="27" t="str">
        <f t="shared" si="101"/>
        <v/>
      </c>
      <c r="Z491" s="26"/>
      <c r="AA491" s="26"/>
      <c r="AB491" s="26"/>
      <c r="AC491" s="26"/>
      <c r="AD491" s="26"/>
      <c r="AE491" s="27" t="str">
        <f t="shared" si="102"/>
        <v/>
      </c>
      <c r="AP491"/>
      <c r="AQ491"/>
      <c r="AR491" s="151"/>
      <c r="AS491" s="151"/>
      <c r="AT491"/>
      <c r="AU491" s="57"/>
      <c r="AV491" s="57"/>
      <c r="AW491" s="57"/>
      <c r="AX491"/>
      <c r="AY491"/>
      <c r="AZ491"/>
      <c r="BA491"/>
      <c r="BB491"/>
      <c r="BC491"/>
      <c r="BD491"/>
      <c r="BE491"/>
      <c r="BF491"/>
      <c r="BG491"/>
      <c r="BH491"/>
      <c r="BI491"/>
      <c r="BJ491"/>
      <c r="BK491"/>
      <c r="BL491"/>
      <c r="BM491"/>
      <c r="BN491"/>
      <c r="BO491"/>
      <c r="BP491"/>
      <c r="BQ491"/>
      <c r="BR491"/>
      <c r="BS491"/>
      <c r="BT491"/>
      <c r="BU491"/>
      <c r="BV491"/>
      <c r="BW491"/>
      <c r="BX491"/>
      <c r="BY491"/>
      <c r="BZ491" s="21"/>
      <c r="CA491" s="21"/>
      <c r="CB491" s="21"/>
      <c r="CC491" s="21"/>
      <c r="CD491" s="21"/>
    </row>
    <row r="492" spans="7:82" hidden="1" x14ac:dyDescent="0.2">
      <c r="G492" s="6" t="str">
        <f t="shared" si="98"/>
        <v/>
      </c>
      <c r="H492" s="26"/>
      <c r="I492" s="26"/>
      <c r="J492" s="26"/>
      <c r="K492" s="26"/>
      <c r="L492" s="26"/>
      <c r="M492" s="27" t="str">
        <f t="shared" si="99"/>
        <v/>
      </c>
      <c r="N492" s="26"/>
      <c r="O492" s="26"/>
      <c r="P492" s="26"/>
      <c r="Q492" s="26"/>
      <c r="R492" s="26"/>
      <c r="S492" s="27" t="str">
        <f t="shared" si="100"/>
        <v/>
      </c>
      <c r="T492" s="26"/>
      <c r="U492" s="26"/>
      <c r="V492" s="26"/>
      <c r="W492" s="26"/>
      <c r="X492" s="26"/>
      <c r="Y492" s="27" t="str">
        <f t="shared" si="101"/>
        <v/>
      </c>
      <c r="Z492" s="26"/>
      <c r="AA492" s="26"/>
      <c r="AB492" s="26"/>
      <c r="AC492" s="26"/>
      <c r="AD492" s="26"/>
      <c r="AE492" s="27" t="str">
        <f t="shared" si="102"/>
        <v/>
      </c>
      <c r="AP492"/>
      <c r="AQ492"/>
      <c r="AR492" s="151"/>
      <c r="AS492" s="151"/>
      <c r="AT492"/>
      <c r="AU492" s="57"/>
      <c r="AV492" s="57"/>
      <c r="AW492" s="57"/>
      <c r="AX492"/>
      <c r="AY492"/>
      <c r="AZ492"/>
      <c r="BA492"/>
      <c r="BB492"/>
      <c r="BC492"/>
      <c r="BD492"/>
      <c r="BE492"/>
      <c r="BF492"/>
      <c r="BG492"/>
      <c r="BH492"/>
      <c r="BI492"/>
      <c r="BJ492"/>
      <c r="BK492"/>
      <c r="BL492"/>
      <c r="BM492"/>
      <c r="BN492"/>
      <c r="BO492"/>
      <c r="BP492"/>
      <c r="BQ492"/>
      <c r="BR492"/>
      <c r="BS492"/>
      <c r="BT492"/>
      <c r="BU492"/>
      <c r="BV492"/>
      <c r="BW492"/>
      <c r="BX492"/>
      <c r="BY492"/>
      <c r="BZ492" s="21"/>
      <c r="CA492" s="21"/>
      <c r="CB492" s="21"/>
      <c r="CC492" s="21"/>
      <c r="CD492" s="21"/>
    </row>
    <row r="493" spans="7:82" hidden="1" x14ac:dyDescent="0.2">
      <c r="G493" s="6" t="str">
        <f t="shared" si="98"/>
        <v/>
      </c>
      <c r="H493" s="26"/>
      <c r="I493" s="26"/>
      <c r="J493" s="26"/>
      <c r="K493" s="26"/>
      <c r="L493" s="26"/>
      <c r="M493" s="27" t="str">
        <f t="shared" si="99"/>
        <v/>
      </c>
      <c r="N493" s="26"/>
      <c r="O493" s="26"/>
      <c r="P493" s="26"/>
      <c r="Q493" s="26"/>
      <c r="R493" s="26"/>
      <c r="S493" s="27" t="str">
        <f t="shared" si="100"/>
        <v/>
      </c>
      <c r="T493" s="26"/>
      <c r="U493" s="26"/>
      <c r="V493" s="26"/>
      <c r="W493" s="26"/>
      <c r="X493" s="26"/>
      <c r="Y493" s="27" t="str">
        <f t="shared" si="101"/>
        <v/>
      </c>
      <c r="Z493" s="26"/>
      <c r="AA493" s="26"/>
      <c r="AB493" s="26"/>
      <c r="AC493" s="26"/>
      <c r="AD493" s="26"/>
      <c r="AE493" s="27" t="str">
        <f t="shared" si="102"/>
        <v/>
      </c>
      <c r="AP493"/>
      <c r="AQ493"/>
      <c r="AR493" s="151"/>
      <c r="AS493" s="151"/>
      <c r="AT493"/>
      <c r="AU493" s="57"/>
      <c r="AV493" s="57"/>
      <c r="AW493" s="57"/>
      <c r="AX493"/>
      <c r="AY493"/>
      <c r="AZ493"/>
      <c r="BA493"/>
      <c r="BB493"/>
      <c r="BC493"/>
      <c r="BD493"/>
      <c r="BE493"/>
      <c r="BF493"/>
      <c r="BG493"/>
      <c r="BH493"/>
      <c r="BI493"/>
      <c r="BJ493"/>
      <c r="BK493"/>
      <c r="BL493"/>
      <c r="BM493"/>
      <c r="BN493"/>
      <c r="BO493"/>
      <c r="BP493"/>
      <c r="BQ493"/>
      <c r="BR493"/>
      <c r="BS493"/>
      <c r="BT493"/>
      <c r="BU493"/>
      <c r="BV493"/>
      <c r="BW493"/>
      <c r="BX493"/>
      <c r="BY493"/>
      <c r="BZ493" s="21"/>
      <c r="CA493" s="21"/>
      <c r="CB493" s="21"/>
      <c r="CC493" s="21"/>
      <c r="CD493" s="21"/>
    </row>
    <row r="494" spans="7:82" hidden="1" x14ac:dyDescent="0.2">
      <c r="G494" s="6" t="str">
        <f t="shared" si="98"/>
        <v/>
      </c>
      <c r="H494" s="26"/>
      <c r="I494" s="26"/>
      <c r="J494" s="26"/>
      <c r="K494" s="26"/>
      <c r="L494" s="26"/>
      <c r="M494" s="27" t="str">
        <f t="shared" si="99"/>
        <v/>
      </c>
      <c r="N494" s="26"/>
      <c r="O494" s="26"/>
      <c r="P494" s="26"/>
      <c r="Q494" s="26"/>
      <c r="R494" s="26"/>
      <c r="S494" s="27" t="str">
        <f t="shared" si="100"/>
        <v/>
      </c>
      <c r="T494" s="26"/>
      <c r="U494" s="26"/>
      <c r="V494" s="26"/>
      <c r="W494" s="26"/>
      <c r="X494" s="26"/>
      <c r="Y494" s="27" t="str">
        <f t="shared" si="101"/>
        <v/>
      </c>
      <c r="Z494" s="26"/>
      <c r="AA494" s="26"/>
      <c r="AB494" s="26"/>
      <c r="AC494" s="26"/>
      <c r="AD494" s="26"/>
      <c r="AE494" s="27" t="str">
        <f t="shared" si="102"/>
        <v/>
      </c>
      <c r="AP494"/>
      <c r="AQ494"/>
      <c r="AR494" s="151"/>
      <c r="AS494" s="151"/>
      <c r="AT494"/>
      <c r="AU494" s="57"/>
      <c r="AV494" s="57"/>
      <c r="AW494" s="57"/>
      <c r="AX494"/>
      <c r="AY494"/>
      <c r="AZ494"/>
      <c r="BA494"/>
      <c r="BB494"/>
      <c r="BC494"/>
      <c r="BD494"/>
      <c r="BE494"/>
      <c r="BF494"/>
      <c r="BG494"/>
      <c r="BH494"/>
      <c r="BI494"/>
      <c r="BJ494"/>
      <c r="BK494"/>
      <c r="BL494"/>
      <c r="BM494"/>
      <c r="BN494"/>
      <c r="BO494"/>
      <c r="BP494"/>
      <c r="BQ494"/>
      <c r="BR494"/>
      <c r="BS494"/>
      <c r="BT494"/>
      <c r="BU494"/>
      <c r="BV494"/>
      <c r="BW494"/>
      <c r="BX494"/>
      <c r="BY494"/>
      <c r="BZ494" s="21"/>
      <c r="CA494" s="21"/>
      <c r="CB494" s="21"/>
      <c r="CC494" s="21"/>
      <c r="CD494" s="21"/>
    </row>
    <row r="495" spans="7:82" hidden="1" x14ac:dyDescent="0.2">
      <c r="G495" s="6" t="str">
        <f t="shared" ref="G495:G558" si="103">IF(H77&lt;&gt;"",IF(G77="&lt;",1,0.99),"")</f>
        <v/>
      </c>
      <c r="H495" s="26"/>
      <c r="I495" s="26"/>
      <c r="J495" s="26"/>
      <c r="K495" s="26"/>
      <c r="L495" s="26"/>
      <c r="M495" s="27" t="str">
        <f t="shared" ref="M495:M558" si="104">IF(N77&lt;&gt;"",IF(M77="&lt;",1,0.99),"")</f>
        <v/>
      </c>
      <c r="N495" s="26"/>
      <c r="O495" s="26"/>
      <c r="P495" s="26"/>
      <c r="Q495" s="26"/>
      <c r="R495" s="26"/>
      <c r="S495" s="27" t="str">
        <f t="shared" ref="S495:S558" si="105">IF(T77&lt;&gt;"",IF(S77="&lt;",1,0.99),"")</f>
        <v/>
      </c>
      <c r="T495" s="26"/>
      <c r="U495" s="26"/>
      <c r="V495" s="26"/>
      <c r="W495" s="26"/>
      <c r="X495" s="26"/>
      <c r="Y495" s="27" t="str">
        <f t="shared" ref="Y495:Y558" si="106">IF(Z77&lt;&gt;"",IF(Y77="&lt;",1,0.99),"")</f>
        <v/>
      </c>
      <c r="Z495" s="26"/>
      <c r="AA495" s="26"/>
      <c r="AB495" s="26"/>
      <c r="AC495" s="26"/>
      <c r="AD495" s="26"/>
      <c r="AE495" s="27" t="str">
        <f t="shared" ref="AE495:AE558" si="107">IF(AF77&lt;&gt;"",IF(AE77="&lt;",1,0.99),"")</f>
        <v/>
      </c>
      <c r="AP495"/>
      <c r="AQ495"/>
      <c r="AR495" s="151"/>
      <c r="AS495" s="151"/>
      <c r="AT495"/>
      <c r="AU495" s="57"/>
      <c r="AV495" s="57"/>
      <c r="AW495" s="57"/>
      <c r="AX495"/>
      <c r="AY495"/>
      <c r="AZ495"/>
      <c r="BA495"/>
      <c r="BB495"/>
      <c r="BC495"/>
      <c r="BD495"/>
      <c r="BE495"/>
      <c r="BF495"/>
      <c r="BG495"/>
      <c r="BH495"/>
      <c r="BI495"/>
      <c r="BJ495"/>
      <c r="BK495"/>
      <c r="BL495"/>
      <c r="BM495"/>
      <c r="BN495"/>
      <c r="BO495"/>
      <c r="BP495"/>
      <c r="BQ495"/>
      <c r="BR495"/>
      <c r="BS495"/>
      <c r="BT495"/>
      <c r="BU495"/>
      <c r="BV495"/>
      <c r="BW495"/>
      <c r="BX495"/>
      <c r="BY495"/>
      <c r="BZ495" s="21"/>
      <c r="CA495" s="21"/>
      <c r="CB495" s="21"/>
      <c r="CC495" s="21"/>
      <c r="CD495" s="21"/>
    </row>
    <row r="496" spans="7:82" hidden="1" x14ac:dyDescent="0.2">
      <c r="G496" s="6" t="str">
        <f t="shared" si="103"/>
        <v/>
      </c>
      <c r="H496" s="26"/>
      <c r="I496" s="26"/>
      <c r="J496" s="26"/>
      <c r="K496" s="26"/>
      <c r="L496" s="26"/>
      <c r="M496" s="27" t="str">
        <f t="shared" si="104"/>
        <v/>
      </c>
      <c r="N496" s="26"/>
      <c r="O496" s="26"/>
      <c r="P496" s="26"/>
      <c r="Q496" s="26"/>
      <c r="R496" s="26"/>
      <c r="S496" s="27" t="str">
        <f t="shared" si="105"/>
        <v/>
      </c>
      <c r="T496" s="26"/>
      <c r="U496" s="26"/>
      <c r="V496" s="26"/>
      <c r="W496" s="26"/>
      <c r="X496" s="26"/>
      <c r="Y496" s="27" t="str">
        <f t="shared" si="106"/>
        <v/>
      </c>
      <c r="Z496" s="26"/>
      <c r="AA496" s="26"/>
      <c r="AB496" s="26"/>
      <c r="AC496" s="26"/>
      <c r="AD496" s="26"/>
      <c r="AE496" s="27" t="str">
        <f t="shared" si="107"/>
        <v/>
      </c>
      <c r="AP496"/>
      <c r="AQ496"/>
      <c r="AR496" s="151"/>
      <c r="AS496" s="151"/>
      <c r="AT496"/>
      <c r="AU496" s="57"/>
      <c r="AV496" s="57"/>
      <c r="AW496" s="57"/>
      <c r="AX496"/>
      <c r="AY496"/>
      <c r="AZ496"/>
      <c r="BA496"/>
      <c r="BB496"/>
      <c r="BC496"/>
      <c r="BD496"/>
      <c r="BE496"/>
      <c r="BF496"/>
      <c r="BG496"/>
      <c r="BH496"/>
      <c r="BI496"/>
      <c r="BJ496"/>
      <c r="BK496"/>
      <c r="BL496"/>
      <c r="BM496"/>
      <c r="BN496"/>
      <c r="BO496"/>
      <c r="BP496"/>
      <c r="BQ496"/>
      <c r="BR496"/>
      <c r="BS496"/>
      <c r="BT496"/>
      <c r="BU496"/>
      <c r="BV496"/>
      <c r="BW496"/>
      <c r="BX496"/>
      <c r="BY496"/>
      <c r="BZ496" s="21"/>
      <c r="CA496" s="21"/>
      <c r="CB496" s="21"/>
      <c r="CC496" s="21"/>
      <c r="CD496" s="21"/>
    </row>
    <row r="497" spans="7:82" hidden="1" x14ac:dyDescent="0.2">
      <c r="G497" s="6" t="str">
        <f t="shared" si="103"/>
        <v/>
      </c>
      <c r="H497" s="26"/>
      <c r="I497" s="26"/>
      <c r="J497" s="26"/>
      <c r="K497" s="26"/>
      <c r="L497" s="26"/>
      <c r="M497" s="27" t="str">
        <f t="shared" si="104"/>
        <v/>
      </c>
      <c r="N497" s="26"/>
      <c r="O497" s="26"/>
      <c r="P497" s="26"/>
      <c r="Q497" s="26"/>
      <c r="R497" s="26"/>
      <c r="S497" s="27" t="str">
        <f t="shared" si="105"/>
        <v/>
      </c>
      <c r="T497" s="26"/>
      <c r="U497" s="26"/>
      <c r="V497" s="26"/>
      <c r="W497" s="26"/>
      <c r="X497" s="26"/>
      <c r="Y497" s="27" t="str">
        <f t="shared" si="106"/>
        <v/>
      </c>
      <c r="Z497" s="26"/>
      <c r="AA497" s="26"/>
      <c r="AB497" s="26"/>
      <c r="AC497" s="26"/>
      <c r="AD497" s="26"/>
      <c r="AE497" s="27" t="str">
        <f t="shared" si="107"/>
        <v/>
      </c>
      <c r="AP497"/>
      <c r="AQ497"/>
      <c r="AR497" s="151"/>
      <c r="AS497" s="151"/>
      <c r="AT497"/>
      <c r="AU497" s="57"/>
      <c r="AV497" s="57"/>
      <c r="AW497" s="57"/>
      <c r="AX497"/>
      <c r="AY497"/>
      <c r="AZ497"/>
      <c r="BA497"/>
      <c r="BB497"/>
      <c r="BC497"/>
      <c r="BD497"/>
      <c r="BE497"/>
      <c r="BF497"/>
      <c r="BG497"/>
      <c r="BH497"/>
      <c r="BI497"/>
      <c r="BJ497"/>
      <c r="BK497"/>
      <c r="BL497"/>
      <c r="BM497"/>
      <c r="BN497"/>
      <c r="BO497"/>
      <c r="BP497"/>
      <c r="BQ497"/>
      <c r="BR497"/>
      <c r="BS497"/>
      <c r="BT497"/>
      <c r="BU497"/>
      <c r="BV497"/>
      <c r="BW497"/>
      <c r="BX497"/>
      <c r="BY497"/>
      <c r="BZ497" s="21"/>
      <c r="CA497" s="21"/>
      <c r="CB497" s="21"/>
      <c r="CC497" s="21"/>
      <c r="CD497" s="21"/>
    </row>
    <row r="498" spans="7:82" hidden="1" x14ac:dyDescent="0.2">
      <c r="G498" s="6" t="str">
        <f t="shared" si="103"/>
        <v/>
      </c>
      <c r="H498" s="26"/>
      <c r="I498" s="26"/>
      <c r="J498" s="26"/>
      <c r="K498" s="26"/>
      <c r="L498" s="26"/>
      <c r="M498" s="27" t="str">
        <f t="shared" si="104"/>
        <v/>
      </c>
      <c r="N498" s="26"/>
      <c r="O498" s="26"/>
      <c r="P498" s="26"/>
      <c r="Q498" s="26"/>
      <c r="R498" s="26"/>
      <c r="S498" s="27" t="str">
        <f t="shared" si="105"/>
        <v/>
      </c>
      <c r="T498" s="26"/>
      <c r="U498" s="26"/>
      <c r="V498" s="26"/>
      <c r="W498" s="26"/>
      <c r="X498" s="26"/>
      <c r="Y498" s="27" t="str">
        <f t="shared" si="106"/>
        <v/>
      </c>
      <c r="Z498" s="26"/>
      <c r="AA498" s="26"/>
      <c r="AB498" s="26"/>
      <c r="AC498" s="26"/>
      <c r="AD498" s="26"/>
      <c r="AE498" s="27" t="str">
        <f t="shared" si="107"/>
        <v/>
      </c>
      <c r="AP498"/>
      <c r="AQ498"/>
      <c r="AR498" s="151"/>
      <c r="AS498" s="151"/>
      <c r="AT498"/>
      <c r="AU498" s="57"/>
      <c r="AV498" s="57"/>
      <c r="AW498" s="57"/>
      <c r="AX498"/>
      <c r="AY498"/>
      <c r="AZ498"/>
      <c r="BA498"/>
      <c r="BB498"/>
      <c r="BC498"/>
      <c r="BD498"/>
      <c r="BE498"/>
      <c r="BF498"/>
      <c r="BG498"/>
      <c r="BH498"/>
      <c r="BI498"/>
      <c r="BJ498"/>
      <c r="BK498"/>
      <c r="BL498"/>
      <c r="BM498"/>
      <c r="BN498"/>
      <c r="BO498"/>
      <c r="BP498"/>
      <c r="BQ498"/>
      <c r="BR498"/>
      <c r="BS498"/>
      <c r="BT498"/>
      <c r="BU498"/>
      <c r="BV498"/>
      <c r="BW498"/>
      <c r="BX498"/>
      <c r="BY498"/>
      <c r="BZ498" s="21"/>
      <c r="CA498" s="21"/>
      <c r="CB498" s="21"/>
      <c r="CC498" s="21"/>
      <c r="CD498" s="21"/>
    </row>
    <row r="499" spans="7:82" hidden="1" x14ac:dyDescent="0.2">
      <c r="G499" s="6" t="str">
        <f t="shared" si="103"/>
        <v/>
      </c>
      <c r="H499" s="26"/>
      <c r="I499" s="26"/>
      <c r="J499" s="26"/>
      <c r="K499" s="26"/>
      <c r="L499" s="26"/>
      <c r="M499" s="27" t="str">
        <f t="shared" si="104"/>
        <v/>
      </c>
      <c r="N499" s="26"/>
      <c r="O499" s="26"/>
      <c r="P499" s="26"/>
      <c r="Q499" s="26"/>
      <c r="R499" s="26"/>
      <c r="S499" s="27" t="str">
        <f t="shared" si="105"/>
        <v/>
      </c>
      <c r="T499" s="26"/>
      <c r="U499" s="26"/>
      <c r="V499" s="26"/>
      <c r="W499" s="26"/>
      <c r="X499" s="26"/>
      <c r="Y499" s="27" t="str">
        <f t="shared" si="106"/>
        <v/>
      </c>
      <c r="Z499" s="26"/>
      <c r="AA499" s="26"/>
      <c r="AB499" s="26"/>
      <c r="AC499" s="26"/>
      <c r="AD499" s="26"/>
      <c r="AE499" s="27" t="str">
        <f t="shared" si="107"/>
        <v/>
      </c>
      <c r="AP499"/>
      <c r="AQ499"/>
      <c r="AR499" s="151"/>
      <c r="AS499" s="151"/>
      <c r="AT499"/>
      <c r="AU499" s="57"/>
      <c r="AV499" s="57"/>
      <c r="AW499" s="57"/>
      <c r="AX499"/>
      <c r="AY499"/>
      <c r="AZ499"/>
      <c r="BA499"/>
      <c r="BB499"/>
      <c r="BC499"/>
      <c r="BD499"/>
      <c r="BE499"/>
      <c r="BF499"/>
      <c r="BG499"/>
      <c r="BH499"/>
      <c r="BI499"/>
      <c r="BJ499"/>
      <c r="BK499"/>
      <c r="BL499"/>
      <c r="BM499"/>
      <c r="BN499"/>
      <c r="BO499"/>
      <c r="BP499"/>
      <c r="BQ499"/>
      <c r="BR499"/>
      <c r="BS499"/>
      <c r="BT499"/>
      <c r="BU499"/>
      <c r="BV499"/>
      <c r="BW499"/>
      <c r="BX499"/>
      <c r="BY499"/>
      <c r="BZ499" s="21"/>
      <c r="CA499" s="21"/>
      <c r="CB499" s="21"/>
      <c r="CC499" s="21"/>
      <c r="CD499" s="21"/>
    </row>
    <row r="500" spans="7:82" hidden="1" x14ac:dyDescent="0.2">
      <c r="G500" s="6" t="str">
        <f t="shared" si="103"/>
        <v/>
      </c>
      <c r="H500" s="26"/>
      <c r="I500" s="26"/>
      <c r="J500" s="26"/>
      <c r="K500" s="26"/>
      <c r="L500" s="26"/>
      <c r="M500" s="27" t="str">
        <f t="shared" si="104"/>
        <v/>
      </c>
      <c r="N500" s="26"/>
      <c r="O500" s="26"/>
      <c r="P500" s="26"/>
      <c r="Q500" s="26"/>
      <c r="R500" s="26"/>
      <c r="S500" s="27" t="str">
        <f t="shared" si="105"/>
        <v/>
      </c>
      <c r="T500" s="26"/>
      <c r="U500" s="26"/>
      <c r="V500" s="26"/>
      <c r="W500" s="26"/>
      <c r="X500" s="26"/>
      <c r="Y500" s="27" t="str">
        <f t="shared" si="106"/>
        <v/>
      </c>
      <c r="Z500" s="26"/>
      <c r="AA500" s="26"/>
      <c r="AB500" s="26"/>
      <c r="AC500" s="26"/>
      <c r="AD500" s="26"/>
      <c r="AE500" s="27" t="str">
        <f t="shared" si="107"/>
        <v/>
      </c>
      <c r="AP500"/>
      <c r="AQ500"/>
      <c r="AR500" s="151"/>
      <c r="AS500" s="151"/>
      <c r="AT500"/>
      <c r="AU500" s="57"/>
      <c r="AV500" s="57"/>
      <c r="AW500" s="57"/>
      <c r="AX500"/>
      <c r="AY500"/>
      <c r="AZ500"/>
      <c r="BA500"/>
      <c r="BB500"/>
      <c r="BC500"/>
      <c r="BD500"/>
      <c r="BE500"/>
      <c r="BF500"/>
      <c r="BG500"/>
      <c r="BH500"/>
      <c r="BI500"/>
      <c r="BJ500"/>
      <c r="BK500"/>
      <c r="BL500"/>
      <c r="BM500"/>
      <c r="BN500"/>
      <c r="BO500"/>
      <c r="BP500"/>
      <c r="BQ500"/>
      <c r="BR500"/>
      <c r="BS500"/>
      <c r="BT500"/>
      <c r="BU500"/>
      <c r="BV500"/>
      <c r="BW500"/>
      <c r="BX500"/>
      <c r="BY500"/>
      <c r="BZ500" s="21"/>
      <c r="CA500" s="21"/>
      <c r="CB500" s="21"/>
      <c r="CC500" s="21"/>
      <c r="CD500" s="21"/>
    </row>
    <row r="501" spans="7:82" hidden="1" x14ac:dyDescent="0.2">
      <c r="G501" s="6" t="str">
        <f t="shared" si="103"/>
        <v/>
      </c>
      <c r="H501" s="26"/>
      <c r="I501" s="26"/>
      <c r="J501" s="26"/>
      <c r="K501" s="26"/>
      <c r="L501" s="26"/>
      <c r="M501" s="27" t="str">
        <f t="shared" si="104"/>
        <v/>
      </c>
      <c r="N501" s="26"/>
      <c r="O501" s="26"/>
      <c r="P501" s="26"/>
      <c r="Q501" s="26"/>
      <c r="R501" s="26"/>
      <c r="S501" s="27" t="str">
        <f t="shared" si="105"/>
        <v/>
      </c>
      <c r="T501" s="26"/>
      <c r="U501" s="26"/>
      <c r="V501" s="26"/>
      <c r="W501" s="26"/>
      <c r="X501" s="26"/>
      <c r="Y501" s="27" t="str">
        <f t="shared" si="106"/>
        <v/>
      </c>
      <c r="Z501" s="26"/>
      <c r="AA501" s="26"/>
      <c r="AB501" s="26"/>
      <c r="AC501" s="26"/>
      <c r="AD501" s="26"/>
      <c r="AE501" s="27" t="str">
        <f t="shared" si="107"/>
        <v/>
      </c>
      <c r="AP501"/>
      <c r="AQ501"/>
      <c r="AR501" s="151"/>
      <c r="AS501" s="151"/>
      <c r="AT501"/>
      <c r="AU501" s="57"/>
      <c r="AV501" s="57"/>
      <c r="AW501" s="57"/>
      <c r="AX501"/>
      <c r="AY501"/>
      <c r="AZ501"/>
      <c r="BA501"/>
      <c r="BB501"/>
      <c r="BC501"/>
      <c r="BD501"/>
      <c r="BE501"/>
      <c r="BF501"/>
      <c r="BG501"/>
      <c r="BH501"/>
      <c r="BI501"/>
      <c r="BJ501"/>
      <c r="BK501"/>
      <c r="BL501"/>
      <c r="BM501"/>
      <c r="BN501"/>
      <c r="BO501"/>
      <c r="BP501"/>
      <c r="BQ501"/>
      <c r="BR501"/>
      <c r="BS501"/>
      <c r="BT501"/>
      <c r="BU501"/>
      <c r="BV501"/>
      <c r="BW501"/>
      <c r="BX501"/>
      <c r="BY501"/>
      <c r="BZ501" s="21"/>
      <c r="CA501" s="21"/>
      <c r="CB501" s="21"/>
      <c r="CC501" s="21"/>
      <c r="CD501" s="21"/>
    </row>
    <row r="502" spans="7:82" hidden="1" x14ac:dyDescent="0.2">
      <c r="G502" s="6" t="str">
        <f t="shared" si="103"/>
        <v/>
      </c>
      <c r="H502" s="26"/>
      <c r="I502" s="26"/>
      <c r="J502" s="26"/>
      <c r="K502" s="26"/>
      <c r="L502" s="26"/>
      <c r="M502" s="27" t="str">
        <f t="shared" si="104"/>
        <v/>
      </c>
      <c r="N502" s="26"/>
      <c r="O502" s="26"/>
      <c r="P502" s="26"/>
      <c r="Q502" s="26"/>
      <c r="R502" s="26"/>
      <c r="S502" s="27" t="str">
        <f t="shared" si="105"/>
        <v/>
      </c>
      <c r="T502" s="26"/>
      <c r="U502" s="26"/>
      <c r="V502" s="26"/>
      <c r="W502" s="26"/>
      <c r="X502" s="26"/>
      <c r="Y502" s="27" t="str">
        <f t="shared" si="106"/>
        <v/>
      </c>
      <c r="Z502" s="26"/>
      <c r="AA502" s="26"/>
      <c r="AB502" s="26"/>
      <c r="AC502" s="26"/>
      <c r="AD502" s="26"/>
      <c r="AE502" s="27" t="str">
        <f t="shared" si="107"/>
        <v/>
      </c>
      <c r="AP502"/>
      <c r="AQ502"/>
      <c r="AR502" s="151"/>
      <c r="AS502" s="151"/>
      <c r="AT502"/>
      <c r="AU502" s="57"/>
      <c r="AV502" s="57"/>
      <c r="AW502" s="57"/>
      <c r="AX502"/>
      <c r="AY502"/>
      <c r="AZ502"/>
      <c r="BA502"/>
      <c r="BB502"/>
      <c r="BC502"/>
      <c r="BD502"/>
      <c r="BE502"/>
      <c r="BF502"/>
      <c r="BG502"/>
      <c r="BH502"/>
      <c r="BI502"/>
      <c r="BJ502"/>
      <c r="BK502"/>
      <c r="BL502"/>
      <c r="BM502"/>
      <c r="BN502"/>
      <c r="BO502"/>
      <c r="BP502"/>
      <c r="BQ502"/>
      <c r="BR502"/>
      <c r="BS502"/>
      <c r="BT502"/>
      <c r="BU502"/>
      <c r="BV502"/>
      <c r="BW502"/>
      <c r="BX502"/>
      <c r="BY502"/>
      <c r="BZ502" s="21"/>
      <c r="CA502" s="21"/>
      <c r="CB502" s="21"/>
      <c r="CC502" s="21"/>
      <c r="CD502" s="21"/>
    </row>
    <row r="503" spans="7:82" hidden="1" x14ac:dyDescent="0.2">
      <c r="G503" s="6" t="str">
        <f t="shared" si="103"/>
        <v/>
      </c>
      <c r="H503" s="26"/>
      <c r="I503" s="26"/>
      <c r="J503" s="26"/>
      <c r="K503" s="26"/>
      <c r="L503" s="26"/>
      <c r="M503" s="27" t="str">
        <f t="shared" si="104"/>
        <v/>
      </c>
      <c r="N503" s="26"/>
      <c r="O503" s="26"/>
      <c r="P503" s="26"/>
      <c r="Q503" s="26"/>
      <c r="R503" s="26"/>
      <c r="S503" s="27" t="str">
        <f t="shared" si="105"/>
        <v/>
      </c>
      <c r="T503" s="26"/>
      <c r="U503" s="26"/>
      <c r="V503" s="26"/>
      <c r="W503" s="26"/>
      <c r="X503" s="26"/>
      <c r="Y503" s="27" t="str">
        <f t="shared" si="106"/>
        <v/>
      </c>
      <c r="Z503" s="26"/>
      <c r="AA503" s="26"/>
      <c r="AB503" s="26"/>
      <c r="AC503" s="26"/>
      <c r="AD503" s="26"/>
      <c r="AE503" s="27" t="str">
        <f t="shared" si="107"/>
        <v/>
      </c>
      <c r="AP503"/>
      <c r="AQ503"/>
      <c r="AR503" s="151"/>
      <c r="AS503" s="151"/>
      <c r="AT503"/>
      <c r="AU503" s="57"/>
      <c r="AV503" s="57"/>
      <c r="AW503" s="57"/>
      <c r="AX503"/>
      <c r="AY503"/>
      <c r="AZ503"/>
      <c r="BA503"/>
      <c r="BB503"/>
      <c r="BC503"/>
      <c r="BD503"/>
      <c r="BE503"/>
      <c r="BF503"/>
      <c r="BG503"/>
      <c r="BH503"/>
      <c r="BI503"/>
      <c r="BJ503"/>
      <c r="BK503"/>
      <c r="BL503"/>
      <c r="BM503"/>
      <c r="BN503"/>
      <c r="BO503"/>
      <c r="BP503"/>
      <c r="BQ503"/>
      <c r="BR503"/>
      <c r="BS503"/>
      <c r="BT503"/>
      <c r="BU503"/>
      <c r="BV503"/>
      <c r="BW503"/>
      <c r="BX503"/>
      <c r="BY503"/>
      <c r="BZ503" s="21"/>
      <c r="CA503" s="21"/>
      <c r="CB503" s="21"/>
      <c r="CC503" s="21"/>
      <c r="CD503" s="21"/>
    </row>
    <row r="504" spans="7:82" hidden="1" x14ac:dyDescent="0.2">
      <c r="G504" s="6" t="str">
        <f t="shared" si="103"/>
        <v/>
      </c>
      <c r="H504" s="26"/>
      <c r="I504" s="26"/>
      <c r="J504" s="26"/>
      <c r="K504" s="26"/>
      <c r="L504" s="26"/>
      <c r="M504" s="27" t="str">
        <f t="shared" si="104"/>
        <v/>
      </c>
      <c r="N504" s="26"/>
      <c r="O504" s="26"/>
      <c r="P504" s="26"/>
      <c r="Q504" s="26"/>
      <c r="R504" s="26"/>
      <c r="S504" s="27" t="str">
        <f t="shared" si="105"/>
        <v/>
      </c>
      <c r="T504" s="26"/>
      <c r="U504" s="26"/>
      <c r="V504" s="26"/>
      <c r="W504" s="26"/>
      <c r="X504" s="26"/>
      <c r="Y504" s="27" t="str">
        <f t="shared" si="106"/>
        <v/>
      </c>
      <c r="Z504" s="26"/>
      <c r="AA504" s="26"/>
      <c r="AB504" s="26"/>
      <c r="AC504" s="26"/>
      <c r="AD504" s="26"/>
      <c r="AE504" s="27" t="str">
        <f t="shared" si="107"/>
        <v/>
      </c>
      <c r="AP504"/>
      <c r="AQ504"/>
      <c r="AR504" s="151"/>
      <c r="AS504" s="151"/>
      <c r="AT504"/>
      <c r="AU504" s="57"/>
      <c r="AV504" s="57"/>
      <c r="AW504" s="57"/>
      <c r="AX504"/>
      <c r="AY504"/>
      <c r="AZ504"/>
      <c r="BA504"/>
      <c r="BB504"/>
      <c r="BC504"/>
      <c r="BD504"/>
      <c r="BE504"/>
      <c r="BF504"/>
      <c r="BG504"/>
      <c r="BH504"/>
      <c r="BI504"/>
      <c r="BJ504"/>
      <c r="BK504"/>
      <c r="BL504"/>
      <c r="BM504"/>
      <c r="BN504"/>
      <c r="BO504"/>
      <c r="BP504"/>
      <c r="BQ504"/>
      <c r="BR504"/>
      <c r="BS504"/>
      <c r="BT504"/>
      <c r="BU504"/>
      <c r="BV504"/>
      <c r="BW504"/>
      <c r="BX504"/>
      <c r="BY504"/>
      <c r="BZ504" s="21"/>
      <c r="CA504" s="21"/>
      <c r="CB504" s="21"/>
      <c r="CC504" s="21"/>
      <c r="CD504" s="21"/>
    </row>
    <row r="505" spans="7:82" hidden="1" x14ac:dyDescent="0.2">
      <c r="G505" s="6" t="str">
        <f t="shared" si="103"/>
        <v/>
      </c>
      <c r="H505" s="26"/>
      <c r="I505" s="26"/>
      <c r="J505" s="26"/>
      <c r="K505" s="26"/>
      <c r="L505" s="26"/>
      <c r="M505" s="27" t="str">
        <f t="shared" si="104"/>
        <v/>
      </c>
      <c r="N505" s="26"/>
      <c r="O505" s="26"/>
      <c r="P505" s="26"/>
      <c r="Q505" s="26"/>
      <c r="R505" s="26"/>
      <c r="S505" s="27" t="str">
        <f t="shared" si="105"/>
        <v/>
      </c>
      <c r="T505" s="26"/>
      <c r="U505" s="26"/>
      <c r="V505" s="26"/>
      <c r="W505" s="26"/>
      <c r="X505" s="26"/>
      <c r="Y505" s="27" t="str">
        <f t="shared" si="106"/>
        <v/>
      </c>
      <c r="Z505" s="26"/>
      <c r="AA505" s="26"/>
      <c r="AB505" s="26"/>
      <c r="AC505" s="26"/>
      <c r="AD505" s="26"/>
      <c r="AE505" s="27" t="str">
        <f t="shared" si="107"/>
        <v/>
      </c>
      <c r="AP505"/>
      <c r="AQ505"/>
      <c r="AR505" s="151"/>
      <c r="AS505" s="151"/>
      <c r="AT505"/>
      <c r="AU505" s="57"/>
      <c r="AV505" s="57"/>
      <c r="AW505" s="57"/>
      <c r="AX505"/>
      <c r="AY505"/>
      <c r="AZ505"/>
      <c r="BA505"/>
      <c r="BB505"/>
      <c r="BC505"/>
      <c r="BD505"/>
      <c r="BE505"/>
      <c r="BF505"/>
      <c r="BG505"/>
      <c r="BH505"/>
      <c r="BI505"/>
      <c r="BJ505"/>
      <c r="BK505"/>
      <c r="BL505"/>
      <c r="BM505"/>
      <c r="BN505"/>
      <c r="BO505"/>
      <c r="BP505"/>
      <c r="BQ505"/>
      <c r="BR505"/>
      <c r="BS505"/>
      <c r="BT505"/>
      <c r="BU505"/>
      <c r="BV505"/>
      <c r="BW505"/>
      <c r="BX505"/>
      <c r="BY505"/>
      <c r="BZ505" s="21"/>
      <c r="CA505" s="21"/>
      <c r="CB505" s="21"/>
      <c r="CC505" s="21"/>
      <c r="CD505" s="21"/>
    </row>
    <row r="506" spans="7:82" hidden="1" x14ac:dyDescent="0.2">
      <c r="G506" s="6" t="str">
        <f t="shared" si="103"/>
        <v/>
      </c>
      <c r="H506" s="26"/>
      <c r="I506" s="26"/>
      <c r="J506" s="26"/>
      <c r="K506" s="26"/>
      <c r="L506" s="26"/>
      <c r="M506" s="27" t="str">
        <f t="shared" si="104"/>
        <v/>
      </c>
      <c r="N506" s="26"/>
      <c r="O506" s="26"/>
      <c r="P506" s="26"/>
      <c r="Q506" s="26"/>
      <c r="R506" s="26"/>
      <c r="S506" s="27" t="str">
        <f t="shared" si="105"/>
        <v/>
      </c>
      <c r="T506" s="26"/>
      <c r="U506" s="26"/>
      <c r="V506" s="26"/>
      <c r="W506" s="26"/>
      <c r="X506" s="26"/>
      <c r="Y506" s="27" t="str">
        <f t="shared" si="106"/>
        <v/>
      </c>
      <c r="Z506" s="26"/>
      <c r="AA506" s="26"/>
      <c r="AB506" s="26"/>
      <c r="AC506" s="26"/>
      <c r="AD506" s="26"/>
      <c r="AE506" s="27" t="str">
        <f t="shared" si="107"/>
        <v/>
      </c>
      <c r="AP506"/>
      <c r="AQ506"/>
      <c r="AR506" s="151"/>
      <c r="AS506" s="151"/>
      <c r="AT506"/>
      <c r="AU506" s="57"/>
      <c r="AV506" s="57"/>
      <c r="AW506" s="57"/>
      <c r="AX506"/>
      <c r="AY506"/>
      <c r="AZ506"/>
      <c r="BA506"/>
      <c r="BB506"/>
      <c r="BC506"/>
      <c r="BD506"/>
      <c r="BE506"/>
      <c r="BF506"/>
      <c r="BG506"/>
      <c r="BH506"/>
      <c r="BI506"/>
      <c r="BJ506"/>
      <c r="BK506"/>
      <c r="BL506"/>
      <c r="BM506"/>
      <c r="BN506"/>
      <c r="BO506"/>
      <c r="BP506"/>
      <c r="BQ506"/>
      <c r="BR506"/>
      <c r="BS506"/>
      <c r="BT506"/>
      <c r="BU506"/>
      <c r="BV506"/>
      <c r="BW506"/>
      <c r="BX506"/>
      <c r="BY506"/>
      <c r="BZ506" s="21"/>
      <c r="CA506" s="21"/>
      <c r="CB506" s="21"/>
      <c r="CC506" s="21"/>
      <c r="CD506" s="21"/>
    </row>
    <row r="507" spans="7:82" hidden="1" x14ac:dyDescent="0.2">
      <c r="G507" s="6" t="str">
        <f t="shared" si="103"/>
        <v/>
      </c>
      <c r="H507" s="26"/>
      <c r="I507" s="26"/>
      <c r="J507" s="26"/>
      <c r="K507" s="26"/>
      <c r="L507" s="26"/>
      <c r="M507" s="27" t="str">
        <f t="shared" si="104"/>
        <v/>
      </c>
      <c r="N507" s="26"/>
      <c r="O507" s="26"/>
      <c r="P507" s="26"/>
      <c r="Q507" s="26"/>
      <c r="R507" s="26"/>
      <c r="S507" s="27" t="str">
        <f t="shared" si="105"/>
        <v/>
      </c>
      <c r="T507" s="26"/>
      <c r="U507" s="26"/>
      <c r="V507" s="26"/>
      <c r="W507" s="26"/>
      <c r="X507" s="26"/>
      <c r="Y507" s="27" t="str">
        <f t="shared" si="106"/>
        <v/>
      </c>
      <c r="Z507" s="26"/>
      <c r="AA507" s="26"/>
      <c r="AB507" s="26"/>
      <c r="AC507" s="26"/>
      <c r="AD507" s="26"/>
      <c r="AE507" s="27" t="str">
        <f t="shared" si="107"/>
        <v/>
      </c>
      <c r="AP507"/>
      <c r="AQ507"/>
      <c r="AR507" s="151"/>
      <c r="AS507" s="151"/>
      <c r="AT507"/>
      <c r="AU507" s="57"/>
      <c r="AV507" s="57"/>
      <c r="AW507" s="57"/>
      <c r="AX507"/>
      <c r="AY507"/>
      <c r="AZ507"/>
      <c r="BA507"/>
      <c r="BB507"/>
      <c r="BC507"/>
      <c r="BD507"/>
      <c r="BE507"/>
      <c r="BF507"/>
      <c r="BG507"/>
      <c r="BH507"/>
      <c r="BI507"/>
      <c r="BJ507"/>
      <c r="BK507"/>
      <c r="BL507"/>
      <c r="BM507"/>
      <c r="BN507"/>
      <c r="BO507"/>
      <c r="BP507"/>
      <c r="BQ507"/>
      <c r="BR507"/>
      <c r="BS507"/>
      <c r="BT507"/>
      <c r="BU507"/>
      <c r="BV507"/>
      <c r="BW507"/>
      <c r="BX507"/>
      <c r="BY507"/>
      <c r="BZ507" s="21"/>
      <c r="CA507" s="21"/>
      <c r="CB507" s="21"/>
      <c r="CC507" s="21"/>
      <c r="CD507" s="21"/>
    </row>
    <row r="508" spans="7:82" hidden="1" x14ac:dyDescent="0.2">
      <c r="G508" s="6" t="str">
        <f t="shared" si="103"/>
        <v/>
      </c>
      <c r="H508" s="26"/>
      <c r="I508" s="26"/>
      <c r="J508" s="26"/>
      <c r="K508" s="26"/>
      <c r="L508" s="26"/>
      <c r="M508" s="27" t="str">
        <f t="shared" si="104"/>
        <v/>
      </c>
      <c r="N508" s="26"/>
      <c r="O508" s="26"/>
      <c r="P508" s="26"/>
      <c r="Q508" s="26"/>
      <c r="R508" s="26"/>
      <c r="S508" s="27" t="str">
        <f t="shared" si="105"/>
        <v/>
      </c>
      <c r="T508" s="26"/>
      <c r="U508" s="26"/>
      <c r="V508" s="26"/>
      <c r="W508" s="26"/>
      <c r="X508" s="26"/>
      <c r="Y508" s="27" t="str">
        <f t="shared" si="106"/>
        <v/>
      </c>
      <c r="Z508" s="26"/>
      <c r="AA508" s="26"/>
      <c r="AB508" s="26"/>
      <c r="AC508" s="26"/>
      <c r="AD508" s="26"/>
      <c r="AE508" s="27" t="str">
        <f t="shared" si="107"/>
        <v/>
      </c>
      <c r="AP508"/>
      <c r="AQ508"/>
      <c r="AR508" s="151"/>
      <c r="AS508" s="151"/>
      <c r="AT508"/>
      <c r="AU508" s="57"/>
      <c r="AV508" s="57"/>
      <c r="AW508" s="57"/>
      <c r="AX508"/>
      <c r="AY508"/>
      <c r="AZ508"/>
      <c r="BA508"/>
      <c r="BB508"/>
      <c r="BC508"/>
      <c r="BD508"/>
      <c r="BE508"/>
      <c r="BF508"/>
      <c r="BG508"/>
      <c r="BH508"/>
      <c r="BI508"/>
      <c r="BJ508"/>
      <c r="BK508"/>
      <c r="BL508"/>
      <c r="BM508"/>
      <c r="BN508"/>
      <c r="BO508"/>
      <c r="BP508"/>
      <c r="BQ508"/>
      <c r="BR508"/>
      <c r="BS508"/>
      <c r="BT508"/>
      <c r="BU508"/>
      <c r="BV508"/>
      <c r="BW508"/>
      <c r="BX508"/>
      <c r="BY508"/>
      <c r="BZ508" s="21"/>
      <c r="CA508" s="21"/>
      <c r="CB508" s="21"/>
      <c r="CC508" s="21"/>
      <c r="CD508" s="21"/>
    </row>
    <row r="509" spans="7:82" hidden="1" x14ac:dyDescent="0.2">
      <c r="G509" s="6" t="str">
        <f t="shared" si="103"/>
        <v/>
      </c>
      <c r="H509" s="26"/>
      <c r="I509" s="26"/>
      <c r="J509" s="26"/>
      <c r="K509" s="26"/>
      <c r="L509" s="26"/>
      <c r="M509" s="27" t="str">
        <f t="shared" si="104"/>
        <v/>
      </c>
      <c r="N509" s="26"/>
      <c r="O509" s="26"/>
      <c r="P509" s="26"/>
      <c r="Q509" s="26"/>
      <c r="R509" s="26"/>
      <c r="S509" s="27" t="str">
        <f t="shared" si="105"/>
        <v/>
      </c>
      <c r="T509" s="26"/>
      <c r="U509" s="26"/>
      <c r="V509" s="26"/>
      <c r="W509" s="26"/>
      <c r="X509" s="26"/>
      <c r="Y509" s="27" t="str">
        <f t="shared" si="106"/>
        <v/>
      </c>
      <c r="Z509" s="26"/>
      <c r="AA509" s="26"/>
      <c r="AB509" s="26"/>
      <c r="AC509" s="26"/>
      <c r="AD509" s="26"/>
      <c r="AE509" s="27" t="str">
        <f t="shared" si="107"/>
        <v/>
      </c>
      <c r="AP509"/>
      <c r="AQ509"/>
      <c r="AR509" s="151"/>
      <c r="AS509" s="151"/>
      <c r="AT509"/>
      <c r="AU509" s="57"/>
      <c r="AV509" s="57"/>
      <c r="AW509" s="57"/>
      <c r="AX509"/>
      <c r="AY509"/>
      <c r="AZ509"/>
      <c r="BA509"/>
      <c r="BB509"/>
      <c r="BC509"/>
      <c r="BD509"/>
      <c r="BE509"/>
      <c r="BF509"/>
      <c r="BG509"/>
      <c r="BH509"/>
      <c r="BI509"/>
      <c r="BJ509"/>
      <c r="BK509"/>
      <c r="BL509"/>
      <c r="BM509"/>
      <c r="BN509"/>
      <c r="BO509"/>
      <c r="BP509"/>
      <c r="BQ509"/>
      <c r="BR509"/>
      <c r="BS509"/>
      <c r="BT509"/>
      <c r="BU509"/>
      <c r="BV509"/>
      <c r="BW509"/>
      <c r="BX509"/>
      <c r="BY509"/>
      <c r="BZ509" s="21"/>
      <c r="CA509" s="21"/>
      <c r="CB509" s="21"/>
      <c r="CC509" s="21"/>
      <c r="CD509" s="21"/>
    </row>
    <row r="510" spans="7:82" hidden="1" x14ac:dyDescent="0.2">
      <c r="G510" s="6" t="str">
        <f t="shared" si="103"/>
        <v/>
      </c>
      <c r="H510" s="26"/>
      <c r="I510" s="26"/>
      <c r="J510" s="26"/>
      <c r="K510" s="26"/>
      <c r="L510" s="26"/>
      <c r="M510" s="27" t="str">
        <f t="shared" si="104"/>
        <v/>
      </c>
      <c r="N510" s="26"/>
      <c r="O510" s="26"/>
      <c r="P510" s="26"/>
      <c r="Q510" s="26"/>
      <c r="R510" s="26"/>
      <c r="S510" s="27" t="str">
        <f t="shared" si="105"/>
        <v/>
      </c>
      <c r="T510" s="26"/>
      <c r="U510" s="26"/>
      <c r="V510" s="26"/>
      <c r="W510" s="26"/>
      <c r="X510" s="26"/>
      <c r="Y510" s="27" t="str">
        <f t="shared" si="106"/>
        <v/>
      </c>
      <c r="Z510" s="26"/>
      <c r="AA510" s="26"/>
      <c r="AB510" s="26"/>
      <c r="AC510" s="26"/>
      <c r="AD510" s="26"/>
      <c r="AE510" s="27" t="str">
        <f t="shared" si="107"/>
        <v/>
      </c>
      <c r="AP510"/>
      <c r="AQ510"/>
      <c r="AR510" s="151"/>
      <c r="AS510" s="151"/>
      <c r="AT510"/>
      <c r="AU510" s="57"/>
      <c r="AV510" s="57"/>
      <c r="AW510" s="57"/>
      <c r="AX510"/>
      <c r="AY510"/>
      <c r="AZ510"/>
      <c r="BA510"/>
      <c r="BB510"/>
      <c r="BC510"/>
      <c r="BD510"/>
      <c r="BE510"/>
      <c r="BF510"/>
      <c r="BG510"/>
      <c r="BH510"/>
      <c r="BI510"/>
      <c r="BJ510"/>
      <c r="BK510"/>
      <c r="BL510"/>
      <c r="BM510"/>
      <c r="BN510"/>
      <c r="BO510"/>
      <c r="BP510"/>
      <c r="BQ510"/>
      <c r="BR510"/>
      <c r="BS510"/>
      <c r="BT510"/>
      <c r="BU510"/>
      <c r="BV510"/>
      <c r="BW510"/>
      <c r="BX510"/>
      <c r="BY510"/>
      <c r="BZ510" s="21"/>
      <c r="CA510" s="21"/>
      <c r="CB510" s="21"/>
      <c r="CC510" s="21"/>
      <c r="CD510" s="21"/>
    </row>
    <row r="511" spans="7:82" hidden="1" x14ac:dyDescent="0.2">
      <c r="G511" s="6" t="str">
        <f t="shared" si="103"/>
        <v/>
      </c>
      <c r="H511" s="26"/>
      <c r="I511" s="26"/>
      <c r="J511" s="26"/>
      <c r="K511" s="26"/>
      <c r="L511" s="26"/>
      <c r="M511" s="27" t="str">
        <f t="shared" si="104"/>
        <v/>
      </c>
      <c r="N511" s="26"/>
      <c r="O511" s="26"/>
      <c r="P511" s="26"/>
      <c r="Q511" s="26"/>
      <c r="R511" s="26"/>
      <c r="S511" s="27" t="str">
        <f t="shared" si="105"/>
        <v/>
      </c>
      <c r="T511" s="26"/>
      <c r="U511" s="26"/>
      <c r="V511" s="26"/>
      <c r="W511" s="26"/>
      <c r="X511" s="26"/>
      <c r="Y511" s="27" t="str">
        <f t="shared" si="106"/>
        <v/>
      </c>
      <c r="Z511" s="26"/>
      <c r="AA511" s="26"/>
      <c r="AB511" s="26"/>
      <c r="AC511" s="26"/>
      <c r="AD511" s="26"/>
      <c r="AE511" s="27" t="str">
        <f t="shared" si="107"/>
        <v/>
      </c>
      <c r="AP511"/>
      <c r="AQ511"/>
      <c r="AR511" s="151"/>
      <c r="AS511" s="151"/>
      <c r="AT511"/>
      <c r="AU511" s="57"/>
      <c r="AV511" s="57"/>
      <c r="AW511" s="57"/>
      <c r="AX511"/>
      <c r="AY511"/>
      <c r="AZ511"/>
      <c r="BA511"/>
      <c r="BB511"/>
      <c r="BC511"/>
      <c r="BD511"/>
      <c r="BE511"/>
      <c r="BF511"/>
      <c r="BG511"/>
      <c r="BH511"/>
      <c r="BI511"/>
      <c r="BJ511"/>
      <c r="BK511"/>
      <c r="BL511"/>
      <c r="BM511"/>
      <c r="BN511"/>
      <c r="BO511"/>
      <c r="BP511"/>
      <c r="BQ511"/>
      <c r="BR511"/>
      <c r="BS511"/>
      <c r="BT511"/>
      <c r="BU511"/>
      <c r="BV511"/>
      <c r="BW511"/>
      <c r="BX511"/>
      <c r="BY511"/>
      <c r="BZ511" s="21"/>
      <c r="CA511" s="21"/>
      <c r="CB511" s="21"/>
      <c r="CC511" s="21"/>
      <c r="CD511" s="21"/>
    </row>
    <row r="512" spans="7:82" hidden="1" x14ac:dyDescent="0.2">
      <c r="G512" s="6" t="str">
        <f t="shared" si="103"/>
        <v/>
      </c>
      <c r="H512" s="26"/>
      <c r="I512" s="26"/>
      <c r="J512" s="26"/>
      <c r="K512" s="26"/>
      <c r="L512" s="26"/>
      <c r="M512" s="27" t="str">
        <f t="shared" si="104"/>
        <v/>
      </c>
      <c r="N512" s="26"/>
      <c r="O512" s="26"/>
      <c r="P512" s="26"/>
      <c r="Q512" s="26"/>
      <c r="R512" s="26"/>
      <c r="S512" s="27" t="str">
        <f t="shared" si="105"/>
        <v/>
      </c>
      <c r="T512" s="26"/>
      <c r="U512" s="26"/>
      <c r="V512" s="26"/>
      <c r="W512" s="26"/>
      <c r="X512" s="26"/>
      <c r="Y512" s="27" t="str">
        <f t="shared" si="106"/>
        <v/>
      </c>
      <c r="Z512" s="26"/>
      <c r="AA512" s="26"/>
      <c r="AB512" s="26"/>
      <c r="AC512" s="26"/>
      <c r="AD512" s="26"/>
      <c r="AE512" s="27" t="str">
        <f t="shared" si="107"/>
        <v/>
      </c>
      <c r="AP512"/>
      <c r="AQ512"/>
      <c r="AR512" s="151"/>
      <c r="AS512" s="151"/>
      <c r="AT512"/>
      <c r="AU512" s="57"/>
      <c r="AV512" s="57"/>
      <c r="AW512" s="57"/>
      <c r="AX512"/>
      <c r="AY512"/>
      <c r="AZ512"/>
      <c r="BA512"/>
      <c r="BB512"/>
      <c r="BC512"/>
      <c r="BD512"/>
      <c r="BE512"/>
      <c r="BF512"/>
      <c r="BG512"/>
      <c r="BH512"/>
      <c r="BI512"/>
      <c r="BJ512"/>
      <c r="BK512"/>
      <c r="BL512"/>
      <c r="BM512"/>
      <c r="BN512"/>
      <c r="BO512"/>
      <c r="BP512"/>
      <c r="BQ512"/>
      <c r="BR512"/>
      <c r="BS512"/>
      <c r="BT512"/>
      <c r="BU512"/>
      <c r="BV512"/>
      <c r="BW512"/>
      <c r="BX512"/>
      <c r="BY512"/>
      <c r="BZ512" s="21"/>
      <c r="CA512" s="21"/>
      <c r="CB512" s="21"/>
      <c r="CC512" s="21"/>
      <c r="CD512" s="21"/>
    </row>
    <row r="513" spans="7:82" hidden="1" x14ac:dyDescent="0.2">
      <c r="G513" s="6" t="str">
        <f t="shared" si="103"/>
        <v/>
      </c>
      <c r="H513" s="26"/>
      <c r="I513" s="26"/>
      <c r="J513" s="26"/>
      <c r="K513" s="26"/>
      <c r="L513" s="26"/>
      <c r="M513" s="27" t="str">
        <f t="shared" si="104"/>
        <v/>
      </c>
      <c r="N513" s="26"/>
      <c r="O513" s="26"/>
      <c r="P513" s="26"/>
      <c r="Q513" s="26"/>
      <c r="R513" s="26"/>
      <c r="S513" s="27" t="str">
        <f t="shared" si="105"/>
        <v/>
      </c>
      <c r="T513" s="26"/>
      <c r="U513" s="26"/>
      <c r="V513" s="26"/>
      <c r="W513" s="26"/>
      <c r="X513" s="26"/>
      <c r="Y513" s="27" t="str">
        <f t="shared" si="106"/>
        <v/>
      </c>
      <c r="Z513" s="26"/>
      <c r="AA513" s="26"/>
      <c r="AB513" s="26"/>
      <c r="AC513" s="26"/>
      <c r="AD513" s="26"/>
      <c r="AE513" s="27" t="str">
        <f t="shared" si="107"/>
        <v/>
      </c>
      <c r="AP513"/>
      <c r="AQ513"/>
      <c r="AR513" s="151"/>
      <c r="AS513" s="151"/>
      <c r="AT513"/>
      <c r="AU513" s="57"/>
      <c r="AV513" s="57"/>
      <c r="AW513" s="57"/>
      <c r="AX513"/>
      <c r="AY513"/>
      <c r="AZ513"/>
      <c r="BA513"/>
      <c r="BB513"/>
      <c r="BC513"/>
      <c r="BD513"/>
      <c r="BE513"/>
      <c r="BF513"/>
      <c r="BG513"/>
      <c r="BH513"/>
      <c r="BI513"/>
      <c r="BJ513"/>
      <c r="BK513"/>
      <c r="BL513"/>
      <c r="BM513"/>
      <c r="BN513"/>
      <c r="BO513"/>
      <c r="BP513"/>
      <c r="BQ513"/>
      <c r="BR513"/>
      <c r="BS513"/>
      <c r="BT513"/>
      <c r="BU513"/>
      <c r="BV513"/>
      <c r="BW513"/>
      <c r="BX513"/>
      <c r="BY513"/>
      <c r="BZ513" s="21"/>
      <c r="CA513" s="21"/>
      <c r="CB513" s="21"/>
      <c r="CC513" s="21"/>
      <c r="CD513" s="21"/>
    </row>
    <row r="514" spans="7:82" hidden="1" x14ac:dyDescent="0.2">
      <c r="G514" s="6" t="str">
        <f t="shared" si="103"/>
        <v/>
      </c>
      <c r="H514" s="26"/>
      <c r="I514" s="26"/>
      <c r="J514" s="26"/>
      <c r="K514" s="26"/>
      <c r="L514" s="26"/>
      <c r="M514" s="27" t="str">
        <f t="shared" si="104"/>
        <v/>
      </c>
      <c r="N514" s="26"/>
      <c r="O514" s="26"/>
      <c r="P514" s="26"/>
      <c r="Q514" s="26"/>
      <c r="R514" s="26"/>
      <c r="S514" s="27" t="str">
        <f t="shared" si="105"/>
        <v/>
      </c>
      <c r="T514" s="26"/>
      <c r="U514" s="26"/>
      <c r="V514" s="26"/>
      <c r="W514" s="26"/>
      <c r="X514" s="26"/>
      <c r="Y514" s="27" t="str">
        <f t="shared" si="106"/>
        <v/>
      </c>
      <c r="Z514" s="26"/>
      <c r="AA514" s="26"/>
      <c r="AB514" s="26"/>
      <c r="AC514" s="26"/>
      <c r="AD514" s="26"/>
      <c r="AE514" s="27" t="str">
        <f t="shared" si="107"/>
        <v/>
      </c>
      <c r="AP514"/>
      <c r="AQ514"/>
      <c r="AR514" s="151"/>
      <c r="AS514" s="151"/>
      <c r="AT514"/>
      <c r="AU514" s="57"/>
      <c r="AV514" s="57"/>
      <c r="AW514" s="57"/>
      <c r="AX514"/>
      <c r="AY514"/>
      <c r="AZ514"/>
      <c r="BA514"/>
      <c r="BB514"/>
      <c r="BC514"/>
      <c r="BD514"/>
      <c r="BE514"/>
      <c r="BF514"/>
      <c r="BG514"/>
      <c r="BH514"/>
      <c r="BI514"/>
      <c r="BJ514"/>
      <c r="BK514"/>
      <c r="BL514"/>
      <c r="BM514"/>
      <c r="BN514"/>
      <c r="BO514"/>
      <c r="BP514"/>
      <c r="BQ514"/>
      <c r="BR514"/>
      <c r="BS514"/>
      <c r="BT514"/>
      <c r="BU514"/>
      <c r="BV514"/>
      <c r="BW514"/>
      <c r="BX514"/>
      <c r="BY514"/>
      <c r="BZ514" s="21"/>
      <c r="CA514" s="21"/>
      <c r="CB514" s="21"/>
      <c r="CC514" s="21"/>
      <c r="CD514" s="21"/>
    </row>
    <row r="515" spans="7:82" hidden="1" x14ac:dyDescent="0.2">
      <c r="G515" s="6" t="str">
        <f t="shared" si="103"/>
        <v/>
      </c>
      <c r="H515" s="26"/>
      <c r="I515" s="26"/>
      <c r="J515" s="26"/>
      <c r="K515" s="26"/>
      <c r="L515" s="26"/>
      <c r="M515" s="27" t="str">
        <f t="shared" si="104"/>
        <v/>
      </c>
      <c r="N515" s="26"/>
      <c r="O515" s="26"/>
      <c r="P515" s="26"/>
      <c r="Q515" s="26"/>
      <c r="R515" s="26"/>
      <c r="S515" s="27" t="str">
        <f t="shared" si="105"/>
        <v/>
      </c>
      <c r="T515" s="26"/>
      <c r="U515" s="26"/>
      <c r="V515" s="26"/>
      <c r="W515" s="26"/>
      <c r="X515" s="26"/>
      <c r="Y515" s="27" t="str">
        <f t="shared" si="106"/>
        <v/>
      </c>
      <c r="Z515" s="26"/>
      <c r="AA515" s="26"/>
      <c r="AB515" s="26"/>
      <c r="AC515" s="26"/>
      <c r="AD515" s="26"/>
      <c r="AE515" s="27" t="str">
        <f t="shared" si="107"/>
        <v/>
      </c>
      <c r="AP515"/>
      <c r="AQ515"/>
      <c r="AR515" s="151"/>
      <c r="AS515" s="151"/>
      <c r="AT515"/>
      <c r="AU515" s="57"/>
      <c r="AV515" s="57"/>
      <c r="AW515" s="57"/>
      <c r="AX515"/>
      <c r="AY515"/>
      <c r="AZ515"/>
      <c r="BA515"/>
      <c r="BB515"/>
      <c r="BC515"/>
      <c r="BD515"/>
      <c r="BE515"/>
      <c r="BF515"/>
      <c r="BG515"/>
      <c r="BH515"/>
      <c r="BI515"/>
      <c r="BJ515"/>
      <c r="BK515"/>
      <c r="BL515"/>
      <c r="BM515"/>
      <c r="BN515"/>
      <c r="BO515"/>
      <c r="BP515"/>
      <c r="BQ515"/>
      <c r="BR515"/>
      <c r="BS515"/>
      <c r="BT515"/>
      <c r="BU515"/>
      <c r="BV515"/>
      <c r="BW515"/>
      <c r="BX515"/>
      <c r="BY515"/>
      <c r="BZ515" s="21"/>
      <c r="CA515" s="21"/>
      <c r="CB515" s="21"/>
      <c r="CC515" s="21"/>
      <c r="CD515" s="21"/>
    </row>
    <row r="516" spans="7:82" hidden="1" x14ac:dyDescent="0.2">
      <c r="G516" s="6" t="str">
        <f t="shared" si="103"/>
        <v/>
      </c>
      <c r="H516" s="26"/>
      <c r="I516" s="26"/>
      <c r="J516" s="26"/>
      <c r="K516" s="26"/>
      <c r="L516" s="26"/>
      <c r="M516" s="27" t="str">
        <f t="shared" si="104"/>
        <v/>
      </c>
      <c r="N516" s="26"/>
      <c r="O516" s="26"/>
      <c r="P516" s="26"/>
      <c r="Q516" s="26"/>
      <c r="R516" s="26"/>
      <c r="S516" s="27" t="str">
        <f t="shared" si="105"/>
        <v/>
      </c>
      <c r="T516" s="26"/>
      <c r="U516" s="26"/>
      <c r="V516" s="26"/>
      <c r="W516" s="26"/>
      <c r="X516" s="26"/>
      <c r="Y516" s="27" t="str">
        <f t="shared" si="106"/>
        <v/>
      </c>
      <c r="Z516" s="26"/>
      <c r="AA516" s="26"/>
      <c r="AB516" s="26"/>
      <c r="AC516" s="26"/>
      <c r="AD516" s="26"/>
      <c r="AE516" s="27" t="str">
        <f t="shared" si="107"/>
        <v/>
      </c>
      <c r="AP516"/>
      <c r="AQ516"/>
      <c r="AR516" s="151"/>
      <c r="AS516" s="151"/>
      <c r="AT516"/>
      <c r="AU516" s="57"/>
      <c r="AV516" s="57"/>
      <c r="AW516" s="57"/>
      <c r="AX516"/>
      <c r="AY516"/>
      <c r="AZ516"/>
      <c r="BA516"/>
      <c r="BB516"/>
      <c r="BC516"/>
      <c r="BD516"/>
      <c r="BE516"/>
      <c r="BF516"/>
      <c r="BG516"/>
      <c r="BH516"/>
      <c r="BI516"/>
      <c r="BJ516"/>
      <c r="BK516"/>
      <c r="BL516"/>
      <c r="BM516"/>
      <c r="BN516"/>
      <c r="BO516"/>
      <c r="BP516"/>
      <c r="BQ516"/>
      <c r="BR516"/>
      <c r="BS516"/>
      <c r="BT516"/>
      <c r="BU516"/>
      <c r="BV516"/>
      <c r="BW516"/>
      <c r="BX516"/>
      <c r="BY516"/>
      <c r="BZ516" s="21"/>
      <c r="CA516" s="21"/>
      <c r="CB516" s="21"/>
      <c r="CC516" s="21"/>
      <c r="CD516" s="21"/>
    </row>
    <row r="517" spans="7:82" hidden="1" x14ac:dyDescent="0.2">
      <c r="G517" s="6" t="str">
        <f t="shared" si="103"/>
        <v/>
      </c>
      <c r="H517" s="26"/>
      <c r="I517" s="26"/>
      <c r="J517" s="26"/>
      <c r="K517" s="26"/>
      <c r="L517" s="26"/>
      <c r="M517" s="27" t="str">
        <f t="shared" si="104"/>
        <v/>
      </c>
      <c r="N517" s="26"/>
      <c r="O517" s="26"/>
      <c r="P517" s="26"/>
      <c r="Q517" s="26"/>
      <c r="R517" s="26"/>
      <c r="S517" s="27" t="str">
        <f t="shared" si="105"/>
        <v/>
      </c>
      <c r="T517" s="26"/>
      <c r="U517" s="26"/>
      <c r="V517" s="26"/>
      <c r="W517" s="26"/>
      <c r="X517" s="26"/>
      <c r="Y517" s="27" t="str">
        <f t="shared" si="106"/>
        <v/>
      </c>
      <c r="Z517" s="26"/>
      <c r="AA517" s="26"/>
      <c r="AB517" s="26"/>
      <c r="AC517" s="26"/>
      <c r="AD517" s="26"/>
      <c r="AE517" s="27" t="str">
        <f t="shared" si="107"/>
        <v/>
      </c>
      <c r="AP517"/>
      <c r="AQ517"/>
      <c r="AR517" s="151"/>
      <c r="AS517" s="151"/>
      <c r="AT517"/>
      <c r="AU517" s="57"/>
      <c r="AV517" s="57"/>
      <c r="AW517" s="57"/>
      <c r="AX517"/>
      <c r="AY517"/>
      <c r="AZ517"/>
      <c r="BA517"/>
      <c r="BB517"/>
      <c r="BC517"/>
      <c r="BD517"/>
      <c r="BE517"/>
      <c r="BF517"/>
      <c r="BG517"/>
      <c r="BH517"/>
      <c r="BI517"/>
      <c r="BJ517"/>
      <c r="BK517"/>
      <c r="BL517"/>
      <c r="BM517"/>
      <c r="BN517"/>
      <c r="BO517"/>
      <c r="BP517"/>
      <c r="BQ517"/>
      <c r="BR517"/>
      <c r="BS517"/>
      <c r="BT517"/>
      <c r="BU517"/>
      <c r="BV517"/>
      <c r="BW517"/>
      <c r="BX517"/>
      <c r="BY517"/>
      <c r="BZ517" s="21"/>
      <c r="CA517" s="21"/>
      <c r="CB517" s="21"/>
      <c r="CC517" s="21"/>
      <c r="CD517" s="21"/>
    </row>
    <row r="518" spans="7:82" hidden="1" x14ac:dyDescent="0.2">
      <c r="G518" s="6" t="str">
        <f t="shared" si="103"/>
        <v/>
      </c>
      <c r="H518" s="26"/>
      <c r="I518" s="26"/>
      <c r="J518" s="26"/>
      <c r="K518" s="26"/>
      <c r="L518" s="26"/>
      <c r="M518" s="27" t="str">
        <f t="shared" si="104"/>
        <v/>
      </c>
      <c r="N518" s="26"/>
      <c r="O518" s="26"/>
      <c r="P518" s="26"/>
      <c r="Q518" s="26"/>
      <c r="R518" s="26"/>
      <c r="S518" s="27" t="str">
        <f t="shared" si="105"/>
        <v/>
      </c>
      <c r="T518" s="26"/>
      <c r="U518" s="26"/>
      <c r="V518" s="26"/>
      <c r="W518" s="26"/>
      <c r="X518" s="26"/>
      <c r="Y518" s="27" t="str">
        <f t="shared" si="106"/>
        <v/>
      </c>
      <c r="Z518" s="26"/>
      <c r="AA518" s="26"/>
      <c r="AB518" s="26"/>
      <c r="AC518" s="26"/>
      <c r="AD518" s="26"/>
      <c r="AE518" s="27" t="str">
        <f t="shared" si="107"/>
        <v/>
      </c>
      <c r="AP518"/>
      <c r="AQ518"/>
      <c r="AR518" s="151"/>
      <c r="AS518" s="151"/>
      <c r="AT518"/>
      <c r="AU518" s="57"/>
      <c r="AV518" s="57"/>
      <c r="AW518" s="57"/>
      <c r="AX518"/>
      <c r="AY518"/>
      <c r="AZ518"/>
      <c r="BA518"/>
      <c r="BB518"/>
      <c r="BC518"/>
      <c r="BD518"/>
      <c r="BE518"/>
      <c r="BF518"/>
      <c r="BG518"/>
      <c r="BH518"/>
      <c r="BI518"/>
      <c r="BJ518"/>
      <c r="BK518"/>
      <c r="BL518"/>
      <c r="BM518"/>
      <c r="BN518"/>
      <c r="BO518"/>
      <c r="BP518"/>
      <c r="BQ518"/>
      <c r="BR518"/>
      <c r="BS518"/>
      <c r="BT518"/>
      <c r="BU518"/>
      <c r="BV518"/>
      <c r="BW518"/>
      <c r="BX518"/>
      <c r="BY518"/>
      <c r="BZ518" s="21"/>
      <c r="CA518" s="21"/>
      <c r="CB518" s="21"/>
      <c r="CC518" s="21"/>
      <c r="CD518" s="21"/>
    </row>
    <row r="519" spans="7:82" hidden="1" x14ac:dyDescent="0.2">
      <c r="G519" s="6" t="str">
        <f t="shared" si="103"/>
        <v/>
      </c>
      <c r="H519" s="26"/>
      <c r="I519" s="26"/>
      <c r="J519" s="26"/>
      <c r="K519" s="26"/>
      <c r="L519" s="26"/>
      <c r="M519" s="27" t="str">
        <f t="shared" si="104"/>
        <v/>
      </c>
      <c r="N519" s="26"/>
      <c r="O519" s="26"/>
      <c r="P519" s="26"/>
      <c r="Q519" s="26"/>
      <c r="R519" s="26"/>
      <c r="S519" s="27" t="str">
        <f t="shared" si="105"/>
        <v/>
      </c>
      <c r="T519" s="26"/>
      <c r="U519" s="26"/>
      <c r="V519" s="26"/>
      <c r="W519" s="26"/>
      <c r="X519" s="26"/>
      <c r="Y519" s="27" t="str">
        <f t="shared" si="106"/>
        <v/>
      </c>
      <c r="Z519" s="26"/>
      <c r="AA519" s="26"/>
      <c r="AB519" s="26"/>
      <c r="AC519" s="26"/>
      <c r="AD519" s="26"/>
      <c r="AE519" s="27" t="str">
        <f t="shared" si="107"/>
        <v/>
      </c>
      <c r="AP519"/>
      <c r="AQ519"/>
      <c r="AR519" s="151"/>
      <c r="AS519" s="151"/>
      <c r="AT519"/>
      <c r="AU519" s="57"/>
      <c r="AV519" s="57"/>
      <c r="AW519" s="57"/>
      <c r="AX519"/>
      <c r="AY519"/>
      <c r="AZ519"/>
      <c r="BA519"/>
      <c r="BB519"/>
      <c r="BC519"/>
      <c r="BD519"/>
      <c r="BE519"/>
      <c r="BF519"/>
      <c r="BG519"/>
      <c r="BH519"/>
      <c r="BI519"/>
      <c r="BJ519"/>
      <c r="BK519"/>
      <c r="BL519"/>
      <c r="BM519"/>
      <c r="BN519"/>
      <c r="BO519"/>
      <c r="BP519"/>
      <c r="BQ519"/>
      <c r="BR519"/>
      <c r="BS519"/>
      <c r="BT519"/>
      <c r="BU519"/>
      <c r="BV519"/>
      <c r="BW519"/>
      <c r="BX519"/>
      <c r="BY519"/>
      <c r="BZ519" s="21"/>
      <c r="CA519" s="21"/>
      <c r="CB519" s="21"/>
      <c r="CC519" s="21"/>
      <c r="CD519" s="21"/>
    </row>
    <row r="520" spans="7:82" hidden="1" x14ac:dyDescent="0.2">
      <c r="G520" s="6" t="str">
        <f t="shared" si="103"/>
        <v/>
      </c>
      <c r="H520" s="26"/>
      <c r="I520" s="26"/>
      <c r="J520" s="26"/>
      <c r="K520" s="26"/>
      <c r="L520" s="26"/>
      <c r="M520" s="27" t="str">
        <f t="shared" si="104"/>
        <v/>
      </c>
      <c r="N520" s="26"/>
      <c r="O520" s="26"/>
      <c r="P520" s="26"/>
      <c r="Q520" s="26"/>
      <c r="R520" s="26"/>
      <c r="S520" s="27" t="str">
        <f t="shared" si="105"/>
        <v/>
      </c>
      <c r="T520" s="26"/>
      <c r="U520" s="26"/>
      <c r="V520" s="26"/>
      <c r="W520" s="26"/>
      <c r="X520" s="26"/>
      <c r="Y520" s="27" t="str">
        <f t="shared" si="106"/>
        <v/>
      </c>
      <c r="Z520" s="26"/>
      <c r="AA520" s="26"/>
      <c r="AB520" s="26"/>
      <c r="AC520" s="26"/>
      <c r="AD520" s="26"/>
      <c r="AE520" s="27" t="str">
        <f t="shared" si="107"/>
        <v/>
      </c>
      <c r="AP520"/>
      <c r="AQ520"/>
      <c r="AR520" s="151"/>
      <c r="AS520" s="151"/>
      <c r="AT520"/>
      <c r="AU520" s="57"/>
      <c r="AV520" s="57"/>
      <c r="AW520" s="57"/>
      <c r="AX520"/>
      <c r="AY520"/>
      <c r="AZ520"/>
      <c r="BA520"/>
      <c r="BB520"/>
      <c r="BC520"/>
      <c r="BD520"/>
      <c r="BE520"/>
      <c r="BF520"/>
      <c r="BG520"/>
      <c r="BH520"/>
      <c r="BI520"/>
      <c r="BJ520"/>
      <c r="BK520"/>
      <c r="BL520"/>
      <c r="BM520"/>
      <c r="BN520"/>
      <c r="BO520"/>
      <c r="BP520"/>
      <c r="BQ520"/>
      <c r="BR520"/>
      <c r="BS520"/>
      <c r="BT520"/>
      <c r="BU520"/>
      <c r="BV520"/>
      <c r="BW520"/>
      <c r="BX520"/>
      <c r="BY520"/>
      <c r="BZ520" s="21"/>
      <c r="CA520" s="21"/>
      <c r="CB520" s="21"/>
      <c r="CC520" s="21"/>
      <c r="CD520" s="21"/>
    </row>
    <row r="521" spans="7:82" hidden="1" x14ac:dyDescent="0.2">
      <c r="G521" s="6" t="str">
        <f t="shared" si="103"/>
        <v/>
      </c>
      <c r="H521" s="26"/>
      <c r="I521" s="26"/>
      <c r="J521" s="26"/>
      <c r="K521" s="26"/>
      <c r="L521" s="26"/>
      <c r="M521" s="27" t="str">
        <f t="shared" si="104"/>
        <v/>
      </c>
      <c r="N521" s="26"/>
      <c r="O521" s="26"/>
      <c r="P521" s="26"/>
      <c r="Q521" s="26"/>
      <c r="R521" s="26"/>
      <c r="S521" s="27" t="str">
        <f t="shared" si="105"/>
        <v/>
      </c>
      <c r="T521" s="26"/>
      <c r="U521" s="26"/>
      <c r="V521" s="26"/>
      <c r="W521" s="26"/>
      <c r="X521" s="26"/>
      <c r="Y521" s="27" t="str">
        <f t="shared" si="106"/>
        <v/>
      </c>
      <c r="Z521" s="26"/>
      <c r="AA521" s="26"/>
      <c r="AB521" s="26"/>
      <c r="AC521" s="26"/>
      <c r="AD521" s="26"/>
      <c r="AE521" s="27" t="str">
        <f t="shared" si="107"/>
        <v/>
      </c>
      <c r="AP521"/>
      <c r="AQ521"/>
      <c r="AR521" s="151"/>
      <c r="AS521" s="151"/>
      <c r="AT521"/>
      <c r="AU521" s="57"/>
      <c r="AV521" s="57"/>
      <c r="AW521" s="57"/>
      <c r="AX521"/>
      <c r="AY521"/>
      <c r="AZ521"/>
      <c r="BA521"/>
      <c r="BB521"/>
      <c r="BC521"/>
      <c r="BD521"/>
      <c r="BE521"/>
      <c r="BF521"/>
      <c r="BG521"/>
      <c r="BH521"/>
      <c r="BI521"/>
      <c r="BJ521"/>
      <c r="BK521"/>
      <c r="BL521"/>
      <c r="BM521"/>
      <c r="BN521"/>
      <c r="BO521"/>
      <c r="BP521"/>
      <c r="BQ521"/>
      <c r="BR521"/>
      <c r="BS521"/>
      <c r="BT521"/>
      <c r="BU521"/>
      <c r="BV521"/>
      <c r="BW521"/>
      <c r="BX521"/>
      <c r="BY521"/>
      <c r="BZ521" s="21"/>
      <c r="CA521" s="21"/>
      <c r="CB521" s="21"/>
      <c r="CC521" s="21"/>
      <c r="CD521" s="21"/>
    </row>
    <row r="522" spans="7:82" hidden="1" x14ac:dyDescent="0.2">
      <c r="G522" s="6" t="str">
        <f t="shared" si="103"/>
        <v/>
      </c>
      <c r="H522" s="26"/>
      <c r="I522" s="26"/>
      <c r="J522" s="26"/>
      <c r="K522" s="26"/>
      <c r="L522" s="26"/>
      <c r="M522" s="27" t="str">
        <f t="shared" si="104"/>
        <v/>
      </c>
      <c r="N522" s="26"/>
      <c r="O522" s="26"/>
      <c r="P522" s="26"/>
      <c r="Q522" s="26"/>
      <c r="R522" s="26"/>
      <c r="S522" s="27" t="str">
        <f t="shared" si="105"/>
        <v/>
      </c>
      <c r="T522" s="26"/>
      <c r="U522" s="26"/>
      <c r="V522" s="26"/>
      <c r="W522" s="26"/>
      <c r="X522" s="26"/>
      <c r="Y522" s="27" t="str">
        <f t="shared" si="106"/>
        <v/>
      </c>
      <c r="Z522" s="26"/>
      <c r="AA522" s="26"/>
      <c r="AB522" s="26"/>
      <c r="AC522" s="26"/>
      <c r="AD522" s="26"/>
      <c r="AE522" s="27" t="str">
        <f t="shared" si="107"/>
        <v/>
      </c>
      <c r="AP522"/>
      <c r="AQ522"/>
      <c r="AR522" s="151"/>
      <c r="AS522" s="151"/>
      <c r="AT522"/>
      <c r="AU522" s="57"/>
      <c r="AV522" s="57"/>
      <c r="AW522" s="57"/>
      <c r="AX522"/>
      <c r="AY522"/>
      <c r="AZ522"/>
      <c r="BA522"/>
      <c r="BB522"/>
      <c r="BC522"/>
      <c r="BD522"/>
      <c r="BE522"/>
      <c r="BF522"/>
      <c r="BG522"/>
      <c r="BH522"/>
      <c r="BI522"/>
      <c r="BJ522"/>
      <c r="BK522"/>
      <c r="BL522"/>
      <c r="BM522"/>
      <c r="BN522"/>
      <c r="BO522"/>
      <c r="BP522"/>
      <c r="BQ522"/>
      <c r="BR522"/>
      <c r="BS522"/>
      <c r="BT522"/>
      <c r="BU522"/>
      <c r="BV522"/>
      <c r="BW522"/>
      <c r="BX522"/>
      <c r="BY522"/>
      <c r="BZ522" s="21"/>
      <c r="CA522" s="21"/>
      <c r="CB522" s="21"/>
      <c r="CC522" s="21"/>
      <c r="CD522" s="21"/>
    </row>
    <row r="523" spans="7:82" hidden="1" x14ac:dyDescent="0.2">
      <c r="G523" s="6" t="str">
        <f t="shared" si="103"/>
        <v/>
      </c>
      <c r="H523" s="26"/>
      <c r="I523" s="26"/>
      <c r="J523" s="26"/>
      <c r="K523" s="26"/>
      <c r="L523" s="26"/>
      <c r="M523" s="27" t="str">
        <f t="shared" si="104"/>
        <v/>
      </c>
      <c r="N523" s="26"/>
      <c r="O523" s="26"/>
      <c r="P523" s="26"/>
      <c r="Q523" s="26"/>
      <c r="R523" s="26"/>
      <c r="S523" s="27" t="str">
        <f t="shared" si="105"/>
        <v/>
      </c>
      <c r="T523" s="26"/>
      <c r="U523" s="26"/>
      <c r="V523" s="26"/>
      <c r="W523" s="26"/>
      <c r="X523" s="26"/>
      <c r="Y523" s="27" t="str">
        <f t="shared" si="106"/>
        <v/>
      </c>
      <c r="Z523" s="26"/>
      <c r="AA523" s="26"/>
      <c r="AB523" s="26"/>
      <c r="AC523" s="26"/>
      <c r="AD523" s="26"/>
      <c r="AE523" s="27" t="str">
        <f t="shared" si="107"/>
        <v/>
      </c>
      <c r="AP523"/>
      <c r="AQ523"/>
      <c r="AR523" s="151"/>
      <c r="AS523" s="151"/>
      <c r="AT523"/>
      <c r="AU523" s="57"/>
      <c r="AV523" s="57"/>
      <c r="AW523" s="57"/>
      <c r="AX523"/>
      <c r="AY523"/>
      <c r="AZ523"/>
      <c r="BA523"/>
      <c r="BB523"/>
      <c r="BC523"/>
      <c r="BD523"/>
      <c r="BE523"/>
      <c r="BF523"/>
      <c r="BG523"/>
      <c r="BH523"/>
      <c r="BI523"/>
      <c r="BJ523"/>
      <c r="BK523"/>
      <c r="BL523"/>
      <c r="BM523"/>
      <c r="BN523"/>
      <c r="BO523"/>
      <c r="BP523"/>
      <c r="BQ523"/>
      <c r="BR523"/>
      <c r="BS523"/>
      <c r="BT523"/>
      <c r="BU523"/>
      <c r="BV523"/>
      <c r="BW523"/>
      <c r="BX523"/>
      <c r="BY523"/>
      <c r="BZ523" s="21"/>
      <c r="CA523" s="21"/>
      <c r="CB523" s="21"/>
      <c r="CC523" s="21"/>
      <c r="CD523" s="21"/>
    </row>
    <row r="524" spans="7:82" hidden="1" x14ac:dyDescent="0.2">
      <c r="G524" s="6" t="str">
        <f t="shared" si="103"/>
        <v/>
      </c>
      <c r="H524" s="26"/>
      <c r="I524" s="26"/>
      <c r="J524" s="26"/>
      <c r="K524" s="26"/>
      <c r="L524" s="26"/>
      <c r="M524" s="27" t="str">
        <f t="shared" si="104"/>
        <v/>
      </c>
      <c r="N524" s="26"/>
      <c r="O524" s="26"/>
      <c r="P524" s="26"/>
      <c r="Q524" s="26"/>
      <c r="R524" s="26"/>
      <c r="S524" s="27" t="str">
        <f t="shared" si="105"/>
        <v/>
      </c>
      <c r="T524" s="26"/>
      <c r="U524" s="26"/>
      <c r="V524" s="26"/>
      <c r="W524" s="26"/>
      <c r="X524" s="26"/>
      <c r="Y524" s="27" t="str">
        <f t="shared" si="106"/>
        <v/>
      </c>
      <c r="Z524" s="26"/>
      <c r="AA524" s="26"/>
      <c r="AB524" s="26"/>
      <c r="AC524" s="26"/>
      <c r="AD524" s="26"/>
      <c r="AE524" s="27" t="str">
        <f t="shared" si="107"/>
        <v/>
      </c>
      <c r="AP524"/>
      <c r="AQ524"/>
      <c r="AR524" s="151"/>
      <c r="AS524" s="151"/>
      <c r="AT524"/>
      <c r="AU524" s="57"/>
      <c r="AV524" s="57"/>
      <c r="AW524" s="57"/>
      <c r="AX524"/>
      <c r="AY524"/>
      <c r="AZ524"/>
      <c r="BA524"/>
      <c r="BB524"/>
      <c r="BC524"/>
      <c r="BD524"/>
      <c r="BE524"/>
      <c r="BF524"/>
      <c r="BG524"/>
      <c r="BH524"/>
      <c r="BI524"/>
      <c r="BJ524"/>
      <c r="BK524"/>
      <c r="BL524"/>
      <c r="BM524"/>
      <c r="BN524"/>
      <c r="BO524"/>
      <c r="BP524"/>
      <c r="BQ524"/>
      <c r="BR524"/>
      <c r="BS524"/>
      <c r="BT524"/>
      <c r="BU524"/>
      <c r="BV524"/>
      <c r="BW524"/>
      <c r="BX524"/>
      <c r="BY524"/>
      <c r="BZ524" s="21"/>
      <c r="CA524" s="21"/>
      <c r="CB524" s="21"/>
      <c r="CC524" s="21"/>
      <c r="CD524" s="21"/>
    </row>
    <row r="525" spans="7:82" hidden="1" x14ac:dyDescent="0.2">
      <c r="G525" s="6" t="str">
        <f t="shared" si="103"/>
        <v/>
      </c>
      <c r="H525" s="26"/>
      <c r="I525" s="26"/>
      <c r="J525" s="26"/>
      <c r="K525" s="26"/>
      <c r="L525" s="26"/>
      <c r="M525" s="27" t="str">
        <f t="shared" si="104"/>
        <v/>
      </c>
      <c r="N525" s="26"/>
      <c r="O525" s="26"/>
      <c r="P525" s="26"/>
      <c r="Q525" s="26"/>
      <c r="R525" s="26"/>
      <c r="S525" s="27" t="str">
        <f t="shared" si="105"/>
        <v/>
      </c>
      <c r="T525" s="26"/>
      <c r="U525" s="26"/>
      <c r="V525" s="26"/>
      <c r="W525" s="26"/>
      <c r="X525" s="26"/>
      <c r="Y525" s="27" t="str">
        <f t="shared" si="106"/>
        <v/>
      </c>
      <c r="Z525" s="26"/>
      <c r="AA525" s="26"/>
      <c r="AB525" s="26"/>
      <c r="AC525" s="26"/>
      <c r="AD525" s="26"/>
      <c r="AE525" s="27" t="str">
        <f t="shared" si="107"/>
        <v/>
      </c>
      <c r="AP525"/>
      <c r="AQ525"/>
      <c r="AR525" s="151"/>
      <c r="AS525" s="151"/>
      <c r="AT525"/>
      <c r="AU525" s="57"/>
      <c r="AV525" s="57"/>
      <c r="AW525" s="57"/>
      <c r="AX525"/>
      <c r="AY525"/>
      <c r="AZ525"/>
      <c r="BA525"/>
      <c r="BB525"/>
      <c r="BC525"/>
      <c r="BD525"/>
      <c r="BE525"/>
      <c r="BF525"/>
      <c r="BG525"/>
      <c r="BH525"/>
      <c r="BI525"/>
      <c r="BJ525"/>
      <c r="BK525"/>
      <c r="BL525"/>
      <c r="BM525"/>
      <c r="BN525"/>
      <c r="BO525"/>
      <c r="BP525"/>
      <c r="BQ525"/>
      <c r="BR525"/>
      <c r="BS525"/>
      <c r="BT525"/>
      <c r="BU525"/>
      <c r="BV525"/>
      <c r="BW525"/>
      <c r="BX525"/>
      <c r="BY525"/>
      <c r="BZ525" s="21"/>
      <c r="CA525" s="21"/>
      <c r="CB525" s="21"/>
      <c r="CC525" s="21"/>
      <c r="CD525" s="21"/>
    </row>
    <row r="526" spans="7:82" hidden="1" x14ac:dyDescent="0.2">
      <c r="G526" s="6" t="str">
        <f t="shared" si="103"/>
        <v/>
      </c>
      <c r="H526" s="26"/>
      <c r="I526" s="26"/>
      <c r="J526" s="26"/>
      <c r="K526" s="26"/>
      <c r="L526" s="26"/>
      <c r="M526" s="27" t="str">
        <f t="shared" si="104"/>
        <v/>
      </c>
      <c r="N526" s="26"/>
      <c r="O526" s="26"/>
      <c r="P526" s="26"/>
      <c r="Q526" s="26"/>
      <c r="R526" s="26"/>
      <c r="S526" s="27" t="str">
        <f t="shared" si="105"/>
        <v/>
      </c>
      <c r="T526" s="26"/>
      <c r="U526" s="26"/>
      <c r="V526" s="26"/>
      <c r="W526" s="26"/>
      <c r="X526" s="26"/>
      <c r="Y526" s="27" t="str">
        <f t="shared" si="106"/>
        <v/>
      </c>
      <c r="Z526" s="26"/>
      <c r="AA526" s="26"/>
      <c r="AB526" s="26"/>
      <c r="AC526" s="26"/>
      <c r="AD526" s="26"/>
      <c r="AE526" s="27" t="str">
        <f t="shared" si="107"/>
        <v/>
      </c>
      <c r="AP526"/>
      <c r="AQ526"/>
      <c r="AR526" s="151"/>
      <c r="AS526" s="151"/>
      <c r="AT526"/>
      <c r="AU526" s="57"/>
      <c r="AV526" s="57"/>
      <c r="AW526" s="57"/>
      <c r="AX526"/>
      <c r="AY526"/>
      <c r="AZ526"/>
      <c r="BA526"/>
      <c r="BB526"/>
      <c r="BC526"/>
      <c r="BD526"/>
      <c r="BE526"/>
      <c r="BF526"/>
      <c r="BG526"/>
      <c r="BH526"/>
      <c r="BI526"/>
      <c r="BJ526"/>
      <c r="BK526"/>
      <c r="BL526"/>
      <c r="BM526"/>
      <c r="BN526"/>
      <c r="BO526"/>
      <c r="BP526"/>
      <c r="BQ526"/>
      <c r="BR526"/>
      <c r="BS526"/>
      <c r="BT526"/>
      <c r="BU526"/>
      <c r="BV526"/>
      <c r="BW526"/>
      <c r="BX526"/>
      <c r="BY526"/>
      <c r="BZ526" s="21"/>
      <c r="CA526" s="21"/>
      <c r="CB526" s="21"/>
      <c r="CC526" s="21"/>
      <c r="CD526" s="21"/>
    </row>
    <row r="527" spans="7:82" hidden="1" x14ac:dyDescent="0.2">
      <c r="G527" s="6" t="str">
        <f t="shared" si="103"/>
        <v/>
      </c>
      <c r="H527" s="26"/>
      <c r="I527" s="26"/>
      <c r="J527" s="26"/>
      <c r="K527" s="26"/>
      <c r="L527" s="26"/>
      <c r="M527" s="27" t="str">
        <f t="shared" si="104"/>
        <v/>
      </c>
      <c r="N527" s="26"/>
      <c r="O527" s="26"/>
      <c r="P527" s="26"/>
      <c r="Q527" s="26"/>
      <c r="R527" s="26"/>
      <c r="S527" s="27" t="str">
        <f t="shared" si="105"/>
        <v/>
      </c>
      <c r="T527" s="26"/>
      <c r="U527" s="26"/>
      <c r="V527" s="26"/>
      <c r="W527" s="26"/>
      <c r="X527" s="26"/>
      <c r="Y527" s="27" t="str">
        <f t="shared" si="106"/>
        <v/>
      </c>
      <c r="Z527" s="26"/>
      <c r="AA527" s="26"/>
      <c r="AB527" s="26"/>
      <c r="AC527" s="26"/>
      <c r="AD527" s="26"/>
      <c r="AE527" s="27" t="str">
        <f t="shared" si="107"/>
        <v/>
      </c>
      <c r="AP527"/>
      <c r="AQ527"/>
      <c r="AR527" s="151"/>
      <c r="AS527" s="151"/>
      <c r="AT527"/>
      <c r="AU527" s="57"/>
      <c r="AV527" s="57"/>
      <c r="AW527" s="57"/>
      <c r="AX527"/>
      <c r="AY527"/>
      <c r="AZ527"/>
      <c r="BA527"/>
      <c r="BB527"/>
      <c r="BC527"/>
      <c r="BD527"/>
      <c r="BE527"/>
      <c r="BF527"/>
      <c r="BG527"/>
      <c r="BH527"/>
      <c r="BI527"/>
      <c r="BJ527"/>
      <c r="BK527"/>
      <c r="BL527"/>
      <c r="BM527"/>
      <c r="BN527"/>
      <c r="BO527"/>
      <c r="BP527"/>
      <c r="BQ527"/>
      <c r="BR527"/>
      <c r="BS527"/>
      <c r="BT527"/>
      <c r="BU527"/>
      <c r="BV527"/>
      <c r="BW527"/>
      <c r="BX527"/>
      <c r="BY527"/>
      <c r="BZ527" s="21"/>
      <c r="CA527" s="21"/>
      <c r="CB527" s="21"/>
      <c r="CC527" s="21"/>
      <c r="CD527" s="21"/>
    </row>
    <row r="528" spans="7:82" hidden="1" x14ac:dyDescent="0.2">
      <c r="G528" s="6" t="str">
        <f t="shared" si="103"/>
        <v/>
      </c>
      <c r="H528" s="26"/>
      <c r="I528" s="26"/>
      <c r="J528" s="26"/>
      <c r="K528" s="26"/>
      <c r="L528" s="26"/>
      <c r="M528" s="27" t="str">
        <f t="shared" si="104"/>
        <v/>
      </c>
      <c r="N528" s="26"/>
      <c r="O528" s="26"/>
      <c r="P528" s="26"/>
      <c r="Q528" s="26"/>
      <c r="R528" s="26"/>
      <c r="S528" s="27" t="str">
        <f t="shared" si="105"/>
        <v/>
      </c>
      <c r="T528" s="26"/>
      <c r="U528" s="26"/>
      <c r="V528" s="26"/>
      <c r="W528" s="26"/>
      <c r="X528" s="26"/>
      <c r="Y528" s="27" t="str">
        <f t="shared" si="106"/>
        <v/>
      </c>
      <c r="Z528" s="26"/>
      <c r="AA528" s="26"/>
      <c r="AB528" s="26"/>
      <c r="AC528" s="26"/>
      <c r="AD528" s="26"/>
      <c r="AE528" s="27" t="str">
        <f t="shared" si="107"/>
        <v/>
      </c>
      <c r="AP528"/>
      <c r="AQ528"/>
      <c r="AR528" s="151"/>
      <c r="AS528" s="151"/>
      <c r="AT528"/>
      <c r="AU528" s="57"/>
      <c r="AV528" s="57"/>
      <c r="AW528" s="57"/>
      <c r="AX528"/>
      <c r="AY528"/>
      <c r="AZ528"/>
      <c r="BA528"/>
      <c r="BB528"/>
      <c r="BC528"/>
      <c r="BD528"/>
      <c r="BE528"/>
      <c r="BF528"/>
      <c r="BG528"/>
      <c r="BH528"/>
      <c r="BI528"/>
      <c r="BJ528"/>
      <c r="BK528"/>
      <c r="BL528"/>
      <c r="BM528"/>
      <c r="BN528"/>
      <c r="BO528"/>
      <c r="BP528"/>
      <c r="BQ528"/>
      <c r="BR528"/>
      <c r="BS528"/>
      <c r="BT528"/>
      <c r="BU528"/>
      <c r="BV528"/>
      <c r="BW528"/>
      <c r="BX528"/>
      <c r="BY528"/>
      <c r="BZ528" s="21"/>
      <c r="CA528" s="21"/>
      <c r="CB528" s="21"/>
      <c r="CC528" s="21"/>
      <c r="CD528" s="21"/>
    </row>
    <row r="529" spans="7:82" hidden="1" x14ac:dyDescent="0.2">
      <c r="G529" s="6" t="str">
        <f t="shared" si="103"/>
        <v/>
      </c>
      <c r="H529" s="26"/>
      <c r="I529" s="26"/>
      <c r="J529" s="26"/>
      <c r="K529" s="26"/>
      <c r="L529" s="26"/>
      <c r="M529" s="27" t="str">
        <f t="shared" si="104"/>
        <v/>
      </c>
      <c r="N529" s="26"/>
      <c r="O529" s="26"/>
      <c r="P529" s="26"/>
      <c r="Q529" s="26"/>
      <c r="R529" s="26"/>
      <c r="S529" s="27" t="str">
        <f t="shared" si="105"/>
        <v/>
      </c>
      <c r="T529" s="26"/>
      <c r="U529" s="26"/>
      <c r="V529" s="26"/>
      <c r="W529" s="26"/>
      <c r="X529" s="26"/>
      <c r="Y529" s="27" t="str">
        <f t="shared" si="106"/>
        <v/>
      </c>
      <c r="Z529" s="26"/>
      <c r="AA529" s="26"/>
      <c r="AB529" s="26"/>
      <c r="AC529" s="26"/>
      <c r="AD529" s="26"/>
      <c r="AE529" s="27" t="str">
        <f t="shared" si="107"/>
        <v/>
      </c>
      <c r="AP529"/>
      <c r="AQ529"/>
      <c r="AR529" s="151"/>
      <c r="AS529" s="151"/>
      <c r="AT529"/>
      <c r="AU529" s="57"/>
      <c r="AV529" s="57"/>
      <c r="AW529" s="57"/>
      <c r="AX529"/>
      <c r="AY529"/>
      <c r="AZ529"/>
      <c r="BA529"/>
      <c r="BB529"/>
      <c r="BC529"/>
      <c r="BD529"/>
      <c r="BE529"/>
      <c r="BF529"/>
      <c r="BG529"/>
      <c r="BH529"/>
      <c r="BI529"/>
      <c r="BJ529"/>
      <c r="BK529"/>
      <c r="BL529"/>
      <c r="BM529"/>
      <c r="BN529"/>
      <c r="BO529"/>
      <c r="BP529"/>
      <c r="BQ529"/>
      <c r="BR529"/>
      <c r="BS529"/>
      <c r="BT529"/>
      <c r="BU529"/>
      <c r="BV529"/>
      <c r="BW529"/>
      <c r="BX529"/>
      <c r="BY529"/>
      <c r="BZ529" s="21"/>
      <c r="CA529" s="21"/>
      <c r="CB529" s="21"/>
      <c r="CC529" s="21"/>
      <c r="CD529" s="21"/>
    </row>
    <row r="530" spans="7:82" hidden="1" x14ac:dyDescent="0.2">
      <c r="G530" s="6" t="str">
        <f t="shared" si="103"/>
        <v/>
      </c>
      <c r="H530" s="26"/>
      <c r="I530" s="26"/>
      <c r="J530" s="26"/>
      <c r="K530" s="26"/>
      <c r="L530" s="26"/>
      <c r="M530" s="27" t="str">
        <f t="shared" si="104"/>
        <v/>
      </c>
      <c r="N530" s="26"/>
      <c r="O530" s="26"/>
      <c r="P530" s="26"/>
      <c r="Q530" s="26"/>
      <c r="R530" s="26"/>
      <c r="S530" s="27" t="str">
        <f t="shared" si="105"/>
        <v/>
      </c>
      <c r="T530" s="26"/>
      <c r="U530" s="26"/>
      <c r="V530" s="26"/>
      <c r="W530" s="26"/>
      <c r="X530" s="26"/>
      <c r="Y530" s="27" t="str">
        <f t="shared" si="106"/>
        <v/>
      </c>
      <c r="Z530" s="26"/>
      <c r="AA530" s="26"/>
      <c r="AB530" s="26"/>
      <c r="AC530" s="26"/>
      <c r="AD530" s="26"/>
      <c r="AE530" s="27" t="str">
        <f t="shared" si="107"/>
        <v/>
      </c>
      <c r="AP530"/>
      <c r="AQ530"/>
      <c r="AR530" s="151"/>
      <c r="AS530" s="151"/>
      <c r="AT530"/>
      <c r="AU530" s="57"/>
      <c r="AV530" s="57"/>
      <c r="AW530" s="57"/>
      <c r="AX530"/>
      <c r="AY530"/>
      <c r="AZ530"/>
      <c r="BA530"/>
      <c r="BB530"/>
      <c r="BC530"/>
      <c r="BD530"/>
      <c r="BE530"/>
      <c r="BF530"/>
      <c r="BG530"/>
      <c r="BH530"/>
      <c r="BI530"/>
      <c r="BJ530"/>
      <c r="BK530"/>
      <c r="BL530"/>
      <c r="BM530"/>
      <c r="BN530"/>
      <c r="BO530"/>
      <c r="BP530"/>
      <c r="BQ530"/>
      <c r="BR530"/>
      <c r="BS530"/>
      <c r="BT530"/>
      <c r="BU530"/>
      <c r="BV530"/>
      <c r="BW530"/>
      <c r="BX530"/>
      <c r="BY530"/>
      <c r="BZ530" s="21"/>
      <c r="CA530" s="21"/>
      <c r="CB530" s="21"/>
      <c r="CC530" s="21"/>
      <c r="CD530" s="21"/>
    </row>
    <row r="531" spans="7:82" hidden="1" x14ac:dyDescent="0.2">
      <c r="G531" s="6" t="str">
        <f t="shared" si="103"/>
        <v/>
      </c>
      <c r="H531" s="26"/>
      <c r="I531" s="26"/>
      <c r="J531" s="26"/>
      <c r="K531" s="26"/>
      <c r="L531" s="26"/>
      <c r="M531" s="27" t="str">
        <f t="shared" si="104"/>
        <v/>
      </c>
      <c r="N531" s="26"/>
      <c r="O531" s="26"/>
      <c r="P531" s="26"/>
      <c r="Q531" s="26"/>
      <c r="R531" s="26"/>
      <c r="S531" s="27" t="str">
        <f t="shared" si="105"/>
        <v/>
      </c>
      <c r="T531" s="26"/>
      <c r="U531" s="26"/>
      <c r="V531" s="26"/>
      <c r="W531" s="26"/>
      <c r="X531" s="26"/>
      <c r="Y531" s="27" t="str">
        <f t="shared" si="106"/>
        <v/>
      </c>
      <c r="Z531" s="26"/>
      <c r="AA531" s="26"/>
      <c r="AB531" s="26"/>
      <c r="AC531" s="26"/>
      <c r="AD531" s="26"/>
      <c r="AE531" s="27" t="str">
        <f t="shared" si="107"/>
        <v/>
      </c>
      <c r="AP531"/>
      <c r="AQ531"/>
      <c r="AR531" s="151"/>
      <c r="AS531" s="151"/>
      <c r="AT531"/>
      <c r="AU531" s="57"/>
      <c r="AV531" s="57"/>
      <c r="AW531" s="57"/>
      <c r="AX531"/>
      <c r="AY531"/>
      <c r="AZ531"/>
      <c r="BA531"/>
      <c r="BB531"/>
      <c r="BC531"/>
      <c r="BD531"/>
      <c r="BE531"/>
      <c r="BF531"/>
      <c r="BG531"/>
      <c r="BH531"/>
      <c r="BI531"/>
      <c r="BJ531"/>
      <c r="BK531"/>
      <c r="BL531"/>
      <c r="BM531"/>
      <c r="BN531"/>
      <c r="BO531"/>
      <c r="BP531"/>
      <c r="BQ531"/>
      <c r="BR531"/>
      <c r="BS531"/>
      <c r="BT531"/>
      <c r="BU531"/>
      <c r="BV531"/>
      <c r="BW531"/>
      <c r="BX531"/>
      <c r="BY531"/>
      <c r="BZ531" s="21"/>
      <c r="CA531" s="21"/>
      <c r="CB531" s="21"/>
      <c r="CC531" s="21"/>
      <c r="CD531" s="21"/>
    </row>
    <row r="532" spans="7:82" hidden="1" x14ac:dyDescent="0.2">
      <c r="G532" s="6" t="str">
        <f t="shared" si="103"/>
        <v/>
      </c>
      <c r="H532" s="26"/>
      <c r="I532" s="26"/>
      <c r="J532" s="26"/>
      <c r="K532" s="26"/>
      <c r="L532" s="26"/>
      <c r="M532" s="27" t="str">
        <f t="shared" si="104"/>
        <v/>
      </c>
      <c r="N532" s="26"/>
      <c r="O532" s="26"/>
      <c r="P532" s="26"/>
      <c r="Q532" s="26"/>
      <c r="R532" s="26"/>
      <c r="S532" s="27" t="str">
        <f t="shared" si="105"/>
        <v/>
      </c>
      <c r="T532" s="26"/>
      <c r="U532" s="26"/>
      <c r="V532" s="26"/>
      <c r="W532" s="26"/>
      <c r="X532" s="26"/>
      <c r="Y532" s="27" t="str">
        <f t="shared" si="106"/>
        <v/>
      </c>
      <c r="Z532" s="26"/>
      <c r="AA532" s="26"/>
      <c r="AB532" s="26"/>
      <c r="AC532" s="26"/>
      <c r="AD532" s="26"/>
      <c r="AE532" s="27" t="str">
        <f t="shared" si="107"/>
        <v/>
      </c>
      <c r="AP532"/>
      <c r="AQ532"/>
      <c r="AR532" s="151"/>
      <c r="AS532" s="151"/>
      <c r="AT532"/>
      <c r="AU532" s="57"/>
      <c r="AV532" s="57"/>
      <c r="AW532" s="57"/>
      <c r="AX532"/>
      <c r="AY532"/>
      <c r="AZ532"/>
      <c r="BA532"/>
      <c r="BB532"/>
      <c r="BC532"/>
      <c r="BD532"/>
      <c r="BE532"/>
      <c r="BF532"/>
      <c r="BG532"/>
      <c r="BH532"/>
      <c r="BI532"/>
      <c r="BJ532"/>
      <c r="BK532"/>
      <c r="BL532"/>
      <c r="BM532"/>
      <c r="BN532"/>
      <c r="BO532"/>
      <c r="BP532"/>
      <c r="BQ532"/>
      <c r="BR532"/>
      <c r="BS532"/>
      <c r="BT532"/>
      <c r="BU532"/>
      <c r="BV532"/>
      <c r="BW532"/>
      <c r="BX532"/>
      <c r="BY532"/>
      <c r="BZ532" s="21"/>
      <c r="CA532" s="21"/>
      <c r="CB532" s="21"/>
      <c r="CC532" s="21"/>
      <c r="CD532" s="21"/>
    </row>
    <row r="533" spans="7:82" hidden="1" x14ac:dyDescent="0.2">
      <c r="G533" s="6" t="str">
        <f t="shared" si="103"/>
        <v/>
      </c>
      <c r="H533" s="26"/>
      <c r="I533" s="26"/>
      <c r="J533" s="26"/>
      <c r="K533" s="26"/>
      <c r="L533" s="26"/>
      <c r="M533" s="27" t="str">
        <f t="shared" si="104"/>
        <v/>
      </c>
      <c r="N533" s="26"/>
      <c r="O533" s="26"/>
      <c r="P533" s="26"/>
      <c r="Q533" s="26"/>
      <c r="R533" s="26"/>
      <c r="S533" s="27" t="str">
        <f t="shared" si="105"/>
        <v/>
      </c>
      <c r="T533" s="26"/>
      <c r="U533" s="26"/>
      <c r="V533" s="26"/>
      <c r="W533" s="26"/>
      <c r="X533" s="26"/>
      <c r="Y533" s="27" t="str">
        <f t="shared" si="106"/>
        <v/>
      </c>
      <c r="Z533" s="26"/>
      <c r="AA533" s="26"/>
      <c r="AB533" s="26"/>
      <c r="AC533" s="26"/>
      <c r="AD533" s="26"/>
      <c r="AE533" s="27" t="str">
        <f t="shared" si="107"/>
        <v/>
      </c>
      <c r="AP533"/>
      <c r="AQ533"/>
      <c r="AR533" s="151"/>
      <c r="AS533" s="151"/>
      <c r="AT533"/>
      <c r="AU533" s="57"/>
      <c r="AV533" s="57"/>
      <c r="AW533" s="57"/>
      <c r="AX533"/>
      <c r="AY533"/>
      <c r="AZ533"/>
      <c r="BA533"/>
      <c r="BB533"/>
      <c r="BC533"/>
      <c r="BD533"/>
      <c r="BE533"/>
      <c r="BF533"/>
      <c r="BG533"/>
      <c r="BH533"/>
      <c r="BI533"/>
      <c r="BJ533"/>
      <c r="BK533"/>
      <c r="BL533"/>
      <c r="BM533"/>
      <c r="BN533"/>
      <c r="BO533"/>
      <c r="BP533"/>
      <c r="BQ533"/>
      <c r="BR533"/>
      <c r="BS533"/>
      <c r="BT533"/>
      <c r="BU533"/>
      <c r="BV533"/>
      <c r="BW533"/>
      <c r="BX533"/>
      <c r="BY533"/>
      <c r="BZ533" s="21"/>
      <c r="CA533" s="21"/>
      <c r="CB533" s="21"/>
      <c r="CC533" s="21"/>
      <c r="CD533" s="21"/>
    </row>
    <row r="534" spans="7:82" hidden="1" x14ac:dyDescent="0.2">
      <c r="G534" s="6" t="str">
        <f t="shared" si="103"/>
        <v/>
      </c>
      <c r="H534" s="26"/>
      <c r="I534" s="26"/>
      <c r="J534" s="26"/>
      <c r="K534" s="26"/>
      <c r="L534" s="26"/>
      <c r="M534" s="27" t="str">
        <f t="shared" si="104"/>
        <v/>
      </c>
      <c r="N534" s="26"/>
      <c r="O534" s="26"/>
      <c r="P534" s="26"/>
      <c r="Q534" s="26"/>
      <c r="R534" s="26"/>
      <c r="S534" s="27" t="str">
        <f t="shared" si="105"/>
        <v/>
      </c>
      <c r="T534" s="26"/>
      <c r="U534" s="26"/>
      <c r="V534" s="26"/>
      <c r="W534" s="26"/>
      <c r="X534" s="26"/>
      <c r="Y534" s="27" t="str">
        <f t="shared" si="106"/>
        <v/>
      </c>
      <c r="Z534" s="26"/>
      <c r="AA534" s="26"/>
      <c r="AB534" s="26"/>
      <c r="AC534" s="26"/>
      <c r="AD534" s="26"/>
      <c r="AE534" s="27" t="str">
        <f t="shared" si="107"/>
        <v/>
      </c>
      <c r="AP534"/>
      <c r="AQ534"/>
      <c r="AR534" s="151"/>
      <c r="AS534" s="151"/>
      <c r="AT534"/>
      <c r="AU534" s="57"/>
      <c r="AV534" s="57"/>
      <c r="AW534" s="57"/>
      <c r="AX534"/>
      <c r="AY534"/>
      <c r="AZ534"/>
      <c r="BA534"/>
      <c r="BB534"/>
      <c r="BC534"/>
      <c r="BD534"/>
      <c r="BE534"/>
      <c r="BF534"/>
      <c r="BG534"/>
      <c r="BH534"/>
      <c r="BI534"/>
      <c r="BJ534"/>
      <c r="BK534"/>
      <c r="BL534"/>
      <c r="BM534"/>
      <c r="BN534"/>
      <c r="BO534"/>
      <c r="BP534"/>
      <c r="BQ534"/>
      <c r="BR534"/>
      <c r="BS534"/>
      <c r="BT534"/>
      <c r="BU534"/>
      <c r="BV534"/>
      <c r="BW534"/>
      <c r="BX534"/>
      <c r="BY534"/>
      <c r="BZ534" s="21"/>
      <c r="CA534" s="21"/>
      <c r="CB534" s="21"/>
      <c r="CC534" s="21"/>
      <c r="CD534" s="21"/>
    </row>
    <row r="535" spans="7:82" hidden="1" x14ac:dyDescent="0.2">
      <c r="G535" s="6" t="str">
        <f t="shared" si="103"/>
        <v/>
      </c>
      <c r="H535" s="26"/>
      <c r="I535" s="26"/>
      <c r="J535" s="26"/>
      <c r="K535" s="26"/>
      <c r="L535" s="26"/>
      <c r="M535" s="27" t="str">
        <f t="shared" si="104"/>
        <v/>
      </c>
      <c r="N535" s="26"/>
      <c r="O535" s="26"/>
      <c r="P535" s="26"/>
      <c r="Q535" s="26"/>
      <c r="R535" s="26"/>
      <c r="S535" s="27" t="str">
        <f t="shared" si="105"/>
        <v/>
      </c>
      <c r="T535" s="26"/>
      <c r="U535" s="26"/>
      <c r="V535" s="26"/>
      <c r="W535" s="26"/>
      <c r="X535" s="26"/>
      <c r="Y535" s="27" t="str">
        <f t="shared" si="106"/>
        <v/>
      </c>
      <c r="Z535" s="26"/>
      <c r="AA535" s="26"/>
      <c r="AB535" s="26"/>
      <c r="AC535" s="26"/>
      <c r="AD535" s="26"/>
      <c r="AE535" s="27" t="str">
        <f t="shared" si="107"/>
        <v/>
      </c>
      <c r="AP535"/>
      <c r="AQ535"/>
      <c r="AR535" s="151"/>
      <c r="AS535" s="151"/>
      <c r="AT535"/>
      <c r="AU535" s="57"/>
      <c r="AV535" s="57"/>
      <c r="AW535" s="57"/>
      <c r="AX535"/>
      <c r="AY535"/>
      <c r="AZ535"/>
      <c r="BA535"/>
      <c r="BB535"/>
      <c r="BC535"/>
      <c r="BD535"/>
      <c r="BE535"/>
      <c r="BF535"/>
      <c r="BG535"/>
      <c r="BH535"/>
      <c r="BI535"/>
      <c r="BJ535"/>
      <c r="BK535"/>
      <c r="BL535"/>
      <c r="BM535"/>
      <c r="BN535"/>
      <c r="BO535"/>
      <c r="BP535"/>
      <c r="BQ535"/>
      <c r="BR535"/>
      <c r="BS535"/>
      <c r="BT535"/>
      <c r="BU535"/>
      <c r="BV535"/>
      <c r="BW535"/>
      <c r="BX535"/>
      <c r="BY535"/>
      <c r="BZ535" s="21"/>
      <c r="CA535" s="21"/>
      <c r="CB535" s="21"/>
      <c r="CC535" s="21"/>
      <c r="CD535" s="21"/>
    </row>
    <row r="536" spans="7:82" hidden="1" x14ac:dyDescent="0.2">
      <c r="G536" s="6" t="str">
        <f t="shared" si="103"/>
        <v/>
      </c>
      <c r="H536" s="26"/>
      <c r="I536" s="26"/>
      <c r="J536" s="26"/>
      <c r="K536" s="26"/>
      <c r="L536" s="26"/>
      <c r="M536" s="27" t="str">
        <f t="shared" si="104"/>
        <v/>
      </c>
      <c r="N536" s="26"/>
      <c r="O536" s="26"/>
      <c r="P536" s="26"/>
      <c r="Q536" s="26"/>
      <c r="R536" s="26"/>
      <c r="S536" s="27" t="str">
        <f t="shared" si="105"/>
        <v/>
      </c>
      <c r="T536" s="26"/>
      <c r="U536" s="26"/>
      <c r="V536" s="26"/>
      <c r="W536" s="26"/>
      <c r="X536" s="26"/>
      <c r="Y536" s="27" t="str">
        <f t="shared" si="106"/>
        <v/>
      </c>
      <c r="Z536" s="26"/>
      <c r="AA536" s="26"/>
      <c r="AB536" s="26"/>
      <c r="AC536" s="26"/>
      <c r="AD536" s="26"/>
      <c r="AE536" s="27" t="str">
        <f t="shared" si="107"/>
        <v/>
      </c>
      <c r="AP536"/>
      <c r="AQ536"/>
      <c r="AR536" s="151"/>
      <c r="AS536" s="151"/>
      <c r="AT536"/>
      <c r="AU536" s="57"/>
      <c r="AV536" s="57"/>
      <c r="AW536" s="57"/>
      <c r="AX536"/>
      <c r="AY536"/>
      <c r="AZ536"/>
      <c r="BA536"/>
      <c r="BB536"/>
      <c r="BC536"/>
      <c r="BD536"/>
      <c r="BE536"/>
      <c r="BF536"/>
      <c r="BG536"/>
      <c r="BH536"/>
      <c r="BI536"/>
      <c r="BJ536"/>
      <c r="BK536"/>
      <c r="BL536"/>
      <c r="BM536"/>
      <c r="BN536"/>
      <c r="BO536"/>
      <c r="BP536"/>
      <c r="BQ536"/>
      <c r="BR536"/>
      <c r="BS536"/>
      <c r="BT536"/>
      <c r="BU536"/>
      <c r="BV536"/>
      <c r="BW536"/>
      <c r="BX536"/>
      <c r="BY536"/>
      <c r="BZ536" s="21"/>
      <c r="CA536" s="21"/>
      <c r="CB536" s="21"/>
      <c r="CC536" s="21"/>
      <c r="CD536" s="21"/>
    </row>
    <row r="537" spans="7:82" hidden="1" x14ac:dyDescent="0.2">
      <c r="G537" s="6" t="str">
        <f t="shared" si="103"/>
        <v/>
      </c>
      <c r="H537" s="26"/>
      <c r="I537" s="26"/>
      <c r="J537" s="26"/>
      <c r="K537" s="26"/>
      <c r="L537" s="26"/>
      <c r="M537" s="27" t="str">
        <f t="shared" si="104"/>
        <v/>
      </c>
      <c r="N537" s="26"/>
      <c r="O537" s="26"/>
      <c r="P537" s="26"/>
      <c r="Q537" s="26"/>
      <c r="R537" s="26"/>
      <c r="S537" s="27" t="str">
        <f t="shared" si="105"/>
        <v/>
      </c>
      <c r="T537" s="26"/>
      <c r="U537" s="26"/>
      <c r="V537" s="26"/>
      <c r="W537" s="26"/>
      <c r="X537" s="26"/>
      <c r="Y537" s="27" t="str">
        <f t="shared" si="106"/>
        <v/>
      </c>
      <c r="Z537" s="26"/>
      <c r="AA537" s="26"/>
      <c r="AB537" s="26"/>
      <c r="AC537" s="26"/>
      <c r="AD537" s="26"/>
      <c r="AE537" s="27" t="str">
        <f t="shared" si="107"/>
        <v/>
      </c>
      <c r="AP537"/>
      <c r="AQ537"/>
      <c r="AR537" s="151"/>
      <c r="AS537" s="151"/>
      <c r="AT537"/>
      <c r="AU537" s="57"/>
      <c r="AV537" s="57"/>
      <c r="AW537" s="57"/>
      <c r="AX537"/>
      <c r="AY537"/>
      <c r="AZ537"/>
      <c r="BA537"/>
      <c r="BB537"/>
      <c r="BC537"/>
      <c r="BD537"/>
      <c r="BE537"/>
      <c r="BF537"/>
      <c r="BG537"/>
      <c r="BH537"/>
      <c r="BI537"/>
      <c r="BJ537"/>
      <c r="BK537"/>
      <c r="BL537"/>
      <c r="BM537"/>
      <c r="BN537"/>
      <c r="BO537"/>
      <c r="BP537"/>
      <c r="BQ537"/>
      <c r="BR537"/>
      <c r="BS537"/>
      <c r="BT537"/>
      <c r="BU537"/>
      <c r="BV537"/>
      <c r="BW537"/>
      <c r="BX537"/>
      <c r="BY537"/>
      <c r="BZ537" s="21"/>
      <c r="CA537" s="21"/>
      <c r="CB537" s="21"/>
      <c r="CC537" s="21"/>
      <c r="CD537" s="21"/>
    </row>
    <row r="538" spans="7:82" hidden="1" x14ac:dyDescent="0.2">
      <c r="G538" s="6" t="str">
        <f t="shared" si="103"/>
        <v/>
      </c>
      <c r="H538" s="26"/>
      <c r="I538" s="26"/>
      <c r="J538" s="26"/>
      <c r="K538" s="26"/>
      <c r="L538" s="26"/>
      <c r="M538" s="27" t="str">
        <f t="shared" si="104"/>
        <v/>
      </c>
      <c r="N538" s="26"/>
      <c r="O538" s="26"/>
      <c r="P538" s="26"/>
      <c r="Q538" s="26"/>
      <c r="R538" s="26"/>
      <c r="S538" s="27" t="str">
        <f t="shared" si="105"/>
        <v/>
      </c>
      <c r="T538" s="26"/>
      <c r="U538" s="26"/>
      <c r="V538" s="26"/>
      <c r="W538" s="26"/>
      <c r="X538" s="26"/>
      <c r="Y538" s="27" t="str">
        <f t="shared" si="106"/>
        <v/>
      </c>
      <c r="Z538" s="26"/>
      <c r="AA538" s="26"/>
      <c r="AB538" s="26"/>
      <c r="AC538" s="26"/>
      <c r="AD538" s="26"/>
      <c r="AE538" s="27" t="str">
        <f t="shared" si="107"/>
        <v/>
      </c>
      <c r="AP538"/>
      <c r="AQ538"/>
      <c r="AR538" s="151"/>
      <c r="AS538" s="151"/>
      <c r="AT538"/>
      <c r="AU538" s="57"/>
      <c r="AV538" s="57"/>
      <c r="AW538" s="57"/>
      <c r="AX538"/>
      <c r="AY538"/>
      <c r="AZ538"/>
      <c r="BA538"/>
      <c r="BB538"/>
      <c r="BC538"/>
      <c r="BD538"/>
      <c r="BE538"/>
      <c r="BF538"/>
      <c r="BG538"/>
      <c r="BH538"/>
      <c r="BI538"/>
      <c r="BJ538"/>
      <c r="BK538"/>
      <c r="BL538"/>
      <c r="BM538"/>
      <c r="BN538"/>
      <c r="BO538"/>
      <c r="BP538"/>
      <c r="BQ538"/>
      <c r="BR538"/>
      <c r="BS538"/>
      <c r="BT538"/>
      <c r="BU538"/>
      <c r="BV538"/>
      <c r="BW538"/>
      <c r="BX538"/>
      <c r="BY538"/>
      <c r="BZ538" s="21"/>
      <c r="CA538" s="21"/>
      <c r="CB538" s="21"/>
      <c r="CC538" s="21"/>
      <c r="CD538" s="21"/>
    </row>
    <row r="539" spans="7:82" hidden="1" x14ac:dyDescent="0.2">
      <c r="G539" s="6" t="str">
        <f t="shared" si="103"/>
        <v/>
      </c>
      <c r="H539" s="26"/>
      <c r="I539" s="26"/>
      <c r="J539" s="26"/>
      <c r="K539" s="26"/>
      <c r="L539" s="26"/>
      <c r="M539" s="27" t="str">
        <f t="shared" si="104"/>
        <v/>
      </c>
      <c r="N539" s="26"/>
      <c r="O539" s="26"/>
      <c r="P539" s="26"/>
      <c r="Q539" s="26"/>
      <c r="R539" s="26"/>
      <c r="S539" s="27" t="str">
        <f t="shared" si="105"/>
        <v/>
      </c>
      <c r="T539" s="26"/>
      <c r="U539" s="26"/>
      <c r="V539" s="26"/>
      <c r="W539" s="26"/>
      <c r="X539" s="26"/>
      <c r="Y539" s="27" t="str">
        <f t="shared" si="106"/>
        <v/>
      </c>
      <c r="Z539" s="26"/>
      <c r="AA539" s="26"/>
      <c r="AB539" s="26"/>
      <c r="AC539" s="26"/>
      <c r="AD539" s="26"/>
      <c r="AE539" s="27" t="str">
        <f t="shared" si="107"/>
        <v/>
      </c>
      <c r="AP539"/>
      <c r="AQ539"/>
      <c r="AR539" s="151"/>
      <c r="AS539" s="151"/>
      <c r="AT539"/>
      <c r="AU539" s="57"/>
      <c r="AV539" s="57"/>
      <c r="AW539" s="57"/>
      <c r="AX539"/>
      <c r="AY539"/>
      <c r="AZ539"/>
      <c r="BA539"/>
      <c r="BB539"/>
      <c r="BC539"/>
      <c r="BD539"/>
      <c r="BE539"/>
      <c r="BF539"/>
      <c r="BG539"/>
      <c r="BH539"/>
      <c r="BI539"/>
      <c r="BJ539"/>
      <c r="BK539"/>
      <c r="BL539"/>
      <c r="BM539"/>
      <c r="BN539"/>
      <c r="BO539"/>
      <c r="BP539"/>
      <c r="BQ539"/>
      <c r="BR539"/>
      <c r="BS539"/>
      <c r="BT539"/>
      <c r="BU539"/>
      <c r="BV539"/>
      <c r="BW539"/>
      <c r="BX539"/>
      <c r="BY539"/>
      <c r="BZ539" s="21"/>
      <c r="CA539" s="21"/>
      <c r="CB539" s="21"/>
      <c r="CC539" s="21"/>
      <c r="CD539" s="21"/>
    </row>
    <row r="540" spans="7:82" hidden="1" x14ac:dyDescent="0.2">
      <c r="G540" s="6" t="str">
        <f t="shared" si="103"/>
        <v/>
      </c>
      <c r="H540" s="26"/>
      <c r="I540" s="26"/>
      <c r="J540" s="26"/>
      <c r="K540" s="26"/>
      <c r="L540" s="26"/>
      <c r="M540" s="27" t="str">
        <f t="shared" si="104"/>
        <v/>
      </c>
      <c r="N540" s="26"/>
      <c r="O540" s="26"/>
      <c r="P540" s="26"/>
      <c r="Q540" s="26"/>
      <c r="R540" s="26"/>
      <c r="S540" s="27" t="str">
        <f t="shared" si="105"/>
        <v/>
      </c>
      <c r="T540" s="26"/>
      <c r="U540" s="26"/>
      <c r="V540" s="26"/>
      <c r="W540" s="26"/>
      <c r="X540" s="26"/>
      <c r="Y540" s="27" t="str">
        <f t="shared" si="106"/>
        <v/>
      </c>
      <c r="Z540" s="26"/>
      <c r="AA540" s="26"/>
      <c r="AB540" s="26"/>
      <c r="AC540" s="26"/>
      <c r="AD540" s="26"/>
      <c r="AE540" s="27" t="str">
        <f t="shared" si="107"/>
        <v/>
      </c>
      <c r="AP540"/>
      <c r="AQ540"/>
      <c r="AR540" s="151"/>
      <c r="AS540" s="151"/>
      <c r="AT540"/>
      <c r="AU540" s="57"/>
      <c r="AV540" s="57"/>
      <c r="AW540" s="57"/>
      <c r="AX540"/>
      <c r="AY540"/>
      <c r="AZ540"/>
      <c r="BA540"/>
      <c r="BB540"/>
      <c r="BC540"/>
      <c r="BD540"/>
      <c r="BE540"/>
      <c r="BF540"/>
      <c r="BG540"/>
      <c r="BH540"/>
      <c r="BI540"/>
      <c r="BJ540"/>
      <c r="BK540"/>
      <c r="BL540"/>
      <c r="BM540"/>
      <c r="BN540"/>
      <c r="BO540"/>
      <c r="BP540"/>
      <c r="BQ540"/>
      <c r="BR540"/>
      <c r="BS540"/>
      <c r="BT540"/>
      <c r="BU540"/>
      <c r="BV540"/>
      <c r="BW540"/>
      <c r="BX540"/>
      <c r="BY540"/>
      <c r="BZ540" s="21"/>
      <c r="CA540" s="21"/>
      <c r="CB540" s="21"/>
      <c r="CC540" s="21"/>
      <c r="CD540" s="21"/>
    </row>
    <row r="541" spans="7:82" hidden="1" x14ac:dyDescent="0.2">
      <c r="G541" s="6" t="str">
        <f t="shared" si="103"/>
        <v/>
      </c>
      <c r="H541" s="26"/>
      <c r="I541" s="26"/>
      <c r="J541" s="26"/>
      <c r="K541" s="26"/>
      <c r="L541" s="26"/>
      <c r="M541" s="27" t="str">
        <f t="shared" si="104"/>
        <v/>
      </c>
      <c r="N541" s="26"/>
      <c r="O541" s="26"/>
      <c r="P541" s="26"/>
      <c r="Q541" s="26"/>
      <c r="R541" s="26"/>
      <c r="S541" s="27" t="str">
        <f t="shared" si="105"/>
        <v/>
      </c>
      <c r="T541" s="26"/>
      <c r="U541" s="26"/>
      <c r="V541" s="26"/>
      <c r="W541" s="26"/>
      <c r="X541" s="26"/>
      <c r="Y541" s="27" t="str">
        <f t="shared" si="106"/>
        <v/>
      </c>
      <c r="Z541" s="26"/>
      <c r="AA541" s="26"/>
      <c r="AB541" s="26"/>
      <c r="AC541" s="26"/>
      <c r="AD541" s="26"/>
      <c r="AE541" s="27" t="str">
        <f t="shared" si="107"/>
        <v/>
      </c>
      <c r="AP541"/>
      <c r="AQ541"/>
      <c r="AR541" s="151"/>
      <c r="AS541" s="151"/>
      <c r="AT541"/>
      <c r="AU541" s="57"/>
      <c r="AV541" s="57"/>
      <c r="AW541" s="57"/>
      <c r="AX541"/>
      <c r="AY541"/>
      <c r="AZ541"/>
      <c r="BA541"/>
      <c r="BB541"/>
      <c r="BC541"/>
      <c r="BD541"/>
      <c r="BE541"/>
      <c r="BF541"/>
      <c r="BG541"/>
      <c r="BH541"/>
      <c r="BI541"/>
      <c r="BJ541"/>
      <c r="BK541"/>
      <c r="BL541"/>
      <c r="BM541"/>
      <c r="BN541"/>
      <c r="BO541"/>
      <c r="BP541"/>
      <c r="BQ541"/>
      <c r="BR541"/>
      <c r="BS541"/>
      <c r="BT541"/>
      <c r="BU541"/>
      <c r="BV541"/>
      <c r="BW541"/>
      <c r="BX541"/>
      <c r="BY541"/>
      <c r="BZ541" s="21"/>
      <c r="CA541" s="21"/>
      <c r="CB541" s="21"/>
      <c r="CC541" s="21"/>
      <c r="CD541" s="21"/>
    </row>
    <row r="542" spans="7:82" hidden="1" x14ac:dyDescent="0.2">
      <c r="G542" s="6" t="str">
        <f t="shared" si="103"/>
        <v/>
      </c>
      <c r="H542" s="26"/>
      <c r="I542" s="26"/>
      <c r="J542" s="26"/>
      <c r="K542" s="26"/>
      <c r="L542" s="26"/>
      <c r="M542" s="27" t="str">
        <f t="shared" si="104"/>
        <v/>
      </c>
      <c r="N542" s="26"/>
      <c r="O542" s="26"/>
      <c r="P542" s="26"/>
      <c r="Q542" s="26"/>
      <c r="R542" s="26"/>
      <c r="S542" s="27" t="str">
        <f t="shared" si="105"/>
        <v/>
      </c>
      <c r="T542" s="26"/>
      <c r="U542" s="26"/>
      <c r="V542" s="26"/>
      <c r="W542" s="26"/>
      <c r="X542" s="26"/>
      <c r="Y542" s="27" t="str">
        <f t="shared" si="106"/>
        <v/>
      </c>
      <c r="Z542" s="26"/>
      <c r="AA542" s="26"/>
      <c r="AB542" s="26"/>
      <c r="AC542" s="26"/>
      <c r="AD542" s="26"/>
      <c r="AE542" s="27" t="str">
        <f t="shared" si="107"/>
        <v/>
      </c>
      <c r="AP542"/>
      <c r="AQ542"/>
      <c r="AR542" s="151"/>
      <c r="AS542" s="151"/>
      <c r="AT542"/>
      <c r="AU542" s="57"/>
      <c r="AV542" s="57"/>
      <c r="AW542" s="57"/>
      <c r="AX542"/>
      <c r="AY542"/>
      <c r="AZ542"/>
      <c r="BA542"/>
      <c r="BB542"/>
      <c r="BC542"/>
      <c r="BD542"/>
      <c r="BE542"/>
      <c r="BF542"/>
      <c r="BG542"/>
      <c r="BH542"/>
      <c r="BI542"/>
      <c r="BJ542"/>
      <c r="BK542"/>
      <c r="BL542"/>
      <c r="BM542"/>
      <c r="BN542"/>
      <c r="BO542"/>
      <c r="BP542"/>
      <c r="BQ542"/>
      <c r="BR542"/>
      <c r="BS542"/>
      <c r="BT542"/>
      <c r="BU542"/>
      <c r="BV542"/>
      <c r="BW542"/>
      <c r="BX542"/>
      <c r="BY542"/>
      <c r="BZ542" s="21"/>
      <c r="CA542" s="21"/>
      <c r="CB542" s="21"/>
      <c r="CC542" s="21"/>
      <c r="CD542" s="21"/>
    </row>
    <row r="543" spans="7:82" hidden="1" x14ac:dyDescent="0.2">
      <c r="G543" s="6" t="str">
        <f t="shared" si="103"/>
        <v/>
      </c>
      <c r="H543" s="26"/>
      <c r="I543" s="26"/>
      <c r="J543" s="26"/>
      <c r="K543" s="26"/>
      <c r="L543" s="26"/>
      <c r="M543" s="27" t="str">
        <f t="shared" si="104"/>
        <v/>
      </c>
      <c r="N543" s="26"/>
      <c r="O543" s="26"/>
      <c r="P543" s="26"/>
      <c r="Q543" s="26"/>
      <c r="R543" s="26"/>
      <c r="S543" s="27" t="str">
        <f t="shared" si="105"/>
        <v/>
      </c>
      <c r="T543" s="26"/>
      <c r="U543" s="26"/>
      <c r="V543" s="26"/>
      <c r="W543" s="26"/>
      <c r="X543" s="26"/>
      <c r="Y543" s="27" t="str">
        <f t="shared" si="106"/>
        <v/>
      </c>
      <c r="Z543" s="26"/>
      <c r="AA543" s="26"/>
      <c r="AB543" s="26"/>
      <c r="AC543" s="26"/>
      <c r="AD543" s="26"/>
      <c r="AE543" s="27" t="str">
        <f t="shared" si="107"/>
        <v/>
      </c>
      <c r="AP543"/>
      <c r="AQ543"/>
      <c r="AR543" s="151"/>
      <c r="AS543" s="151"/>
      <c r="AT543"/>
      <c r="AU543" s="57"/>
      <c r="AV543" s="57"/>
      <c r="AW543" s="57"/>
      <c r="AX543"/>
      <c r="AY543"/>
      <c r="AZ543"/>
      <c r="BA543"/>
      <c r="BB543"/>
      <c r="BC543"/>
      <c r="BD543"/>
      <c r="BE543"/>
      <c r="BF543"/>
      <c r="BG543"/>
      <c r="BH543"/>
      <c r="BI543"/>
      <c r="BJ543"/>
      <c r="BK543"/>
      <c r="BL543"/>
      <c r="BM543"/>
      <c r="BN543"/>
      <c r="BO543"/>
      <c r="BP543"/>
      <c r="BQ543"/>
      <c r="BR543"/>
      <c r="BS543"/>
      <c r="BT543"/>
      <c r="BU543"/>
      <c r="BV543"/>
      <c r="BW543"/>
      <c r="BX543"/>
      <c r="BY543"/>
      <c r="BZ543" s="21"/>
      <c r="CA543" s="21"/>
      <c r="CB543" s="21"/>
      <c r="CC543" s="21"/>
      <c r="CD543" s="21"/>
    </row>
    <row r="544" spans="7:82" hidden="1" x14ac:dyDescent="0.2">
      <c r="G544" s="6" t="str">
        <f t="shared" si="103"/>
        <v/>
      </c>
      <c r="H544" s="26"/>
      <c r="I544" s="26"/>
      <c r="J544" s="26"/>
      <c r="K544" s="26"/>
      <c r="L544" s="26"/>
      <c r="M544" s="27" t="str">
        <f t="shared" si="104"/>
        <v/>
      </c>
      <c r="N544" s="26"/>
      <c r="O544" s="26"/>
      <c r="P544" s="26"/>
      <c r="Q544" s="26"/>
      <c r="R544" s="26"/>
      <c r="S544" s="27" t="str">
        <f t="shared" si="105"/>
        <v/>
      </c>
      <c r="T544" s="26"/>
      <c r="U544" s="26"/>
      <c r="V544" s="26"/>
      <c r="W544" s="26"/>
      <c r="X544" s="26"/>
      <c r="Y544" s="27" t="str">
        <f t="shared" si="106"/>
        <v/>
      </c>
      <c r="Z544" s="26"/>
      <c r="AA544" s="26"/>
      <c r="AB544" s="26"/>
      <c r="AC544" s="26"/>
      <c r="AD544" s="26"/>
      <c r="AE544" s="27" t="str">
        <f t="shared" si="107"/>
        <v/>
      </c>
      <c r="AP544"/>
      <c r="AQ544"/>
      <c r="AR544" s="151"/>
      <c r="AS544" s="151"/>
      <c r="AT544"/>
      <c r="AU544" s="57"/>
      <c r="AV544" s="57"/>
      <c r="AW544" s="57"/>
      <c r="AX544"/>
      <c r="AY544"/>
      <c r="AZ544"/>
      <c r="BA544"/>
      <c r="BB544"/>
      <c r="BC544"/>
      <c r="BD544"/>
      <c r="BE544"/>
      <c r="BF544"/>
      <c r="BG544"/>
      <c r="BH544"/>
      <c r="BI544"/>
      <c r="BJ544"/>
      <c r="BK544"/>
      <c r="BL544"/>
      <c r="BM544"/>
      <c r="BN544"/>
      <c r="BO544"/>
      <c r="BP544"/>
      <c r="BQ544"/>
      <c r="BR544"/>
      <c r="BS544"/>
      <c r="BT544"/>
      <c r="BU544"/>
      <c r="BV544"/>
      <c r="BW544"/>
      <c r="BX544"/>
      <c r="BY544"/>
      <c r="BZ544" s="21"/>
      <c r="CA544" s="21"/>
      <c r="CB544" s="21"/>
      <c r="CC544" s="21"/>
      <c r="CD544" s="21"/>
    </row>
    <row r="545" spans="7:82" hidden="1" x14ac:dyDescent="0.2">
      <c r="G545" s="6" t="str">
        <f t="shared" si="103"/>
        <v/>
      </c>
      <c r="H545" s="26"/>
      <c r="I545" s="26"/>
      <c r="J545" s="26"/>
      <c r="K545" s="26"/>
      <c r="L545" s="26"/>
      <c r="M545" s="27" t="str">
        <f t="shared" si="104"/>
        <v/>
      </c>
      <c r="N545" s="26"/>
      <c r="O545" s="26"/>
      <c r="P545" s="26"/>
      <c r="Q545" s="26"/>
      <c r="R545" s="26"/>
      <c r="S545" s="27" t="str">
        <f t="shared" si="105"/>
        <v/>
      </c>
      <c r="T545" s="26"/>
      <c r="U545" s="26"/>
      <c r="V545" s="26"/>
      <c r="W545" s="26"/>
      <c r="X545" s="26"/>
      <c r="Y545" s="27" t="str">
        <f t="shared" si="106"/>
        <v/>
      </c>
      <c r="Z545" s="26"/>
      <c r="AA545" s="26"/>
      <c r="AB545" s="26"/>
      <c r="AC545" s="26"/>
      <c r="AD545" s="26"/>
      <c r="AE545" s="27" t="str">
        <f t="shared" si="107"/>
        <v/>
      </c>
      <c r="AP545"/>
      <c r="AQ545"/>
      <c r="AR545" s="151"/>
      <c r="AS545" s="151"/>
      <c r="AT545"/>
      <c r="AU545" s="57"/>
      <c r="AV545" s="57"/>
      <c r="AW545" s="57"/>
      <c r="AX545"/>
      <c r="AY545"/>
      <c r="AZ545"/>
      <c r="BA545"/>
      <c r="BB545"/>
      <c r="BC545"/>
      <c r="BD545"/>
      <c r="BE545"/>
      <c r="BF545"/>
      <c r="BG545"/>
      <c r="BH545"/>
      <c r="BI545"/>
      <c r="BJ545"/>
      <c r="BK545"/>
      <c r="BL545"/>
      <c r="BM545"/>
      <c r="BN545"/>
      <c r="BO545"/>
      <c r="BP545"/>
      <c r="BQ545"/>
      <c r="BR545"/>
      <c r="BS545"/>
      <c r="BT545"/>
      <c r="BU545"/>
      <c r="BV545"/>
      <c r="BW545"/>
      <c r="BX545"/>
      <c r="BY545"/>
      <c r="BZ545" s="21"/>
      <c r="CA545" s="21"/>
      <c r="CB545" s="21"/>
      <c r="CC545" s="21"/>
      <c r="CD545" s="21"/>
    </row>
    <row r="546" spans="7:82" hidden="1" x14ac:dyDescent="0.2">
      <c r="G546" s="6" t="str">
        <f t="shared" si="103"/>
        <v/>
      </c>
      <c r="H546" s="26"/>
      <c r="I546" s="26"/>
      <c r="J546" s="26"/>
      <c r="K546" s="26"/>
      <c r="L546" s="26"/>
      <c r="M546" s="27" t="str">
        <f t="shared" si="104"/>
        <v/>
      </c>
      <c r="N546" s="26"/>
      <c r="O546" s="26"/>
      <c r="P546" s="26"/>
      <c r="Q546" s="26"/>
      <c r="R546" s="26"/>
      <c r="S546" s="27" t="str">
        <f t="shared" si="105"/>
        <v/>
      </c>
      <c r="T546" s="26"/>
      <c r="U546" s="26"/>
      <c r="V546" s="26"/>
      <c r="W546" s="26"/>
      <c r="X546" s="26"/>
      <c r="Y546" s="27" t="str">
        <f t="shared" si="106"/>
        <v/>
      </c>
      <c r="Z546" s="26"/>
      <c r="AA546" s="26"/>
      <c r="AB546" s="26"/>
      <c r="AC546" s="26"/>
      <c r="AD546" s="26"/>
      <c r="AE546" s="27" t="str">
        <f t="shared" si="107"/>
        <v/>
      </c>
      <c r="AP546"/>
      <c r="AQ546"/>
      <c r="AR546" s="151"/>
      <c r="AS546" s="151"/>
      <c r="AT546"/>
      <c r="AU546" s="57"/>
      <c r="AV546" s="57"/>
      <c r="AW546" s="57"/>
      <c r="AX546"/>
      <c r="AY546"/>
      <c r="AZ546"/>
      <c r="BA546"/>
      <c r="BB546"/>
      <c r="BC546"/>
      <c r="BD546"/>
      <c r="BE546"/>
      <c r="BF546"/>
      <c r="BG546"/>
      <c r="BH546"/>
      <c r="BI546"/>
      <c r="BJ546"/>
      <c r="BK546"/>
      <c r="BL546"/>
      <c r="BM546"/>
      <c r="BN546"/>
      <c r="BO546"/>
      <c r="BP546"/>
      <c r="BQ546"/>
      <c r="BR546"/>
      <c r="BS546"/>
      <c r="BT546"/>
      <c r="BU546"/>
      <c r="BV546"/>
      <c r="BW546"/>
      <c r="BX546"/>
      <c r="BY546"/>
      <c r="BZ546" s="21"/>
      <c r="CA546" s="21"/>
      <c r="CB546" s="21"/>
      <c r="CC546" s="21"/>
      <c r="CD546" s="21"/>
    </row>
    <row r="547" spans="7:82" hidden="1" x14ac:dyDescent="0.2">
      <c r="G547" s="6" t="str">
        <f t="shared" si="103"/>
        <v/>
      </c>
      <c r="H547" s="26"/>
      <c r="I547" s="26"/>
      <c r="J547" s="26"/>
      <c r="K547" s="26"/>
      <c r="L547" s="26"/>
      <c r="M547" s="27" t="str">
        <f t="shared" si="104"/>
        <v/>
      </c>
      <c r="N547" s="26"/>
      <c r="O547" s="26"/>
      <c r="P547" s="26"/>
      <c r="Q547" s="26"/>
      <c r="R547" s="26"/>
      <c r="S547" s="27" t="str">
        <f t="shared" si="105"/>
        <v/>
      </c>
      <c r="T547" s="26"/>
      <c r="U547" s="26"/>
      <c r="V547" s="26"/>
      <c r="W547" s="26"/>
      <c r="X547" s="26"/>
      <c r="Y547" s="27" t="str">
        <f t="shared" si="106"/>
        <v/>
      </c>
      <c r="Z547" s="26"/>
      <c r="AA547" s="26"/>
      <c r="AB547" s="26"/>
      <c r="AC547" s="26"/>
      <c r="AD547" s="26"/>
      <c r="AE547" s="27" t="str">
        <f t="shared" si="107"/>
        <v/>
      </c>
      <c r="AP547"/>
      <c r="AQ547"/>
      <c r="AR547" s="151"/>
      <c r="AS547" s="151"/>
      <c r="AT547"/>
      <c r="AU547" s="57"/>
      <c r="AV547" s="57"/>
      <c r="AW547" s="57"/>
      <c r="AX547"/>
      <c r="AY547"/>
      <c r="AZ547"/>
      <c r="BA547"/>
      <c r="BB547"/>
      <c r="BC547"/>
      <c r="BD547"/>
      <c r="BE547"/>
      <c r="BF547"/>
      <c r="BG547"/>
      <c r="BH547"/>
      <c r="BI547"/>
      <c r="BJ547"/>
      <c r="BK547"/>
      <c r="BL547"/>
      <c r="BM547"/>
      <c r="BN547"/>
      <c r="BO547"/>
      <c r="BP547"/>
      <c r="BQ547"/>
      <c r="BR547"/>
      <c r="BS547"/>
      <c r="BT547"/>
      <c r="BU547"/>
      <c r="BV547"/>
      <c r="BW547"/>
      <c r="BX547"/>
      <c r="BY547"/>
      <c r="BZ547" s="21"/>
      <c r="CA547" s="21"/>
      <c r="CB547" s="21"/>
      <c r="CC547" s="21"/>
      <c r="CD547" s="21"/>
    </row>
    <row r="548" spans="7:82" hidden="1" x14ac:dyDescent="0.2">
      <c r="G548" s="6" t="str">
        <f t="shared" si="103"/>
        <v/>
      </c>
      <c r="H548" s="26"/>
      <c r="I548" s="26"/>
      <c r="J548" s="26"/>
      <c r="K548" s="26"/>
      <c r="L548" s="26"/>
      <c r="M548" s="27" t="str">
        <f t="shared" si="104"/>
        <v/>
      </c>
      <c r="N548" s="26"/>
      <c r="O548" s="26"/>
      <c r="P548" s="26"/>
      <c r="Q548" s="26"/>
      <c r="R548" s="26"/>
      <c r="S548" s="27" t="str">
        <f t="shared" si="105"/>
        <v/>
      </c>
      <c r="T548" s="26"/>
      <c r="U548" s="26"/>
      <c r="V548" s="26"/>
      <c r="W548" s="26"/>
      <c r="X548" s="26"/>
      <c r="Y548" s="27" t="str">
        <f t="shared" si="106"/>
        <v/>
      </c>
      <c r="Z548" s="26"/>
      <c r="AA548" s="26"/>
      <c r="AB548" s="26"/>
      <c r="AC548" s="26"/>
      <c r="AD548" s="26"/>
      <c r="AE548" s="27" t="str">
        <f t="shared" si="107"/>
        <v/>
      </c>
      <c r="AP548"/>
      <c r="AQ548"/>
      <c r="AR548" s="151"/>
      <c r="AS548" s="151"/>
      <c r="AT548"/>
      <c r="AU548" s="57"/>
      <c r="AV548" s="57"/>
      <c r="AW548" s="57"/>
      <c r="AX548"/>
      <c r="AY548"/>
      <c r="AZ548"/>
      <c r="BA548"/>
      <c r="BB548"/>
      <c r="BC548"/>
      <c r="BD548"/>
      <c r="BE548"/>
      <c r="BF548"/>
      <c r="BG548"/>
      <c r="BH548"/>
      <c r="BI548"/>
      <c r="BJ548"/>
      <c r="BK548"/>
      <c r="BL548"/>
      <c r="BM548"/>
      <c r="BN548"/>
      <c r="BO548"/>
      <c r="BP548"/>
      <c r="BQ548"/>
      <c r="BR548"/>
      <c r="BS548"/>
      <c r="BT548"/>
      <c r="BU548"/>
      <c r="BV548"/>
      <c r="BW548"/>
      <c r="BX548"/>
      <c r="BY548"/>
      <c r="BZ548" s="21"/>
      <c r="CA548" s="21"/>
      <c r="CB548" s="21"/>
      <c r="CC548" s="21"/>
      <c r="CD548" s="21"/>
    </row>
    <row r="549" spans="7:82" hidden="1" x14ac:dyDescent="0.2">
      <c r="G549" s="6" t="str">
        <f t="shared" si="103"/>
        <v/>
      </c>
      <c r="H549" s="26"/>
      <c r="I549" s="26"/>
      <c r="J549" s="26"/>
      <c r="K549" s="26"/>
      <c r="L549" s="26"/>
      <c r="M549" s="27" t="str">
        <f t="shared" si="104"/>
        <v/>
      </c>
      <c r="N549" s="26"/>
      <c r="O549" s="26"/>
      <c r="P549" s="26"/>
      <c r="Q549" s="26"/>
      <c r="R549" s="26"/>
      <c r="S549" s="27" t="str">
        <f t="shared" si="105"/>
        <v/>
      </c>
      <c r="T549" s="26"/>
      <c r="U549" s="26"/>
      <c r="V549" s="26"/>
      <c r="W549" s="26"/>
      <c r="X549" s="26"/>
      <c r="Y549" s="27" t="str">
        <f t="shared" si="106"/>
        <v/>
      </c>
      <c r="Z549" s="26"/>
      <c r="AA549" s="26"/>
      <c r="AB549" s="26"/>
      <c r="AC549" s="26"/>
      <c r="AD549" s="26"/>
      <c r="AE549" s="27" t="str">
        <f t="shared" si="107"/>
        <v/>
      </c>
      <c r="AP549"/>
      <c r="AQ549"/>
      <c r="AR549" s="151"/>
      <c r="AS549" s="151"/>
      <c r="AT549"/>
      <c r="AU549" s="57"/>
      <c r="AV549" s="57"/>
      <c r="AW549" s="57"/>
      <c r="AX549"/>
      <c r="AY549"/>
      <c r="AZ549"/>
      <c r="BA549"/>
      <c r="BB549"/>
      <c r="BC549"/>
      <c r="BD549"/>
      <c r="BE549"/>
      <c r="BF549"/>
      <c r="BG549"/>
      <c r="BH549"/>
      <c r="BI549"/>
      <c r="BJ549"/>
      <c r="BK549"/>
      <c r="BL549"/>
      <c r="BM549"/>
      <c r="BN549"/>
      <c r="BO549"/>
      <c r="BP549"/>
      <c r="BQ549"/>
      <c r="BR549"/>
      <c r="BS549"/>
      <c r="BT549"/>
      <c r="BU549"/>
      <c r="BV549"/>
      <c r="BW549"/>
      <c r="BX549"/>
      <c r="BY549"/>
      <c r="BZ549" s="21"/>
      <c r="CA549" s="21"/>
      <c r="CB549" s="21"/>
      <c r="CC549" s="21"/>
      <c r="CD549" s="21"/>
    </row>
    <row r="550" spans="7:82" hidden="1" x14ac:dyDescent="0.2">
      <c r="G550" s="6" t="str">
        <f t="shared" si="103"/>
        <v/>
      </c>
      <c r="H550" s="26"/>
      <c r="I550" s="26"/>
      <c r="J550" s="26"/>
      <c r="K550" s="26"/>
      <c r="L550" s="26"/>
      <c r="M550" s="27" t="str">
        <f t="shared" si="104"/>
        <v/>
      </c>
      <c r="N550" s="26"/>
      <c r="O550" s="26"/>
      <c r="P550" s="26"/>
      <c r="Q550" s="26"/>
      <c r="R550" s="26"/>
      <c r="S550" s="27" t="str">
        <f t="shared" si="105"/>
        <v/>
      </c>
      <c r="T550" s="26"/>
      <c r="U550" s="26"/>
      <c r="V550" s="26"/>
      <c r="W550" s="26"/>
      <c r="X550" s="26"/>
      <c r="Y550" s="27" t="str">
        <f t="shared" si="106"/>
        <v/>
      </c>
      <c r="Z550" s="26"/>
      <c r="AA550" s="26"/>
      <c r="AB550" s="26"/>
      <c r="AC550" s="26"/>
      <c r="AD550" s="26"/>
      <c r="AE550" s="27" t="str">
        <f t="shared" si="107"/>
        <v/>
      </c>
      <c r="AP550"/>
      <c r="AQ550"/>
      <c r="AR550" s="151"/>
      <c r="AS550" s="151"/>
      <c r="AT550"/>
      <c r="AU550" s="57"/>
      <c r="AV550" s="57"/>
      <c r="AW550" s="57"/>
      <c r="AX550"/>
      <c r="AY550"/>
      <c r="AZ550"/>
      <c r="BA550"/>
      <c r="BB550"/>
      <c r="BC550"/>
      <c r="BD550"/>
      <c r="BE550"/>
      <c r="BF550"/>
      <c r="BG550"/>
      <c r="BH550"/>
      <c r="BI550"/>
      <c r="BJ550"/>
      <c r="BK550"/>
      <c r="BL550"/>
      <c r="BM550"/>
      <c r="BN550"/>
      <c r="BO550"/>
      <c r="BP550"/>
      <c r="BQ550"/>
      <c r="BR550"/>
      <c r="BS550"/>
      <c r="BT550"/>
      <c r="BU550"/>
      <c r="BV550"/>
      <c r="BW550"/>
      <c r="BX550"/>
      <c r="BY550"/>
      <c r="BZ550" s="21"/>
      <c r="CA550" s="21"/>
      <c r="CB550" s="21"/>
      <c r="CC550" s="21"/>
      <c r="CD550" s="21"/>
    </row>
    <row r="551" spans="7:82" hidden="1" x14ac:dyDescent="0.2">
      <c r="G551" s="6" t="str">
        <f t="shared" si="103"/>
        <v/>
      </c>
      <c r="H551" s="26"/>
      <c r="I551" s="26"/>
      <c r="J551" s="26"/>
      <c r="K551" s="26"/>
      <c r="L551" s="26"/>
      <c r="M551" s="27" t="str">
        <f t="shared" si="104"/>
        <v/>
      </c>
      <c r="N551" s="26"/>
      <c r="O551" s="26"/>
      <c r="P551" s="26"/>
      <c r="Q551" s="26"/>
      <c r="R551" s="26"/>
      <c r="S551" s="27" t="str">
        <f t="shared" si="105"/>
        <v/>
      </c>
      <c r="T551" s="26"/>
      <c r="U551" s="26"/>
      <c r="V551" s="26"/>
      <c r="W551" s="26"/>
      <c r="X551" s="26"/>
      <c r="Y551" s="27" t="str">
        <f t="shared" si="106"/>
        <v/>
      </c>
      <c r="Z551" s="26"/>
      <c r="AA551" s="26"/>
      <c r="AB551" s="26"/>
      <c r="AC551" s="26"/>
      <c r="AD551" s="26"/>
      <c r="AE551" s="27" t="str">
        <f t="shared" si="107"/>
        <v/>
      </c>
      <c r="AP551"/>
      <c r="AQ551"/>
      <c r="AR551" s="151"/>
      <c r="AS551" s="151"/>
      <c r="AT551"/>
      <c r="AU551" s="57"/>
      <c r="AV551" s="57"/>
      <c r="AW551" s="57"/>
      <c r="AX551"/>
      <c r="AY551"/>
      <c r="AZ551"/>
      <c r="BA551"/>
      <c r="BB551"/>
      <c r="BC551"/>
      <c r="BD551"/>
      <c r="BE551"/>
      <c r="BF551"/>
      <c r="BG551"/>
      <c r="BH551"/>
      <c r="BI551"/>
      <c r="BJ551"/>
      <c r="BK551"/>
      <c r="BL551"/>
      <c r="BM551"/>
      <c r="BN551"/>
      <c r="BO551"/>
      <c r="BP551"/>
      <c r="BQ551"/>
      <c r="BR551"/>
      <c r="BS551"/>
      <c r="BT551"/>
      <c r="BU551"/>
      <c r="BV551"/>
      <c r="BW551"/>
      <c r="BX551"/>
      <c r="BY551"/>
      <c r="BZ551" s="21"/>
      <c r="CA551" s="21"/>
      <c r="CB551" s="21"/>
      <c r="CC551" s="21"/>
      <c r="CD551" s="21"/>
    </row>
    <row r="552" spans="7:82" hidden="1" x14ac:dyDescent="0.2">
      <c r="G552" s="6" t="str">
        <f t="shared" si="103"/>
        <v/>
      </c>
      <c r="H552" s="26"/>
      <c r="I552" s="26"/>
      <c r="J552" s="26"/>
      <c r="K552" s="26"/>
      <c r="L552" s="26"/>
      <c r="M552" s="27" t="str">
        <f t="shared" si="104"/>
        <v/>
      </c>
      <c r="N552" s="26"/>
      <c r="O552" s="26"/>
      <c r="P552" s="26"/>
      <c r="Q552" s="26"/>
      <c r="R552" s="26"/>
      <c r="S552" s="27" t="str">
        <f t="shared" si="105"/>
        <v/>
      </c>
      <c r="T552" s="26"/>
      <c r="U552" s="26"/>
      <c r="V552" s="26"/>
      <c r="W552" s="26"/>
      <c r="X552" s="26"/>
      <c r="Y552" s="27" t="str">
        <f t="shared" si="106"/>
        <v/>
      </c>
      <c r="Z552" s="26"/>
      <c r="AA552" s="26"/>
      <c r="AB552" s="26"/>
      <c r="AC552" s="26"/>
      <c r="AD552" s="26"/>
      <c r="AE552" s="27" t="str">
        <f t="shared" si="107"/>
        <v/>
      </c>
      <c r="AP552"/>
      <c r="AQ552"/>
      <c r="AR552" s="151"/>
      <c r="AS552" s="151"/>
      <c r="AT552"/>
      <c r="AU552" s="57"/>
      <c r="AV552" s="57"/>
      <c r="AW552" s="57"/>
      <c r="AX552"/>
      <c r="AY552"/>
      <c r="AZ552"/>
      <c r="BA552"/>
      <c r="BB552"/>
      <c r="BC552"/>
      <c r="BD552"/>
      <c r="BE552"/>
      <c r="BF552"/>
      <c r="BG552"/>
      <c r="BH552"/>
      <c r="BI552"/>
      <c r="BJ552"/>
      <c r="BK552"/>
      <c r="BL552"/>
      <c r="BM552"/>
      <c r="BN552"/>
      <c r="BO552"/>
      <c r="BP552"/>
      <c r="BQ552"/>
      <c r="BR552"/>
      <c r="BS552"/>
      <c r="BT552"/>
      <c r="BU552"/>
      <c r="BV552"/>
      <c r="BW552"/>
      <c r="BX552"/>
      <c r="BY552"/>
      <c r="BZ552" s="21"/>
      <c r="CA552" s="21"/>
      <c r="CB552" s="21"/>
      <c r="CC552" s="21"/>
      <c r="CD552" s="21"/>
    </row>
    <row r="553" spans="7:82" hidden="1" x14ac:dyDescent="0.2">
      <c r="G553" s="6" t="str">
        <f t="shared" si="103"/>
        <v/>
      </c>
      <c r="H553" s="26"/>
      <c r="I553" s="26"/>
      <c r="J553" s="26"/>
      <c r="K553" s="26"/>
      <c r="L553" s="26"/>
      <c r="M553" s="27" t="str">
        <f t="shared" si="104"/>
        <v/>
      </c>
      <c r="N553" s="26"/>
      <c r="O553" s="26"/>
      <c r="P553" s="26"/>
      <c r="Q553" s="26"/>
      <c r="R553" s="26"/>
      <c r="S553" s="27" t="str">
        <f t="shared" si="105"/>
        <v/>
      </c>
      <c r="T553" s="26"/>
      <c r="U553" s="26"/>
      <c r="V553" s="26"/>
      <c r="W553" s="26"/>
      <c r="X553" s="26"/>
      <c r="Y553" s="27" t="str">
        <f t="shared" si="106"/>
        <v/>
      </c>
      <c r="Z553" s="26"/>
      <c r="AA553" s="26"/>
      <c r="AB553" s="26"/>
      <c r="AC553" s="26"/>
      <c r="AD553" s="26"/>
      <c r="AE553" s="27" t="str">
        <f t="shared" si="107"/>
        <v/>
      </c>
      <c r="AP553"/>
      <c r="AQ553"/>
      <c r="AR553" s="151"/>
      <c r="AS553" s="151"/>
      <c r="AT553"/>
      <c r="AU553" s="57"/>
      <c r="AV553" s="57"/>
      <c r="AW553" s="57"/>
      <c r="AX553"/>
      <c r="AY553"/>
      <c r="AZ553"/>
      <c r="BA553"/>
      <c r="BB553"/>
      <c r="BC553"/>
      <c r="BD553"/>
      <c r="BE553"/>
      <c r="BF553"/>
      <c r="BG553"/>
      <c r="BH553"/>
      <c r="BI553"/>
      <c r="BJ553"/>
      <c r="BK553"/>
      <c r="BL553"/>
      <c r="BM553"/>
      <c r="BN553"/>
      <c r="BO553"/>
      <c r="BP553"/>
      <c r="BQ553"/>
      <c r="BR553"/>
      <c r="BS553"/>
      <c r="BT553"/>
      <c r="BU553"/>
      <c r="BV553"/>
      <c r="BW553"/>
      <c r="BX553"/>
      <c r="BY553"/>
      <c r="BZ553" s="21"/>
      <c r="CA553" s="21"/>
      <c r="CB553" s="21"/>
      <c r="CC553" s="21"/>
      <c r="CD553" s="21"/>
    </row>
    <row r="554" spans="7:82" hidden="1" x14ac:dyDescent="0.2">
      <c r="G554" s="6" t="str">
        <f t="shared" si="103"/>
        <v/>
      </c>
      <c r="H554" s="26"/>
      <c r="I554" s="26"/>
      <c r="J554" s="26"/>
      <c r="K554" s="26"/>
      <c r="L554" s="26"/>
      <c r="M554" s="27" t="str">
        <f t="shared" si="104"/>
        <v/>
      </c>
      <c r="N554" s="26"/>
      <c r="O554" s="26"/>
      <c r="P554" s="26"/>
      <c r="Q554" s="26"/>
      <c r="R554" s="26"/>
      <c r="S554" s="27" t="str">
        <f t="shared" si="105"/>
        <v/>
      </c>
      <c r="T554" s="26"/>
      <c r="U554" s="26"/>
      <c r="V554" s="26"/>
      <c r="W554" s="26"/>
      <c r="X554" s="26"/>
      <c r="Y554" s="27" t="str">
        <f t="shared" si="106"/>
        <v/>
      </c>
      <c r="Z554" s="26"/>
      <c r="AA554" s="26"/>
      <c r="AB554" s="26"/>
      <c r="AC554" s="26"/>
      <c r="AD554" s="26"/>
      <c r="AE554" s="27" t="str">
        <f t="shared" si="107"/>
        <v/>
      </c>
      <c r="AP554"/>
      <c r="AQ554"/>
      <c r="AR554" s="151"/>
      <c r="AS554" s="151"/>
      <c r="AT554"/>
      <c r="AU554" s="57"/>
      <c r="AV554" s="57"/>
      <c r="AW554" s="57"/>
      <c r="AX554"/>
      <c r="AY554"/>
      <c r="AZ554"/>
      <c r="BA554"/>
      <c r="BB554"/>
      <c r="BC554"/>
      <c r="BD554"/>
      <c r="BE554"/>
      <c r="BF554"/>
      <c r="BG554"/>
      <c r="BH554"/>
      <c r="BI554"/>
      <c r="BJ554"/>
      <c r="BK554"/>
      <c r="BL554"/>
      <c r="BM554"/>
      <c r="BN554"/>
      <c r="BO554"/>
      <c r="BP554"/>
      <c r="BQ554"/>
      <c r="BR554"/>
      <c r="BS554"/>
      <c r="BT554"/>
      <c r="BU554"/>
      <c r="BV554"/>
      <c r="BW554"/>
      <c r="BX554"/>
      <c r="BY554"/>
      <c r="BZ554" s="21"/>
      <c r="CA554" s="21"/>
      <c r="CB554" s="21"/>
      <c r="CC554" s="21"/>
      <c r="CD554" s="21"/>
    </row>
    <row r="555" spans="7:82" hidden="1" x14ac:dyDescent="0.2">
      <c r="G555" s="6" t="str">
        <f t="shared" si="103"/>
        <v/>
      </c>
      <c r="H555" s="26"/>
      <c r="I555" s="26"/>
      <c r="J555" s="26"/>
      <c r="K555" s="26"/>
      <c r="L555" s="26"/>
      <c r="M555" s="27" t="str">
        <f t="shared" si="104"/>
        <v/>
      </c>
      <c r="N555" s="26"/>
      <c r="O555" s="26"/>
      <c r="P555" s="26"/>
      <c r="Q555" s="26"/>
      <c r="R555" s="26"/>
      <c r="S555" s="27" t="str">
        <f t="shared" si="105"/>
        <v/>
      </c>
      <c r="T555" s="26"/>
      <c r="U555" s="26"/>
      <c r="V555" s="26"/>
      <c r="W555" s="26"/>
      <c r="X555" s="26"/>
      <c r="Y555" s="27" t="str">
        <f t="shared" si="106"/>
        <v/>
      </c>
      <c r="Z555" s="26"/>
      <c r="AA555" s="26"/>
      <c r="AB555" s="26"/>
      <c r="AC555" s="26"/>
      <c r="AD555" s="26"/>
      <c r="AE555" s="27" t="str">
        <f t="shared" si="107"/>
        <v/>
      </c>
      <c r="AP555"/>
      <c r="AQ555"/>
      <c r="AR555" s="151"/>
      <c r="AS555" s="151"/>
      <c r="AT555"/>
      <c r="AU555" s="57"/>
      <c r="AV555" s="57"/>
      <c r="AW555" s="57"/>
      <c r="AX555"/>
      <c r="AY555"/>
      <c r="AZ555"/>
      <c r="BA555"/>
      <c r="BB555"/>
      <c r="BC555"/>
      <c r="BD555"/>
      <c r="BE555"/>
      <c r="BF555"/>
      <c r="BG555"/>
      <c r="BH555"/>
      <c r="BI555"/>
      <c r="BJ555"/>
      <c r="BK555"/>
      <c r="BL555"/>
      <c r="BM555"/>
      <c r="BN555"/>
      <c r="BO555"/>
      <c r="BP555"/>
      <c r="BQ555"/>
      <c r="BR555"/>
      <c r="BS555"/>
      <c r="BT555"/>
      <c r="BU555"/>
      <c r="BV555"/>
      <c r="BW555"/>
      <c r="BX555"/>
      <c r="BY555"/>
      <c r="BZ555" s="21"/>
      <c r="CA555" s="21"/>
      <c r="CB555" s="21"/>
      <c r="CC555" s="21"/>
      <c r="CD555" s="21"/>
    </row>
    <row r="556" spans="7:82" hidden="1" x14ac:dyDescent="0.2">
      <c r="G556" s="6" t="str">
        <f t="shared" si="103"/>
        <v/>
      </c>
      <c r="H556" s="26"/>
      <c r="I556" s="26"/>
      <c r="J556" s="26"/>
      <c r="K556" s="26"/>
      <c r="L556" s="26"/>
      <c r="M556" s="27" t="str">
        <f t="shared" si="104"/>
        <v/>
      </c>
      <c r="N556" s="26"/>
      <c r="O556" s="26"/>
      <c r="P556" s="26"/>
      <c r="Q556" s="26"/>
      <c r="R556" s="26"/>
      <c r="S556" s="27" t="str">
        <f t="shared" si="105"/>
        <v/>
      </c>
      <c r="T556" s="26"/>
      <c r="U556" s="26"/>
      <c r="V556" s="26"/>
      <c r="W556" s="26"/>
      <c r="X556" s="26"/>
      <c r="Y556" s="27" t="str">
        <f t="shared" si="106"/>
        <v/>
      </c>
      <c r="Z556" s="26"/>
      <c r="AA556" s="26"/>
      <c r="AB556" s="26"/>
      <c r="AC556" s="26"/>
      <c r="AD556" s="26"/>
      <c r="AE556" s="27" t="str">
        <f t="shared" si="107"/>
        <v/>
      </c>
      <c r="AP556"/>
      <c r="AQ556"/>
      <c r="AR556" s="151"/>
      <c r="AS556" s="151"/>
      <c r="AT556"/>
      <c r="AU556" s="57"/>
      <c r="AV556" s="57"/>
      <c r="AW556" s="57"/>
      <c r="AX556"/>
      <c r="AY556"/>
      <c r="AZ556"/>
      <c r="BA556"/>
      <c r="BB556"/>
      <c r="BC556"/>
      <c r="BD556"/>
      <c r="BE556"/>
      <c r="BF556"/>
      <c r="BG556"/>
      <c r="BH556"/>
      <c r="BI556"/>
      <c r="BJ556"/>
      <c r="BK556"/>
      <c r="BL556"/>
      <c r="BM556"/>
      <c r="BN556"/>
      <c r="BO556"/>
      <c r="BP556"/>
      <c r="BQ556"/>
      <c r="BR556"/>
      <c r="BS556"/>
      <c r="BT556"/>
      <c r="BU556"/>
      <c r="BV556"/>
      <c r="BW556"/>
      <c r="BX556"/>
      <c r="BY556"/>
      <c r="BZ556" s="21"/>
      <c r="CA556" s="21"/>
      <c r="CB556" s="21"/>
      <c r="CC556" s="21"/>
      <c r="CD556" s="21"/>
    </row>
    <row r="557" spans="7:82" hidden="1" x14ac:dyDescent="0.2">
      <c r="G557" s="6" t="str">
        <f t="shared" si="103"/>
        <v/>
      </c>
      <c r="H557" s="26"/>
      <c r="I557" s="26"/>
      <c r="J557" s="26"/>
      <c r="K557" s="26"/>
      <c r="L557" s="26"/>
      <c r="M557" s="27" t="str">
        <f t="shared" si="104"/>
        <v/>
      </c>
      <c r="N557" s="26"/>
      <c r="O557" s="26"/>
      <c r="P557" s="26"/>
      <c r="Q557" s="26"/>
      <c r="R557" s="26"/>
      <c r="S557" s="27" t="str">
        <f t="shared" si="105"/>
        <v/>
      </c>
      <c r="T557" s="26"/>
      <c r="U557" s="26"/>
      <c r="V557" s="26"/>
      <c r="W557" s="26"/>
      <c r="X557" s="26"/>
      <c r="Y557" s="27" t="str">
        <f t="shared" si="106"/>
        <v/>
      </c>
      <c r="Z557" s="26"/>
      <c r="AA557" s="26"/>
      <c r="AB557" s="26"/>
      <c r="AC557" s="26"/>
      <c r="AD557" s="26"/>
      <c r="AE557" s="27" t="str">
        <f t="shared" si="107"/>
        <v/>
      </c>
      <c r="AP557"/>
      <c r="AQ557"/>
      <c r="AR557" s="151"/>
      <c r="AS557" s="151"/>
      <c r="AT557"/>
      <c r="AU557" s="57"/>
      <c r="AV557" s="57"/>
      <c r="AW557" s="57"/>
      <c r="AX557"/>
      <c r="AY557"/>
      <c r="AZ557"/>
      <c r="BA557"/>
      <c r="BB557"/>
      <c r="BC557"/>
      <c r="BD557"/>
      <c r="BE557"/>
      <c r="BF557"/>
      <c r="BG557"/>
      <c r="BH557"/>
      <c r="BI557"/>
      <c r="BJ557"/>
      <c r="BK557"/>
      <c r="BL557"/>
      <c r="BM557"/>
      <c r="BN557"/>
      <c r="BO557"/>
      <c r="BP557"/>
      <c r="BQ557"/>
      <c r="BR557"/>
      <c r="BS557"/>
      <c r="BT557"/>
      <c r="BU557"/>
      <c r="BV557"/>
      <c r="BW557"/>
      <c r="BX557"/>
      <c r="BY557"/>
      <c r="BZ557" s="21"/>
      <c r="CA557" s="21"/>
      <c r="CB557" s="21"/>
      <c r="CC557" s="21"/>
      <c r="CD557" s="21"/>
    </row>
    <row r="558" spans="7:82" hidden="1" x14ac:dyDescent="0.2">
      <c r="G558" s="6" t="str">
        <f t="shared" si="103"/>
        <v/>
      </c>
      <c r="H558" s="26"/>
      <c r="I558" s="26"/>
      <c r="J558" s="26"/>
      <c r="K558" s="26"/>
      <c r="L558" s="26"/>
      <c r="M558" s="27" t="str">
        <f t="shared" si="104"/>
        <v/>
      </c>
      <c r="N558" s="26"/>
      <c r="O558" s="26"/>
      <c r="P558" s="26"/>
      <c r="Q558" s="26"/>
      <c r="R558" s="26"/>
      <c r="S558" s="27" t="str">
        <f t="shared" si="105"/>
        <v/>
      </c>
      <c r="T558" s="26"/>
      <c r="U558" s="26"/>
      <c r="V558" s="26"/>
      <c r="W558" s="26"/>
      <c r="X558" s="26"/>
      <c r="Y558" s="27" t="str">
        <f t="shared" si="106"/>
        <v/>
      </c>
      <c r="Z558" s="26"/>
      <c r="AA558" s="26"/>
      <c r="AB558" s="26"/>
      <c r="AC558" s="26"/>
      <c r="AD558" s="26"/>
      <c r="AE558" s="27" t="str">
        <f t="shared" si="107"/>
        <v/>
      </c>
      <c r="AP558"/>
      <c r="AQ558"/>
      <c r="AR558" s="151"/>
      <c r="AS558" s="151"/>
      <c r="AT558"/>
      <c r="AU558" s="57"/>
      <c r="AV558" s="57"/>
      <c r="AW558" s="57"/>
      <c r="AX558"/>
      <c r="AY558"/>
      <c r="AZ558"/>
      <c r="BA558"/>
      <c r="BB558"/>
      <c r="BC558"/>
      <c r="BD558"/>
      <c r="BE558"/>
      <c r="BF558"/>
      <c r="BG558"/>
      <c r="BH558"/>
      <c r="BI558"/>
      <c r="BJ558"/>
      <c r="BK558"/>
      <c r="BL558"/>
      <c r="BM558"/>
      <c r="BN558"/>
      <c r="BO558"/>
      <c r="BP558"/>
      <c r="BQ558"/>
      <c r="BR558"/>
      <c r="BS558"/>
      <c r="BT558"/>
      <c r="BU558"/>
      <c r="BV558"/>
      <c r="BW558"/>
      <c r="BX558"/>
      <c r="BY558"/>
      <c r="BZ558" s="21"/>
      <c r="CA558" s="21"/>
      <c r="CB558" s="21"/>
      <c r="CC558" s="21"/>
      <c r="CD558" s="21"/>
    </row>
    <row r="559" spans="7:82" hidden="1" x14ac:dyDescent="0.2">
      <c r="G559" s="6" t="str">
        <f t="shared" ref="G559:G622" si="108">IF(H141&lt;&gt;"",IF(G141="&lt;",1,0.99),"")</f>
        <v/>
      </c>
      <c r="H559" s="26"/>
      <c r="I559" s="26"/>
      <c r="J559" s="26"/>
      <c r="K559" s="26"/>
      <c r="L559" s="26"/>
      <c r="M559" s="27" t="str">
        <f t="shared" ref="M559:M622" si="109">IF(N141&lt;&gt;"",IF(M141="&lt;",1,0.99),"")</f>
        <v/>
      </c>
      <c r="N559" s="26"/>
      <c r="O559" s="26"/>
      <c r="P559" s="26"/>
      <c r="Q559" s="26"/>
      <c r="R559" s="26"/>
      <c r="S559" s="27" t="str">
        <f t="shared" ref="S559:S622" si="110">IF(T141&lt;&gt;"",IF(S141="&lt;",1,0.99),"")</f>
        <v/>
      </c>
      <c r="T559" s="26"/>
      <c r="U559" s="26"/>
      <c r="V559" s="26"/>
      <c r="W559" s="26"/>
      <c r="X559" s="26"/>
      <c r="Y559" s="27" t="str">
        <f t="shared" ref="Y559:Y622" si="111">IF(Z141&lt;&gt;"",IF(Y141="&lt;",1,0.99),"")</f>
        <v/>
      </c>
      <c r="Z559" s="26"/>
      <c r="AA559" s="26"/>
      <c r="AB559" s="26"/>
      <c r="AC559" s="26"/>
      <c r="AD559" s="26"/>
      <c r="AE559" s="27" t="str">
        <f t="shared" ref="AE559:AE622" si="112">IF(AF141&lt;&gt;"",IF(AE141="&lt;",1,0.99),"")</f>
        <v/>
      </c>
      <c r="AP559"/>
      <c r="AQ559"/>
      <c r="AR559" s="151"/>
      <c r="AS559" s="151"/>
      <c r="AT559"/>
      <c r="AU559" s="57"/>
      <c r="AV559" s="57"/>
      <c r="AW559" s="57"/>
      <c r="AX559"/>
      <c r="AY559"/>
      <c r="AZ559"/>
      <c r="BA559"/>
      <c r="BB559"/>
      <c r="BC559"/>
      <c r="BD559"/>
      <c r="BE559"/>
      <c r="BF559"/>
      <c r="BG559"/>
      <c r="BH559"/>
      <c r="BI559"/>
      <c r="BJ559"/>
      <c r="BK559"/>
      <c r="BL559"/>
      <c r="BM559"/>
      <c r="BN559"/>
      <c r="BO559"/>
      <c r="BP559"/>
      <c r="BQ559"/>
      <c r="BR559"/>
      <c r="BS559"/>
      <c r="BT559"/>
      <c r="BU559"/>
      <c r="BV559"/>
      <c r="BW559"/>
      <c r="BX559"/>
      <c r="BY559"/>
      <c r="BZ559" s="21"/>
      <c r="CA559" s="21"/>
      <c r="CB559" s="21"/>
      <c r="CC559" s="21"/>
      <c r="CD559" s="21"/>
    </row>
    <row r="560" spans="7:82" hidden="1" x14ac:dyDescent="0.2">
      <c r="G560" s="6" t="str">
        <f t="shared" si="108"/>
        <v/>
      </c>
      <c r="H560" s="26"/>
      <c r="I560" s="26"/>
      <c r="J560" s="26"/>
      <c r="K560" s="26"/>
      <c r="L560" s="26"/>
      <c r="M560" s="27" t="str">
        <f t="shared" si="109"/>
        <v/>
      </c>
      <c r="N560" s="26"/>
      <c r="O560" s="26"/>
      <c r="P560" s="26"/>
      <c r="Q560" s="26"/>
      <c r="R560" s="26"/>
      <c r="S560" s="27" t="str">
        <f t="shared" si="110"/>
        <v/>
      </c>
      <c r="T560" s="26"/>
      <c r="U560" s="26"/>
      <c r="V560" s="26"/>
      <c r="W560" s="26"/>
      <c r="X560" s="26"/>
      <c r="Y560" s="27" t="str">
        <f t="shared" si="111"/>
        <v/>
      </c>
      <c r="Z560" s="26"/>
      <c r="AA560" s="26"/>
      <c r="AB560" s="26"/>
      <c r="AC560" s="26"/>
      <c r="AD560" s="26"/>
      <c r="AE560" s="27" t="str">
        <f t="shared" si="112"/>
        <v/>
      </c>
      <c r="AP560"/>
      <c r="AQ560"/>
      <c r="AR560" s="151"/>
      <c r="AS560" s="151"/>
      <c r="AT560"/>
      <c r="AU560" s="57"/>
      <c r="AV560" s="57"/>
      <c r="AW560" s="57"/>
      <c r="AX560"/>
      <c r="AY560"/>
      <c r="AZ560"/>
      <c r="BA560"/>
      <c r="BB560"/>
      <c r="BC560"/>
      <c r="BD560"/>
      <c r="BE560"/>
      <c r="BF560"/>
      <c r="BG560"/>
      <c r="BH560"/>
      <c r="BI560"/>
      <c r="BJ560"/>
      <c r="BK560"/>
      <c r="BL560"/>
      <c r="BM560"/>
      <c r="BN560"/>
      <c r="BO560"/>
      <c r="BP560"/>
      <c r="BQ560"/>
      <c r="BR560"/>
      <c r="BS560"/>
      <c r="BT560"/>
      <c r="BU560"/>
      <c r="BV560"/>
      <c r="BW560"/>
      <c r="BX560"/>
      <c r="BY560"/>
      <c r="BZ560" s="21"/>
      <c r="CA560" s="21"/>
      <c r="CB560" s="21"/>
      <c r="CC560" s="21"/>
      <c r="CD560" s="21"/>
    </row>
    <row r="561" spans="7:82" hidden="1" x14ac:dyDescent="0.2">
      <c r="G561" s="6" t="str">
        <f t="shared" si="108"/>
        <v/>
      </c>
      <c r="H561" s="26"/>
      <c r="I561" s="26"/>
      <c r="J561" s="26"/>
      <c r="K561" s="26"/>
      <c r="L561" s="26"/>
      <c r="M561" s="27" t="str">
        <f t="shared" si="109"/>
        <v/>
      </c>
      <c r="N561" s="26"/>
      <c r="O561" s="26"/>
      <c r="P561" s="26"/>
      <c r="Q561" s="26"/>
      <c r="R561" s="26"/>
      <c r="S561" s="27" t="str">
        <f t="shared" si="110"/>
        <v/>
      </c>
      <c r="T561" s="26"/>
      <c r="U561" s="26"/>
      <c r="V561" s="26"/>
      <c r="W561" s="26"/>
      <c r="X561" s="26"/>
      <c r="Y561" s="27" t="str">
        <f t="shared" si="111"/>
        <v/>
      </c>
      <c r="Z561" s="26"/>
      <c r="AA561" s="26"/>
      <c r="AB561" s="26"/>
      <c r="AC561" s="26"/>
      <c r="AD561" s="26"/>
      <c r="AE561" s="27" t="str">
        <f t="shared" si="112"/>
        <v/>
      </c>
      <c r="AP561"/>
      <c r="AQ561"/>
      <c r="AR561" s="151"/>
      <c r="AS561" s="151"/>
      <c r="AT561"/>
      <c r="AU561" s="57"/>
      <c r="AV561" s="57"/>
      <c r="AW561" s="57"/>
      <c r="AX561"/>
      <c r="AY561"/>
      <c r="AZ561"/>
      <c r="BA561"/>
      <c r="BB561"/>
      <c r="BC561"/>
      <c r="BD561"/>
      <c r="BE561"/>
      <c r="BF561"/>
      <c r="BG561"/>
      <c r="BH561"/>
      <c r="BI561"/>
      <c r="BJ561"/>
      <c r="BK561"/>
      <c r="BL561"/>
      <c r="BM561"/>
      <c r="BN561"/>
      <c r="BO561"/>
      <c r="BP561"/>
      <c r="BQ561"/>
      <c r="BR561"/>
      <c r="BS561"/>
      <c r="BT561"/>
      <c r="BU561"/>
      <c r="BV561"/>
      <c r="BW561"/>
      <c r="BX561"/>
      <c r="BY561"/>
      <c r="BZ561" s="21"/>
      <c r="CA561" s="21"/>
      <c r="CB561" s="21"/>
      <c r="CC561" s="21"/>
      <c r="CD561" s="21"/>
    </row>
    <row r="562" spans="7:82" hidden="1" x14ac:dyDescent="0.2">
      <c r="G562" s="6" t="str">
        <f t="shared" si="108"/>
        <v/>
      </c>
      <c r="H562" s="26"/>
      <c r="I562" s="26"/>
      <c r="J562" s="26"/>
      <c r="K562" s="26"/>
      <c r="L562" s="26"/>
      <c r="M562" s="27" t="str">
        <f t="shared" si="109"/>
        <v/>
      </c>
      <c r="N562" s="26"/>
      <c r="O562" s="26"/>
      <c r="P562" s="26"/>
      <c r="Q562" s="26"/>
      <c r="R562" s="26"/>
      <c r="S562" s="27" t="str">
        <f t="shared" si="110"/>
        <v/>
      </c>
      <c r="T562" s="26"/>
      <c r="U562" s="26"/>
      <c r="V562" s="26"/>
      <c r="W562" s="26"/>
      <c r="X562" s="26"/>
      <c r="Y562" s="27" t="str">
        <f t="shared" si="111"/>
        <v/>
      </c>
      <c r="Z562" s="26"/>
      <c r="AA562" s="26"/>
      <c r="AB562" s="26"/>
      <c r="AC562" s="26"/>
      <c r="AD562" s="26"/>
      <c r="AE562" s="27" t="str">
        <f t="shared" si="112"/>
        <v/>
      </c>
      <c r="AP562"/>
      <c r="AQ562"/>
      <c r="AR562" s="151"/>
      <c r="AS562" s="151"/>
      <c r="AT562"/>
      <c r="AU562" s="57"/>
      <c r="AV562" s="57"/>
      <c r="AW562" s="57"/>
      <c r="AX562"/>
      <c r="AY562"/>
      <c r="AZ562"/>
      <c r="BA562"/>
      <c r="BB562"/>
      <c r="BC562"/>
      <c r="BD562"/>
      <c r="BE562"/>
      <c r="BF562"/>
      <c r="BG562"/>
      <c r="BH562"/>
      <c r="BI562"/>
      <c r="BJ562"/>
      <c r="BK562"/>
      <c r="BL562"/>
      <c r="BM562"/>
      <c r="BN562"/>
      <c r="BO562"/>
      <c r="BP562"/>
      <c r="BQ562"/>
      <c r="BR562"/>
      <c r="BS562"/>
      <c r="BT562"/>
      <c r="BU562"/>
      <c r="BV562"/>
      <c r="BW562"/>
      <c r="BX562"/>
      <c r="BY562"/>
      <c r="BZ562" s="21"/>
      <c r="CA562" s="21"/>
      <c r="CB562" s="21"/>
      <c r="CC562" s="21"/>
      <c r="CD562" s="21"/>
    </row>
    <row r="563" spans="7:82" hidden="1" x14ac:dyDescent="0.2">
      <c r="G563" s="6" t="str">
        <f t="shared" si="108"/>
        <v/>
      </c>
      <c r="H563" s="26"/>
      <c r="I563" s="26"/>
      <c r="J563" s="26"/>
      <c r="K563" s="26"/>
      <c r="L563" s="26"/>
      <c r="M563" s="27" t="str">
        <f t="shared" si="109"/>
        <v/>
      </c>
      <c r="N563" s="26"/>
      <c r="O563" s="26"/>
      <c r="P563" s="26"/>
      <c r="Q563" s="26"/>
      <c r="R563" s="26"/>
      <c r="S563" s="27" t="str">
        <f t="shared" si="110"/>
        <v/>
      </c>
      <c r="T563" s="26"/>
      <c r="U563" s="26"/>
      <c r="V563" s="26"/>
      <c r="W563" s="26"/>
      <c r="X563" s="26"/>
      <c r="Y563" s="27" t="str">
        <f t="shared" si="111"/>
        <v/>
      </c>
      <c r="Z563" s="26"/>
      <c r="AA563" s="26"/>
      <c r="AB563" s="26"/>
      <c r="AC563" s="26"/>
      <c r="AD563" s="26"/>
      <c r="AE563" s="27" t="str">
        <f t="shared" si="112"/>
        <v/>
      </c>
      <c r="AP563"/>
      <c r="AQ563"/>
      <c r="AR563" s="151"/>
      <c r="AS563" s="151"/>
      <c r="AT563"/>
      <c r="AU563" s="57"/>
      <c r="AV563" s="57"/>
      <c r="AW563" s="57"/>
      <c r="AX563"/>
      <c r="AY563"/>
      <c r="AZ563"/>
      <c r="BA563"/>
      <c r="BB563"/>
      <c r="BC563"/>
      <c r="BD563"/>
      <c r="BE563"/>
      <c r="BF563"/>
      <c r="BG563"/>
      <c r="BH563"/>
      <c r="BI563"/>
      <c r="BJ563"/>
      <c r="BK563"/>
      <c r="BL563"/>
      <c r="BM563"/>
      <c r="BN563"/>
      <c r="BO563"/>
      <c r="BP563"/>
      <c r="BQ563"/>
      <c r="BR563"/>
      <c r="BS563"/>
      <c r="BT563"/>
      <c r="BU563"/>
      <c r="BV563"/>
      <c r="BW563"/>
      <c r="BX563"/>
      <c r="BY563"/>
      <c r="BZ563" s="21"/>
      <c r="CA563" s="21"/>
      <c r="CB563" s="21"/>
      <c r="CC563" s="21"/>
      <c r="CD563" s="21"/>
    </row>
    <row r="564" spans="7:82" hidden="1" x14ac:dyDescent="0.2">
      <c r="G564" s="6" t="str">
        <f t="shared" si="108"/>
        <v/>
      </c>
      <c r="H564" s="26"/>
      <c r="I564" s="26"/>
      <c r="J564" s="26"/>
      <c r="K564" s="26"/>
      <c r="L564" s="26"/>
      <c r="M564" s="27" t="str">
        <f t="shared" si="109"/>
        <v/>
      </c>
      <c r="N564" s="26"/>
      <c r="O564" s="26"/>
      <c r="P564" s="26"/>
      <c r="Q564" s="26"/>
      <c r="R564" s="26"/>
      <c r="S564" s="27" t="str">
        <f t="shared" si="110"/>
        <v/>
      </c>
      <c r="T564" s="26"/>
      <c r="U564" s="26"/>
      <c r="V564" s="26"/>
      <c r="W564" s="26"/>
      <c r="X564" s="26"/>
      <c r="Y564" s="27" t="str">
        <f t="shared" si="111"/>
        <v/>
      </c>
      <c r="Z564" s="26"/>
      <c r="AA564" s="26"/>
      <c r="AB564" s="26"/>
      <c r="AC564" s="26"/>
      <c r="AD564" s="26"/>
      <c r="AE564" s="27" t="str">
        <f t="shared" si="112"/>
        <v/>
      </c>
      <c r="AP564"/>
      <c r="AQ564"/>
      <c r="AR564" s="151"/>
      <c r="AS564" s="151"/>
      <c r="AT564"/>
      <c r="AU564" s="57"/>
      <c r="AV564" s="57"/>
      <c r="AW564" s="57"/>
      <c r="AX564"/>
      <c r="AY564"/>
      <c r="AZ564"/>
      <c r="BA564"/>
      <c r="BB564"/>
      <c r="BC564"/>
      <c r="BD564"/>
      <c r="BE564"/>
      <c r="BF564"/>
      <c r="BG564"/>
      <c r="BH564"/>
      <c r="BI564"/>
      <c r="BJ564"/>
      <c r="BK564"/>
      <c r="BL564"/>
      <c r="BM564"/>
      <c r="BN564"/>
      <c r="BO564"/>
      <c r="BP564"/>
      <c r="BQ564"/>
      <c r="BR564"/>
      <c r="BS564"/>
      <c r="BT564"/>
      <c r="BU564"/>
      <c r="BV564"/>
      <c r="BW564"/>
      <c r="BX564"/>
      <c r="BY564"/>
      <c r="BZ564" s="21"/>
      <c r="CA564" s="21"/>
      <c r="CB564" s="21"/>
      <c r="CC564" s="21"/>
      <c r="CD564" s="21"/>
    </row>
    <row r="565" spans="7:82" hidden="1" x14ac:dyDescent="0.2">
      <c r="G565" s="6" t="str">
        <f t="shared" si="108"/>
        <v/>
      </c>
      <c r="H565" s="26"/>
      <c r="I565" s="26"/>
      <c r="J565" s="26"/>
      <c r="K565" s="26"/>
      <c r="L565" s="26"/>
      <c r="M565" s="27" t="str">
        <f t="shared" si="109"/>
        <v/>
      </c>
      <c r="N565" s="26"/>
      <c r="O565" s="26"/>
      <c r="P565" s="26"/>
      <c r="Q565" s="26"/>
      <c r="R565" s="26"/>
      <c r="S565" s="27" t="str">
        <f t="shared" si="110"/>
        <v/>
      </c>
      <c r="T565" s="26"/>
      <c r="U565" s="26"/>
      <c r="V565" s="26"/>
      <c r="W565" s="26"/>
      <c r="X565" s="26"/>
      <c r="Y565" s="27" t="str">
        <f t="shared" si="111"/>
        <v/>
      </c>
      <c r="Z565" s="26"/>
      <c r="AA565" s="26"/>
      <c r="AB565" s="26"/>
      <c r="AC565" s="26"/>
      <c r="AD565" s="26"/>
      <c r="AE565" s="27" t="str">
        <f t="shared" si="112"/>
        <v/>
      </c>
      <c r="AP565"/>
      <c r="AQ565"/>
      <c r="AR565" s="151"/>
      <c r="AS565" s="151"/>
      <c r="AT565"/>
      <c r="AU565" s="57"/>
      <c r="AV565" s="57"/>
      <c r="AW565" s="57"/>
      <c r="AX565"/>
      <c r="AY565"/>
      <c r="AZ565"/>
      <c r="BA565"/>
      <c r="BB565"/>
      <c r="BC565"/>
      <c r="BD565"/>
      <c r="BE565"/>
      <c r="BF565"/>
      <c r="BG565"/>
      <c r="BH565"/>
      <c r="BI565"/>
      <c r="BJ565"/>
      <c r="BK565"/>
      <c r="BL565"/>
      <c r="BM565"/>
      <c r="BN565"/>
      <c r="BO565"/>
      <c r="BP565"/>
      <c r="BQ565"/>
      <c r="BR565"/>
      <c r="BS565"/>
      <c r="BT565"/>
      <c r="BU565"/>
      <c r="BV565"/>
      <c r="BW565"/>
      <c r="BX565"/>
      <c r="BY565"/>
      <c r="BZ565" s="21"/>
      <c r="CA565" s="21"/>
      <c r="CB565" s="21"/>
      <c r="CC565" s="21"/>
      <c r="CD565" s="21"/>
    </row>
    <row r="566" spans="7:82" hidden="1" x14ac:dyDescent="0.2">
      <c r="G566" s="6" t="str">
        <f t="shared" si="108"/>
        <v/>
      </c>
      <c r="H566" s="26"/>
      <c r="I566" s="26"/>
      <c r="J566" s="26"/>
      <c r="K566" s="26"/>
      <c r="L566" s="26"/>
      <c r="M566" s="27" t="str">
        <f t="shared" si="109"/>
        <v/>
      </c>
      <c r="N566" s="26"/>
      <c r="O566" s="26"/>
      <c r="P566" s="26"/>
      <c r="Q566" s="26"/>
      <c r="R566" s="26"/>
      <c r="S566" s="27" t="str">
        <f t="shared" si="110"/>
        <v/>
      </c>
      <c r="T566" s="26"/>
      <c r="U566" s="26"/>
      <c r="V566" s="26"/>
      <c r="W566" s="26"/>
      <c r="X566" s="26"/>
      <c r="Y566" s="27" t="str">
        <f t="shared" si="111"/>
        <v/>
      </c>
      <c r="Z566" s="26"/>
      <c r="AA566" s="26"/>
      <c r="AB566" s="26"/>
      <c r="AC566" s="26"/>
      <c r="AD566" s="26"/>
      <c r="AE566" s="27" t="str">
        <f t="shared" si="112"/>
        <v/>
      </c>
      <c r="AP566"/>
      <c r="AQ566"/>
      <c r="AR566" s="151"/>
      <c r="AS566" s="151"/>
      <c r="AT566"/>
      <c r="AU566" s="57"/>
      <c r="AV566" s="57"/>
      <c r="AW566" s="57"/>
      <c r="AX566"/>
      <c r="AY566"/>
      <c r="AZ566"/>
      <c r="BA566"/>
      <c r="BB566"/>
      <c r="BC566"/>
      <c r="BD566"/>
      <c r="BE566"/>
      <c r="BF566"/>
      <c r="BG566"/>
      <c r="BH566"/>
      <c r="BI566"/>
      <c r="BJ566"/>
      <c r="BK566"/>
      <c r="BL566"/>
      <c r="BM566"/>
      <c r="BN566"/>
      <c r="BO566"/>
      <c r="BP566"/>
      <c r="BQ566"/>
      <c r="BR566"/>
      <c r="BS566"/>
      <c r="BT566"/>
      <c r="BU566"/>
      <c r="BV566"/>
      <c r="BW566"/>
      <c r="BX566"/>
      <c r="BY566"/>
      <c r="BZ566" s="21"/>
      <c r="CA566" s="21"/>
      <c r="CB566" s="21"/>
      <c r="CC566" s="21"/>
      <c r="CD566" s="21"/>
    </row>
    <row r="567" spans="7:82" hidden="1" x14ac:dyDescent="0.2">
      <c r="G567" s="6" t="str">
        <f t="shared" si="108"/>
        <v/>
      </c>
      <c r="H567" s="26"/>
      <c r="I567" s="26"/>
      <c r="J567" s="26"/>
      <c r="K567" s="26"/>
      <c r="L567" s="26"/>
      <c r="M567" s="27" t="str">
        <f t="shared" si="109"/>
        <v/>
      </c>
      <c r="N567" s="26"/>
      <c r="O567" s="26"/>
      <c r="P567" s="26"/>
      <c r="Q567" s="26"/>
      <c r="R567" s="26"/>
      <c r="S567" s="27" t="str">
        <f t="shared" si="110"/>
        <v/>
      </c>
      <c r="T567" s="26"/>
      <c r="U567" s="26"/>
      <c r="V567" s="26"/>
      <c r="W567" s="26"/>
      <c r="X567" s="26"/>
      <c r="Y567" s="27" t="str">
        <f t="shared" si="111"/>
        <v/>
      </c>
      <c r="Z567" s="26"/>
      <c r="AA567" s="26"/>
      <c r="AB567" s="26"/>
      <c r="AC567" s="26"/>
      <c r="AD567" s="26"/>
      <c r="AE567" s="27" t="str">
        <f t="shared" si="112"/>
        <v/>
      </c>
      <c r="AP567"/>
      <c r="AQ567"/>
      <c r="AR567" s="151"/>
      <c r="AS567" s="151"/>
      <c r="AT567"/>
      <c r="AU567" s="57"/>
      <c r="AV567" s="57"/>
      <c r="AW567" s="57"/>
      <c r="AX567"/>
      <c r="AY567"/>
      <c r="AZ567"/>
      <c r="BA567"/>
      <c r="BB567"/>
      <c r="BC567"/>
      <c r="BD567"/>
      <c r="BE567"/>
      <c r="BF567"/>
      <c r="BG567"/>
      <c r="BH567"/>
      <c r="BI567"/>
      <c r="BJ567"/>
      <c r="BK567"/>
      <c r="BL567"/>
      <c r="BM567"/>
      <c r="BN567"/>
      <c r="BO567"/>
      <c r="BP567"/>
      <c r="BQ567"/>
      <c r="BR567"/>
      <c r="BS567"/>
      <c r="BT567"/>
      <c r="BU567"/>
      <c r="BV567"/>
      <c r="BW567"/>
      <c r="BX567"/>
      <c r="BY567"/>
      <c r="BZ567" s="21"/>
      <c r="CA567" s="21"/>
      <c r="CB567" s="21"/>
      <c r="CC567" s="21"/>
      <c r="CD567" s="21"/>
    </row>
    <row r="568" spans="7:82" hidden="1" x14ac:dyDescent="0.2">
      <c r="G568" s="6" t="str">
        <f t="shared" si="108"/>
        <v/>
      </c>
      <c r="H568" s="26"/>
      <c r="I568" s="26"/>
      <c r="J568" s="26"/>
      <c r="K568" s="26"/>
      <c r="L568" s="26"/>
      <c r="M568" s="27" t="str">
        <f t="shared" si="109"/>
        <v/>
      </c>
      <c r="N568" s="26"/>
      <c r="O568" s="26"/>
      <c r="P568" s="26"/>
      <c r="Q568" s="26"/>
      <c r="R568" s="26"/>
      <c r="S568" s="27" t="str">
        <f t="shared" si="110"/>
        <v/>
      </c>
      <c r="T568" s="26"/>
      <c r="U568" s="26"/>
      <c r="V568" s="26"/>
      <c r="W568" s="26"/>
      <c r="X568" s="26"/>
      <c r="Y568" s="27" t="str">
        <f t="shared" si="111"/>
        <v/>
      </c>
      <c r="Z568" s="26"/>
      <c r="AA568" s="26"/>
      <c r="AB568" s="26"/>
      <c r="AC568" s="26"/>
      <c r="AD568" s="26"/>
      <c r="AE568" s="27" t="str">
        <f t="shared" si="112"/>
        <v/>
      </c>
      <c r="AP568"/>
      <c r="AQ568"/>
      <c r="AR568" s="151"/>
      <c r="AS568" s="151"/>
      <c r="AT568"/>
      <c r="AU568" s="57"/>
      <c r="AV568" s="57"/>
      <c r="AW568" s="57"/>
      <c r="AX568"/>
      <c r="AY568"/>
      <c r="AZ568"/>
      <c r="BA568"/>
      <c r="BB568"/>
      <c r="BC568"/>
      <c r="BD568"/>
      <c r="BE568"/>
      <c r="BF568"/>
      <c r="BG568"/>
      <c r="BH568"/>
      <c r="BI568"/>
      <c r="BJ568"/>
      <c r="BK568"/>
      <c r="BL568"/>
      <c r="BM568"/>
      <c r="BN568"/>
      <c r="BO568"/>
      <c r="BP568"/>
      <c r="BQ568"/>
      <c r="BR568"/>
      <c r="BS568"/>
      <c r="BT568"/>
      <c r="BU568"/>
      <c r="BV568"/>
      <c r="BW568"/>
      <c r="BX568"/>
      <c r="BY568"/>
      <c r="BZ568" s="21"/>
      <c r="CA568" s="21"/>
      <c r="CB568" s="21"/>
      <c r="CC568" s="21"/>
      <c r="CD568" s="21"/>
    </row>
    <row r="569" spans="7:82" hidden="1" x14ac:dyDescent="0.2">
      <c r="G569" s="6" t="str">
        <f t="shared" si="108"/>
        <v/>
      </c>
      <c r="H569" s="26"/>
      <c r="I569" s="26"/>
      <c r="J569" s="26"/>
      <c r="K569" s="26"/>
      <c r="L569" s="26"/>
      <c r="M569" s="27" t="str">
        <f t="shared" si="109"/>
        <v/>
      </c>
      <c r="N569" s="26"/>
      <c r="O569" s="26"/>
      <c r="P569" s="26"/>
      <c r="Q569" s="26"/>
      <c r="R569" s="26"/>
      <c r="S569" s="27" t="str">
        <f t="shared" si="110"/>
        <v/>
      </c>
      <c r="T569" s="26"/>
      <c r="U569" s="26"/>
      <c r="V569" s="26"/>
      <c r="W569" s="26"/>
      <c r="X569" s="26"/>
      <c r="Y569" s="27" t="str">
        <f t="shared" si="111"/>
        <v/>
      </c>
      <c r="Z569" s="26"/>
      <c r="AA569" s="26"/>
      <c r="AB569" s="26"/>
      <c r="AC569" s="26"/>
      <c r="AD569" s="26"/>
      <c r="AE569" s="27" t="str">
        <f t="shared" si="112"/>
        <v/>
      </c>
      <c r="AP569"/>
      <c r="AQ569"/>
      <c r="AR569" s="151"/>
      <c r="AS569" s="151"/>
      <c r="AT569"/>
      <c r="AU569" s="57"/>
      <c r="AV569" s="57"/>
      <c r="AW569" s="57"/>
      <c r="AX569"/>
      <c r="AY569"/>
      <c r="AZ569"/>
      <c r="BA569"/>
      <c r="BB569"/>
      <c r="BC569"/>
      <c r="BD569"/>
      <c r="BE569"/>
      <c r="BF569"/>
      <c r="BG569"/>
      <c r="BH569"/>
      <c r="BI569"/>
      <c r="BJ569"/>
      <c r="BK569"/>
      <c r="BL569"/>
      <c r="BM569"/>
      <c r="BN569"/>
      <c r="BO569"/>
      <c r="BP569"/>
      <c r="BQ569"/>
      <c r="BR569"/>
      <c r="BS569"/>
      <c r="BT569"/>
      <c r="BU569"/>
      <c r="BV569"/>
      <c r="BW569"/>
      <c r="BX569"/>
      <c r="BY569"/>
      <c r="BZ569" s="21"/>
      <c r="CA569" s="21"/>
      <c r="CB569" s="21"/>
      <c r="CC569" s="21"/>
      <c r="CD569" s="21"/>
    </row>
    <row r="570" spans="7:82" hidden="1" x14ac:dyDescent="0.2">
      <c r="G570" s="6" t="str">
        <f t="shared" si="108"/>
        <v/>
      </c>
      <c r="H570" s="26"/>
      <c r="I570" s="26"/>
      <c r="J570" s="26"/>
      <c r="K570" s="26"/>
      <c r="L570" s="26"/>
      <c r="M570" s="27" t="str">
        <f t="shared" si="109"/>
        <v/>
      </c>
      <c r="N570" s="26"/>
      <c r="O570" s="26"/>
      <c r="P570" s="26"/>
      <c r="Q570" s="26"/>
      <c r="R570" s="26"/>
      <c r="S570" s="27" t="str">
        <f t="shared" si="110"/>
        <v/>
      </c>
      <c r="T570" s="26"/>
      <c r="U570" s="26"/>
      <c r="V570" s="26"/>
      <c r="W570" s="26"/>
      <c r="X570" s="26"/>
      <c r="Y570" s="27" t="str">
        <f t="shared" si="111"/>
        <v/>
      </c>
      <c r="Z570" s="26"/>
      <c r="AA570" s="26"/>
      <c r="AB570" s="26"/>
      <c r="AC570" s="26"/>
      <c r="AD570" s="26"/>
      <c r="AE570" s="27" t="str">
        <f t="shared" si="112"/>
        <v/>
      </c>
      <c r="AP570"/>
      <c r="AQ570"/>
      <c r="AR570" s="151"/>
      <c r="AS570" s="151"/>
      <c r="AT570"/>
      <c r="AU570" s="57"/>
      <c r="AV570" s="57"/>
      <c r="AW570" s="57"/>
      <c r="AX570"/>
      <c r="AY570"/>
      <c r="AZ570"/>
      <c r="BA570"/>
      <c r="BB570"/>
      <c r="BC570"/>
      <c r="BD570"/>
      <c r="BE570"/>
      <c r="BF570"/>
      <c r="BG570"/>
      <c r="BH570"/>
      <c r="BI570"/>
      <c r="BJ570"/>
      <c r="BK570"/>
      <c r="BL570"/>
      <c r="BM570"/>
      <c r="BN570"/>
      <c r="BO570"/>
      <c r="BP570"/>
      <c r="BQ570"/>
      <c r="BR570"/>
      <c r="BS570"/>
      <c r="BT570"/>
      <c r="BU570"/>
      <c r="BV570"/>
      <c r="BW570"/>
      <c r="BX570"/>
      <c r="BY570"/>
      <c r="BZ570" s="21"/>
      <c r="CA570" s="21"/>
      <c r="CB570" s="21"/>
      <c r="CC570" s="21"/>
      <c r="CD570" s="21"/>
    </row>
    <row r="571" spans="7:82" hidden="1" x14ac:dyDescent="0.2">
      <c r="G571" s="6" t="str">
        <f t="shared" si="108"/>
        <v/>
      </c>
      <c r="H571" s="26"/>
      <c r="I571" s="26"/>
      <c r="J571" s="26"/>
      <c r="K571" s="26"/>
      <c r="L571" s="26"/>
      <c r="M571" s="27" t="str">
        <f t="shared" si="109"/>
        <v/>
      </c>
      <c r="N571" s="26"/>
      <c r="O571" s="26"/>
      <c r="P571" s="26"/>
      <c r="Q571" s="26"/>
      <c r="R571" s="26"/>
      <c r="S571" s="27" t="str">
        <f t="shared" si="110"/>
        <v/>
      </c>
      <c r="T571" s="26"/>
      <c r="U571" s="26"/>
      <c r="V571" s="26"/>
      <c r="W571" s="26"/>
      <c r="X571" s="26"/>
      <c r="Y571" s="27" t="str">
        <f t="shared" si="111"/>
        <v/>
      </c>
      <c r="Z571" s="26"/>
      <c r="AA571" s="26"/>
      <c r="AB571" s="26"/>
      <c r="AC571" s="26"/>
      <c r="AD571" s="26"/>
      <c r="AE571" s="27" t="str">
        <f t="shared" si="112"/>
        <v/>
      </c>
      <c r="AP571"/>
      <c r="AQ571"/>
      <c r="AR571" s="151"/>
      <c r="AS571" s="151"/>
      <c r="AT571"/>
      <c r="AU571" s="57"/>
      <c r="AV571" s="57"/>
      <c r="AW571" s="57"/>
      <c r="AX571"/>
      <c r="AY571"/>
      <c r="AZ571"/>
      <c r="BA571"/>
      <c r="BB571"/>
      <c r="BC571"/>
      <c r="BD571"/>
      <c r="BE571"/>
      <c r="BF571"/>
      <c r="BG571"/>
      <c r="BH571"/>
      <c r="BI571"/>
      <c r="BJ571"/>
      <c r="BK571"/>
      <c r="BL571"/>
      <c r="BM571"/>
      <c r="BN571"/>
      <c r="BO571"/>
      <c r="BP571"/>
      <c r="BQ571"/>
      <c r="BR571"/>
      <c r="BS571"/>
      <c r="BT571"/>
      <c r="BU571"/>
      <c r="BV571"/>
      <c r="BW571"/>
      <c r="BX571"/>
      <c r="BY571"/>
      <c r="BZ571" s="21"/>
      <c r="CA571" s="21"/>
      <c r="CB571" s="21"/>
      <c r="CC571" s="21"/>
      <c r="CD571" s="21"/>
    </row>
    <row r="572" spans="7:82" hidden="1" x14ac:dyDescent="0.2">
      <c r="G572" s="6" t="str">
        <f t="shared" si="108"/>
        <v/>
      </c>
      <c r="H572" s="26"/>
      <c r="I572" s="26"/>
      <c r="J572" s="26"/>
      <c r="K572" s="26"/>
      <c r="L572" s="26"/>
      <c r="M572" s="27" t="str">
        <f t="shared" si="109"/>
        <v/>
      </c>
      <c r="N572" s="26"/>
      <c r="O572" s="26"/>
      <c r="P572" s="26"/>
      <c r="Q572" s="26"/>
      <c r="R572" s="26"/>
      <c r="S572" s="27" t="str">
        <f t="shared" si="110"/>
        <v/>
      </c>
      <c r="T572" s="26"/>
      <c r="U572" s="26"/>
      <c r="V572" s="26"/>
      <c r="W572" s="26"/>
      <c r="X572" s="26"/>
      <c r="Y572" s="27" t="str">
        <f t="shared" si="111"/>
        <v/>
      </c>
      <c r="Z572" s="26"/>
      <c r="AA572" s="26"/>
      <c r="AB572" s="26"/>
      <c r="AC572" s="26"/>
      <c r="AD572" s="26"/>
      <c r="AE572" s="27" t="str">
        <f t="shared" si="112"/>
        <v/>
      </c>
      <c r="AP572"/>
      <c r="AQ572"/>
      <c r="AR572" s="151"/>
      <c r="AS572" s="151"/>
      <c r="AT572"/>
      <c r="AU572" s="57"/>
      <c r="AV572" s="57"/>
      <c r="AW572" s="57"/>
      <c r="AX572"/>
      <c r="AY572"/>
      <c r="AZ572"/>
      <c r="BA572"/>
      <c r="BB572"/>
      <c r="BC572"/>
      <c r="BD572"/>
      <c r="BE572"/>
      <c r="BF572"/>
      <c r="BG572"/>
      <c r="BH572"/>
      <c r="BI572"/>
      <c r="BJ572"/>
      <c r="BK572"/>
      <c r="BL572"/>
      <c r="BM572"/>
      <c r="BN572"/>
      <c r="BO572"/>
      <c r="BP572"/>
      <c r="BQ572"/>
      <c r="BR572"/>
      <c r="BS572"/>
      <c r="BT572"/>
      <c r="BU572"/>
      <c r="BV572"/>
      <c r="BW572"/>
      <c r="BX572"/>
      <c r="BY572"/>
      <c r="BZ572" s="21"/>
      <c r="CA572" s="21"/>
      <c r="CB572" s="21"/>
      <c r="CC572" s="21"/>
      <c r="CD572" s="21"/>
    </row>
    <row r="573" spans="7:82" hidden="1" x14ac:dyDescent="0.2">
      <c r="G573" s="6" t="str">
        <f t="shared" si="108"/>
        <v/>
      </c>
      <c r="H573" s="26"/>
      <c r="I573" s="26"/>
      <c r="J573" s="26"/>
      <c r="K573" s="26"/>
      <c r="L573" s="26"/>
      <c r="M573" s="27" t="str">
        <f t="shared" si="109"/>
        <v/>
      </c>
      <c r="N573" s="26"/>
      <c r="O573" s="26"/>
      <c r="P573" s="26"/>
      <c r="Q573" s="26"/>
      <c r="R573" s="26"/>
      <c r="S573" s="27" t="str">
        <f t="shared" si="110"/>
        <v/>
      </c>
      <c r="T573" s="26"/>
      <c r="U573" s="26"/>
      <c r="V573" s="26"/>
      <c r="W573" s="26"/>
      <c r="X573" s="26"/>
      <c r="Y573" s="27" t="str">
        <f t="shared" si="111"/>
        <v/>
      </c>
      <c r="Z573" s="26"/>
      <c r="AA573" s="26"/>
      <c r="AB573" s="26"/>
      <c r="AC573" s="26"/>
      <c r="AD573" s="26"/>
      <c r="AE573" s="27" t="str">
        <f t="shared" si="112"/>
        <v/>
      </c>
      <c r="AP573"/>
      <c r="AQ573"/>
      <c r="AR573" s="151"/>
      <c r="AS573" s="151"/>
      <c r="AT573"/>
      <c r="AU573" s="57"/>
      <c r="AV573" s="57"/>
      <c r="AW573" s="57"/>
      <c r="AX573"/>
      <c r="AY573"/>
      <c r="AZ573"/>
      <c r="BA573"/>
      <c r="BB573"/>
      <c r="BC573"/>
      <c r="BD573"/>
      <c r="BE573"/>
      <c r="BF573"/>
      <c r="BG573"/>
      <c r="BH573"/>
      <c r="BI573"/>
      <c r="BJ573"/>
      <c r="BK573"/>
      <c r="BL573"/>
      <c r="BM573"/>
      <c r="BN573"/>
      <c r="BO573"/>
      <c r="BP573"/>
      <c r="BQ573"/>
      <c r="BR573"/>
      <c r="BS573"/>
      <c r="BT573"/>
      <c r="BU573"/>
      <c r="BV573"/>
      <c r="BW573"/>
      <c r="BX573"/>
      <c r="BY573"/>
      <c r="BZ573" s="21"/>
      <c r="CA573" s="21"/>
      <c r="CB573" s="21"/>
      <c r="CC573" s="21"/>
      <c r="CD573" s="21"/>
    </row>
    <row r="574" spans="7:82" hidden="1" x14ac:dyDescent="0.2">
      <c r="G574" s="6" t="str">
        <f t="shared" si="108"/>
        <v/>
      </c>
      <c r="H574" s="26"/>
      <c r="I574" s="26"/>
      <c r="J574" s="26"/>
      <c r="K574" s="26"/>
      <c r="L574" s="26"/>
      <c r="M574" s="27" t="str">
        <f t="shared" si="109"/>
        <v/>
      </c>
      <c r="N574" s="26"/>
      <c r="O574" s="26"/>
      <c r="P574" s="26"/>
      <c r="Q574" s="26"/>
      <c r="R574" s="26"/>
      <c r="S574" s="27" t="str">
        <f t="shared" si="110"/>
        <v/>
      </c>
      <c r="T574" s="26"/>
      <c r="U574" s="26"/>
      <c r="V574" s="26"/>
      <c r="W574" s="26"/>
      <c r="X574" s="26"/>
      <c r="Y574" s="27" t="str">
        <f t="shared" si="111"/>
        <v/>
      </c>
      <c r="Z574" s="26"/>
      <c r="AA574" s="26"/>
      <c r="AB574" s="26"/>
      <c r="AC574" s="26"/>
      <c r="AD574" s="26"/>
      <c r="AE574" s="27" t="str">
        <f t="shared" si="112"/>
        <v/>
      </c>
      <c r="AP574"/>
      <c r="AQ574"/>
      <c r="AR574" s="151"/>
      <c r="AS574" s="151"/>
      <c r="AT574"/>
      <c r="AU574" s="57"/>
      <c r="AV574" s="57"/>
      <c r="AW574" s="57"/>
      <c r="AX574"/>
      <c r="AY574"/>
      <c r="AZ574"/>
      <c r="BA574"/>
      <c r="BB574"/>
      <c r="BC574"/>
      <c r="BD574"/>
      <c r="BE574"/>
      <c r="BF574"/>
      <c r="BG574"/>
      <c r="BH574"/>
      <c r="BI574"/>
      <c r="BJ574"/>
      <c r="BK574"/>
      <c r="BL574"/>
      <c r="BM574"/>
      <c r="BN574"/>
      <c r="BO574"/>
      <c r="BP574"/>
      <c r="BQ574"/>
      <c r="BR574"/>
      <c r="BS574"/>
      <c r="BT574"/>
      <c r="BU574"/>
      <c r="BV574"/>
      <c r="BW574"/>
      <c r="BX574"/>
      <c r="BY574"/>
      <c r="BZ574" s="21"/>
      <c r="CA574" s="21"/>
      <c r="CB574" s="21"/>
      <c r="CC574" s="21"/>
      <c r="CD574" s="21"/>
    </row>
    <row r="575" spans="7:82" hidden="1" x14ac:dyDescent="0.2">
      <c r="G575" s="6" t="str">
        <f t="shared" si="108"/>
        <v/>
      </c>
      <c r="H575" s="26"/>
      <c r="I575" s="26"/>
      <c r="J575" s="26"/>
      <c r="K575" s="26"/>
      <c r="L575" s="26"/>
      <c r="M575" s="27" t="str">
        <f t="shared" si="109"/>
        <v/>
      </c>
      <c r="N575" s="26"/>
      <c r="O575" s="26"/>
      <c r="P575" s="26"/>
      <c r="Q575" s="26"/>
      <c r="R575" s="26"/>
      <c r="S575" s="27" t="str">
        <f t="shared" si="110"/>
        <v/>
      </c>
      <c r="T575" s="26"/>
      <c r="U575" s="26"/>
      <c r="V575" s="26"/>
      <c r="W575" s="26"/>
      <c r="X575" s="26"/>
      <c r="Y575" s="27" t="str">
        <f t="shared" si="111"/>
        <v/>
      </c>
      <c r="Z575" s="26"/>
      <c r="AA575" s="26"/>
      <c r="AB575" s="26"/>
      <c r="AC575" s="26"/>
      <c r="AD575" s="26"/>
      <c r="AE575" s="27" t="str">
        <f t="shared" si="112"/>
        <v/>
      </c>
      <c r="AP575"/>
      <c r="AQ575"/>
      <c r="AR575" s="151"/>
      <c r="AS575" s="151"/>
      <c r="AT575"/>
      <c r="AU575" s="57"/>
      <c r="AV575" s="57"/>
      <c r="AW575" s="57"/>
      <c r="AX575"/>
      <c r="AY575"/>
      <c r="AZ575"/>
      <c r="BA575"/>
      <c r="BB575"/>
      <c r="BC575"/>
      <c r="BD575"/>
      <c r="BE575"/>
      <c r="BF575"/>
      <c r="BG575"/>
      <c r="BH575"/>
      <c r="BI575"/>
      <c r="BJ575"/>
      <c r="BK575"/>
      <c r="BL575"/>
      <c r="BM575"/>
      <c r="BN575"/>
      <c r="BO575"/>
      <c r="BP575"/>
      <c r="BQ575"/>
      <c r="BR575"/>
      <c r="BS575"/>
      <c r="BT575"/>
      <c r="BU575"/>
      <c r="BV575"/>
      <c r="BW575"/>
      <c r="BX575"/>
      <c r="BY575"/>
      <c r="BZ575" s="21"/>
      <c r="CA575" s="21"/>
      <c r="CB575" s="21"/>
      <c r="CC575" s="21"/>
      <c r="CD575" s="21"/>
    </row>
    <row r="576" spans="7:82" hidden="1" x14ac:dyDescent="0.2">
      <c r="G576" s="6" t="str">
        <f t="shared" si="108"/>
        <v/>
      </c>
      <c r="H576" s="26"/>
      <c r="I576" s="26"/>
      <c r="J576" s="26"/>
      <c r="K576" s="26"/>
      <c r="L576" s="26"/>
      <c r="M576" s="27" t="str">
        <f t="shared" si="109"/>
        <v/>
      </c>
      <c r="N576" s="26"/>
      <c r="O576" s="26"/>
      <c r="P576" s="26"/>
      <c r="Q576" s="26"/>
      <c r="R576" s="26"/>
      <c r="S576" s="27" t="str">
        <f t="shared" si="110"/>
        <v/>
      </c>
      <c r="T576" s="26"/>
      <c r="U576" s="26"/>
      <c r="V576" s="26"/>
      <c r="W576" s="26"/>
      <c r="X576" s="26"/>
      <c r="Y576" s="27" t="str">
        <f t="shared" si="111"/>
        <v/>
      </c>
      <c r="Z576" s="26"/>
      <c r="AA576" s="26"/>
      <c r="AB576" s="26"/>
      <c r="AC576" s="26"/>
      <c r="AD576" s="26"/>
      <c r="AE576" s="27" t="str">
        <f t="shared" si="112"/>
        <v/>
      </c>
      <c r="AP576"/>
      <c r="AQ576"/>
      <c r="AR576" s="151"/>
      <c r="AS576" s="151"/>
      <c r="AT576"/>
      <c r="AU576" s="57"/>
      <c r="AV576" s="57"/>
      <c r="AW576" s="57"/>
      <c r="AX576"/>
      <c r="AY576"/>
      <c r="AZ576"/>
      <c r="BA576"/>
      <c r="BB576"/>
      <c r="BC576"/>
      <c r="BD576"/>
      <c r="BE576"/>
      <c r="BF576"/>
      <c r="BG576"/>
      <c r="BH576"/>
      <c r="BI576"/>
      <c r="BJ576"/>
      <c r="BK576"/>
      <c r="BL576"/>
      <c r="BM576"/>
      <c r="BN576"/>
      <c r="BO576"/>
      <c r="BP576"/>
      <c r="BQ576"/>
      <c r="BR576"/>
      <c r="BS576"/>
      <c r="BT576"/>
      <c r="BU576"/>
      <c r="BV576"/>
      <c r="BW576"/>
      <c r="BX576"/>
      <c r="BY576"/>
      <c r="BZ576" s="21"/>
      <c r="CA576" s="21"/>
      <c r="CB576" s="21"/>
      <c r="CC576" s="21"/>
      <c r="CD576" s="21"/>
    </row>
    <row r="577" spans="7:82" hidden="1" x14ac:dyDescent="0.2">
      <c r="G577" s="6" t="str">
        <f t="shared" si="108"/>
        <v/>
      </c>
      <c r="H577" s="26"/>
      <c r="I577" s="26"/>
      <c r="J577" s="26"/>
      <c r="K577" s="26"/>
      <c r="L577" s="26"/>
      <c r="M577" s="27" t="str">
        <f t="shared" si="109"/>
        <v/>
      </c>
      <c r="N577" s="26"/>
      <c r="O577" s="26"/>
      <c r="P577" s="26"/>
      <c r="Q577" s="26"/>
      <c r="R577" s="26"/>
      <c r="S577" s="27" t="str">
        <f t="shared" si="110"/>
        <v/>
      </c>
      <c r="T577" s="26"/>
      <c r="U577" s="26"/>
      <c r="V577" s="26"/>
      <c r="W577" s="26"/>
      <c r="X577" s="26"/>
      <c r="Y577" s="27" t="str">
        <f t="shared" si="111"/>
        <v/>
      </c>
      <c r="Z577" s="26"/>
      <c r="AA577" s="26"/>
      <c r="AB577" s="26"/>
      <c r="AC577" s="26"/>
      <c r="AD577" s="26"/>
      <c r="AE577" s="27" t="str">
        <f t="shared" si="112"/>
        <v/>
      </c>
      <c r="AP577"/>
      <c r="AQ577"/>
      <c r="AR577" s="151"/>
      <c r="AS577" s="151"/>
      <c r="AT577"/>
      <c r="AU577" s="57"/>
      <c r="AV577" s="57"/>
      <c r="AW577" s="57"/>
      <c r="AX577"/>
      <c r="AY577"/>
      <c r="AZ577"/>
      <c r="BA577"/>
      <c r="BB577"/>
      <c r="BC577"/>
      <c r="BD577"/>
      <c r="BE577"/>
      <c r="BF577"/>
      <c r="BG577"/>
      <c r="BH577"/>
      <c r="BI577"/>
      <c r="BJ577"/>
      <c r="BK577"/>
      <c r="BL577"/>
      <c r="BM577"/>
      <c r="BN577"/>
      <c r="BO577"/>
      <c r="BP577"/>
      <c r="BQ577"/>
      <c r="BR577"/>
      <c r="BS577"/>
      <c r="BT577"/>
      <c r="BU577"/>
      <c r="BV577"/>
      <c r="BW577"/>
      <c r="BX577"/>
      <c r="BY577"/>
      <c r="BZ577" s="21"/>
      <c r="CA577" s="21"/>
      <c r="CB577" s="21"/>
      <c r="CC577" s="21"/>
      <c r="CD577" s="21"/>
    </row>
    <row r="578" spans="7:82" hidden="1" x14ac:dyDescent="0.2">
      <c r="G578" s="6" t="str">
        <f t="shared" si="108"/>
        <v/>
      </c>
      <c r="H578" s="26"/>
      <c r="I578" s="26"/>
      <c r="J578" s="26"/>
      <c r="K578" s="26"/>
      <c r="L578" s="26"/>
      <c r="M578" s="27" t="str">
        <f t="shared" si="109"/>
        <v/>
      </c>
      <c r="N578" s="26"/>
      <c r="O578" s="26"/>
      <c r="P578" s="26"/>
      <c r="Q578" s="26"/>
      <c r="R578" s="26"/>
      <c r="S578" s="27" t="str">
        <f t="shared" si="110"/>
        <v/>
      </c>
      <c r="T578" s="26"/>
      <c r="U578" s="26"/>
      <c r="V578" s="26"/>
      <c r="W578" s="26"/>
      <c r="X578" s="26"/>
      <c r="Y578" s="27" t="str">
        <f t="shared" si="111"/>
        <v/>
      </c>
      <c r="Z578" s="26"/>
      <c r="AA578" s="26"/>
      <c r="AB578" s="26"/>
      <c r="AC578" s="26"/>
      <c r="AD578" s="26"/>
      <c r="AE578" s="27" t="str">
        <f t="shared" si="112"/>
        <v/>
      </c>
      <c r="AP578"/>
      <c r="AQ578"/>
      <c r="AR578" s="151"/>
      <c r="AS578" s="151"/>
      <c r="AT578"/>
      <c r="AU578" s="57"/>
      <c r="AV578" s="57"/>
      <c r="AW578" s="57"/>
      <c r="AX578"/>
      <c r="AY578"/>
      <c r="AZ578"/>
      <c r="BA578"/>
      <c r="BB578"/>
      <c r="BC578"/>
      <c r="BD578"/>
      <c r="BE578"/>
      <c r="BF578"/>
      <c r="BG578"/>
      <c r="BH578"/>
      <c r="BI578"/>
      <c r="BJ578"/>
      <c r="BK578"/>
      <c r="BL578"/>
      <c r="BM578"/>
      <c r="BN578"/>
      <c r="BO578"/>
      <c r="BP578"/>
      <c r="BQ578"/>
      <c r="BR578"/>
      <c r="BS578"/>
      <c r="BT578"/>
      <c r="BU578"/>
      <c r="BV578"/>
      <c r="BW578"/>
      <c r="BX578"/>
      <c r="BY578"/>
      <c r="BZ578" s="21"/>
      <c r="CA578" s="21"/>
      <c r="CB578" s="21"/>
      <c r="CC578" s="21"/>
      <c r="CD578" s="21"/>
    </row>
    <row r="579" spans="7:82" hidden="1" x14ac:dyDescent="0.2">
      <c r="G579" s="6" t="str">
        <f t="shared" si="108"/>
        <v/>
      </c>
      <c r="H579" s="26"/>
      <c r="I579" s="26"/>
      <c r="J579" s="26"/>
      <c r="K579" s="26"/>
      <c r="L579" s="26"/>
      <c r="M579" s="27" t="str">
        <f t="shared" si="109"/>
        <v/>
      </c>
      <c r="N579" s="26"/>
      <c r="O579" s="26"/>
      <c r="P579" s="26"/>
      <c r="Q579" s="26"/>
      <c r="R579" s="26"/>
      <c r="S579" s="27" t="str">
        <f t="shared" si="110"/>
        <v/>
      </c>
      <c r="T579" s="26"/>
      <c r="U579" s="26"/>
      <c r="V579" s="26"/>
      <c r="W579" s="26"/>
      <c r="X579" s="26"/>
      <c r="Y579" s="27" t="str">
        <f t="shared" si="111"/>
        <v/>
      </c>
      <c r="Z579" s="26"/>
      <c r="AA579" s="26"/>
      <c r="AB579" s="26"/>
      <c r="AC579" s="26"/>
      <c r="AD579" s="26"/>
      <c r="AE579" s="27" t="str">
        <f t="shared" si="112"/>
        <v/>
      </c>
      <c r="AP579"/>
      <c r="AQ579"/>
      <c r="AR579" s="151"/>
      <c r="AS579" s="151"/>
      <c r="AT579"/>
      <c r="AU579" s="57"/>
      <c r="AV579" s="57"/>
      <c r="AW579" s="57"/>
      <c r="AX579"/>
      <c r="AY579"/>
      <c r="AZ579"/>
      <c r="BA579"/>
      <c r="BB579"/>
      <c r="BC579"/>
      <c r="BD579"/>
      <c r="BE579"/>
      <c r="BF579"/>
      <c r="BG579"/>
      <c r="BH579"/>
      <c r="BI579"/>
      <c r="BJ579"/>
      <c r="BK579"/>
      <c r="BL579"/>
      <c r="BM579"/>
      <c r="BN579"/>
      <c r="BO579"/>
      <c r="BP579"/>
      <c r="BQ579"/>
      <c r="BR579"/>
      <c r="BS579"/>
      <c r="BT579"/>
      <c r="BU579"/>
      <c r="BV579"/>
      <c r="BW579"/>
      <c r="BX579"/>
      <c r="BY579"/>
      <c r="BZ579" s="21"/>
      <c r="CA579" s="21"/>
      <c r="CB579" s="21"/>
      <c r="CC579" s="21"/>
      <c r="CD579" s="21"/>
    </row>
    <row r="580" spans="7:82" hidden="1" x14ac:dyDescent="0.2">
      <c r="G580" s="6" t="str">
        <f t="shared" si="108"/>
        <v/>
      </c>
      <c r="H580" s="26"/>
      <c r="I580" s="26"/>
      <c r="J580" s="26"/>
      <c r="K580" s="26"/>
      <c r="L580" s="26"/>
      <c r="M580" s="27" t="str">
        <f t="shared" si="109"/>
        <v/>
      </c>
      <c r="N580" s="26"/>
      <c r="O580" s="26"/>
      <c r="P580" s="26"/>
      <c r="Q580" s="26"/>
      <c r="R580" s="26"/>
      <c r="S580" s="27" t="str">
        <f t="shared" si="110"/>
        <v/>
      </c>
      <c r="T580" s="26"/>
      <c r="U580" s="26"/>
      <c r="V580" s="26"/>
      <c r="W580" s="26"/>
      <c r="X580" s="26"/>
      <c r="Y580" s="27" t="str">
        <f t="shared" si="111"/>
        <v/>
      </c>
      <c r="Z580" s="26"/>
      <c r="AA580" s="26"/>
      <c r="AB580" s="26"/>
      <c r="AC580" s="26"/>
      <c r="AD580" s="26"/>
      <c r="AE580" s="27" t="str">
        <f t="shared" si="112"/>
        <v/>
      </c>
      <c r="AP580"/>
      <c r="AQ580"/>
      <c r="AR580" s="151"/>
      <c r="AS580" s="151"/>
      <c r="AT580"/>
      <c r="AU580" s="57"/>
      <c r="AV580" s="57"/>
      <c r="AW580" s="57"/>
      <c r="AX580"/>
      <c r="AY580"/>
      <c r="AZ580"/>
      <c r="BA580"/>
      <c r="BB580"/>
      <c r="BC580"/>
      <c r="BD580"/>
      <c r="BE580"/>
      <c r="BF580"/>
      <c r="BG580"/>
      <c r="BH580"/>
      <c r="BI580"/>
      <c r="BJ580"/>
      <c r="BK580"/>
      <c r="BL580"/>
      <c r="BM580"/>
      <c r="BN580"/>
      <c r="BO580"/>
      <c r="BP580"/>
      <c r="BQ580"/>
      <c r="BR580"/>
      <c r="BS580"/>
      <c r="BT580"/>
      <c r="BU580"/>
      <c r="BV580"/>
      <c r="BW580"/>
      <c r="BX580"/>
      <c r="BY580"/>
      <c r="BZ580" s="21"/>
      <c r="CA580" s="21"/>
      <c r="CB580" s="21"/>
      <c r="CC580" s="21"/>
      <c r="CD580" s="21"/>
    </row>
    <row r="581" spans="7:82" hidden="1" x14ac:dyDescent="0.2">
      <c r="G581" s="6" t="str">
        <f t="shared" si="108"/>
        <v/>
      </c>
      <c r="H581" s="26"/>
      <c r="I581" s="26"/>
      <c r="J581" s="26"/>
      <c r="K581" s="26"/>
      <c r="L581" s="26"/>
      <c r="M581" s="27" t="str">
        <f t="shared" si="109"/>
        <v/>
      </c>
      <c r="N581" s="26"/>
      <c r="O581" s="26"/>
      <c r="P581" s="26"/>
      <c r="Q581" s="26"/>
      <c r="R581" s="26"/>
      <c r="S581" s="27" t="str">
        <f t="shared" si="110"/>
        <v/>
      </c>
      <c r="T581" s="26"/>
      <c r="U581" s="26"/>
      <c r="V581" s="26"/>
      <c r="W581" s="26"/>
      <c r="X581" s="26"/>
      <c r="Y581" s="27" t="str">
        <f t="shared" si="111"/>
        <v/>
      </c>
      <c r="Z581" s="26"/>
      <c r="AA581" s="26"/>
      <c r="AB581" s="26"/>
      <c r="AC581" s="26"/>
      <c r="AD581" s="26"/>
      <c r="AE581" s="27" t="str">
        <f t="shared" si="112"/>
        <v/>
      </c>
      <c r="AP581"/>
      <c r="AQ581"/>
      <c r="AR581" s="151"/>
      <c r="AS581" s="151"/>
      <c r="AT581"/>
      <c r="AU581" s="57"/>
      <c r="AV581" s="57"/>
      <c r="AW581" s="57"/>
      <c r="AX581"/>
      <c r="AY581"/>
      <c r="AZ581"/>
      <c r="BA581"/>
      <c r="BB581"/>
      <c r="BC581"/>
      <c r="BD581"/>
      <c r="BE581"/>
      <c r="BF581"/>
      <c r="BG581"/>
      <c r="BH581"/>
      <c r="BI581"/>
      <c r="BJ581"/>
      <c r="BK581"/>
      <c r="BL581"/>
      <c r="BM581"/>
      <c r="BN581"/>
      <c r="BO581"/>
      <c r="BP581"/>
      <c r="BQ581"/>
      <c r="BR581"/>
      <c r="BS581"/>
      <c r="BT581"/>
      <c r="BU581"/>
      <c r="BV581"/>
      <c r="BW581"/>
      <c r="BX581"/>
      <c r="BY581"/>
      <c r="BZ581" s="21"/>
      <c r="CA581" s="21"/>
      <c r="CB581" s="21"/>
      <c r="CC581" s="21"/>
      <c r="CD581" s="21"/>
    </row>
    <row r="582" spans="7:82" hidden="1" x14ac:dyDescent="0.2">
      <c r="G582" s="6" t="str">
        <f t="shared" si="108"/>
        <v/>
      </c>
      <c r="H582" s="26"/>
      <c r="I582" s="26"/>
      <c r="J582" s="26"/>
      <c r="K582" s="26"/>
      <c r="L582" s="26"/>
      <c r="M582" s="27" t="str">
        <f t="shared" si="109"/>
        <v/>
      </c>
      <c r="N582" s="26"/>
      <c r="O582" s="26"/>
      <c r="P582" s="26"/>
      <c r="Q582" s="26"/>
      <c r="R582" s="26"/>
      <c r="S582" s="27" t="str">
        <f t="shared" si="110"/>
        <v/>
      </c>
      <c r="T582" s="26"/>
      <c r="U582" s="26"/>
      <c r="V582" s="26"/>
      <c r="W582" s="26"/>
      <c r="X582" s="26"/>
      <c r="Y582" s="27" t="str">
        <f t="shared" si="111"/>
        <v/>
      </c>
      <c r="Z582" s="26"/>
      <c r="AA582" s="26"/>
      <c r="AB582" s="26"/>
      <c r="AC582" s="26"/>
      <c r="AD582" s="26"/>
      <c r="AE582" s="27" t="str">
        <f t="shared" si="112"/>
        <v/>
      </c>
      <c r="AP582"/>
      <c r="AQ582"/>
      <c r="AR582" s="151"/>
      <c r="AS582" s="151"/>
      <c r="AT582"/>
      <c r="AU582" s="57"/>
      <c r="AV582" s="57"/>
      <c r="AW582" s="57"/>
      <c r="AX582"/>
      <c r="AY582"/>
      <c r="AZ582"/>
      <c r="BA582"/>
      <c r="BB582"/>
      <c r="BC582"/>
      <c r="BD582"/>
      <c r="BE582"/>
      <c r="BF582"/>
      <c r="BG582"/>
      <c r="BH582"/>
      <c r="BI582"/>
      <c r="BJ582"/>
      <c r="BK582"/>
      <c r="BL582"/>
      <c r="BM582"/>
      <c r="BN582"/>
      <c r="BO582"/>
      <c r="BP582"/>
      <c r="BQ582"/>
      <c r="BR582"/>
      <c r="BS582"/>
      <c r="BT582"/>
      <c r="BU582"/>
      <c r="BV582"/>
      <c r="BW582"/>
      <c r="BX582"/>
      <c r="BY582"/>
      <c r="BZ582" s="21"/>
      <c r="CA582" s="21"/>
      <c r="CB582" s="21"/>
      <c r="CC582" s="21"/>
      <c r="CD582" s="21"/>
    </row>
    <row r="583" spans="7:82" hidden="1" x14ac:dyDescent="0.2">
      <c r="G583" s="6" t="str">
        <f t="shared" si="108"/>
        <v/>
      </c>
      <c r="H583" s="26"/>
      <c r="I583" s="26"/>
      <c r="J583" s="26"/>
      <c r="K583" s="26"/>
      <c r="L583" s="26"/>
      <c r="M583" s="27" t="str">
        <f t="shared" si="109"/>
        <v/>
      </c>
      <c r="N583" s="26"/>
      <c r="O583" s="26"/>
      <c r="P583" s="26"/>
      <c r="Q583" s="26"/>
      <c r="R583" s="26"/>
      <c r="S583" s="27" t="str">
        <f t="shared" si="110"/>
        <v/>
      </c>
      <c r="T583" s="26"/>
      <c r="U583" s="26"/>
      <c r="V583" s="26"/>
      <c r="W583" s="26"/>
      <c r="X583" s="26"/>
      <c r="Y583" s="27" t="str">
        <f t="shared" si="111"/>
        <v/>
      </c>
      <c r="Z583" s="26"/>
      <c r="AA583" s="26"/>
      <c r="AB583" s="26"/>
      <c r="AC583" s="26"/>
      <c r="AD583" s="26"/>
      <c r="AE583" s="27" t="str">
        <f t="shared" si="112"/>
        <v/>
      </c>
      <c r="AP583"/>
      <c r="AQ583"/>
      <c r="AR583" s="151"/>
      <c r="AS583" s="151"/>
      <c r="AT583"/>
      <c r="AU583" s="57"/>
      <c r="AV583" s="57"/>
      <c r="AW583" s="57"/>
      <c r="AX583"/>
      <c r="AY583"/>
      <c r="AZ583"/>
      <c r="BA583"/>
      <c r="BB583"/>
      <c r="BC583"/>
      <c r="BD583"/>
      <c r="BE583"/>
      <c r="BF583"/>
      <c r="BG583"/>
      <c r="BH583"/>
      <c r="BI583"/>
      <c r="BJ583"/>
      <c r="BK583"/>
      <c r="BL583"/>
      <c r="BM583"/>
      <c r="BN583"/>
      <c r="BO583"/>
      <c r="BP583"/>
      <c r="BQ583"/>
      <c r="BR583"/>
      <c r="BS583"/>
      <c r="BT583"/>
      <c r="BU583"/>
      <c r="BV583"/>
      <c r="BW583"/>
      <c r="BX583"/>
      <c r="BY583"/>
      <c r="BZ583" s="21"/>
      <c r="CA583" s="21"/>
      <c r="CB583" s="21"/>
      <c r="CC583" s="21"/>
      <c r="CD583" s="21"/>
    </row>
    <row r="584" spans="7:82" hidden="1" x14ac:dyDescent="0.2">
      <c r="G584" s="6" t="str">
        <f t="shared" si="108"/>
        <v/>
      </c>
      <c r="H584" s="26"/>
      <c r="I584" s="26"/>
      <c r="J584" s="26"/>
      <c r="K584" s="26"/>
      <c r="L584" s="26"/>
      <c r="M584" s="27" t="str">
        <f t="shared" si="109"/>
        <v/>
      </c>
      <c r="N584" s="26"/>
      <c r="O584" s="26"/>
      <c r="P584" s="26"/>
      <c r="Q584" s="26"/>
      <c r="R584" s="26"/>
      <c r="S584" s="27" t="str">
        <f t="shared" si="110"/>
        <v/>
      </c>
      <c r="T584" s="26"/>
      <c r="U584" s="26"/>
      <c r="V584" s="26"/>
      <c r="W584" s="26"/>
      <c r="X584" s="26"/>
      <c r="Y584" s="27" t="str">
        <f t="shared" si="111"/>
        <v/>
      </c>
      <c r="Z584" s="26"/>
      <c r="AA584" s="26"/>
      <c r="AB584" s="26"/>
      <c r="AC584" s="26"/>
      <c r="AD584" s="26"/>
      <c r="AE584" s="27" t="str">
        <f t="shared" si="112"/>
        <v/>
      </c>
      <c r="AP584"/>
      <c r="AQ584"/>
      <c r="AR584" s="151"/>
      <c r="AS584" s="151"/>
      <c r="AT584"/>
      <c r="AU584" s="57"/>
      <c r="AV584" s="57"/>
      <c r="AW584" s="57"/>
      <c r="AX584"/>
      <c r="AY584"/>
      <c r="AZ584"/>
      <c r="BA584"/>
      <c r="BB584"/>
      <c r="BC584"/>
      <c r="BD584"/>
      <c r="BE584"/>
      <c r="BF584"/>
      <c r="BG584"/>
      <c r="BH584"/>
      <c r="BI584"/>
      <c r="BJ584"/>
      <c r="BK584"/>
      <c r="BL584"/>
      <c r="BM584"/>
      <c r="BN584"/>
      <c r="BO584"/>
      <c r="BP584"/>
      <c r="BQ584"/>
      <c r="BR584"/>
      <c r="BS584"/>
      <c r="BT584"/>
      <c r="BU584"/>
      <c r="BV584"/>
      <c r="BW584"/>
      <c r="BX584"/>
      <c r="BY584"/>
      <c r="BZ584" s="21"/>
      <c r="CA584" s="21"/>
      <c r="CB584" s="21"/>
      <c r="CC584" s="21"/>
      <c r="CD584" s="21"/>
    </row>
    <row r="585" spans="7:82" hidden="1" x14ac:dyDescent="0.2">
      <c r="G585" s="6" t="str">
        <f t="shared" si="108"/>
        <v/>
      </c>
      <c r="H585" s="26"/>
      <c r="I585" s="26"/>
      <c r="J585" s="26"/>
      <c r="K585" s="26"/>
      <c r="L585" s="26"/>
      <c r="M585" s="27" t="str">
        <f t="shared" si="109"/>
        <v/>
      </c>
      <c r="N585" s="26"/>
      <c r="O585" s="26"/>
      <c r="P585" s="26"/>
      <c r="Q585" s="26"/>
      <c r="R585" s="26"/>
      <c r="S585" s="27" t="str">
        <f t="shared" si="110"/>
        <v/>
      </c>
      <c r="T585" s="26"/>
      <c r="U585" s="26"/>
      <c r="V585" s="26"/>
      <c r="W585" s="26"/>
      <c r="X585" s="26"/>
      <c r="Y585" s="27" t="str">
        <f t="shared" si="111"/>
        <v/>
      </c>
      <c r="Z585" s="26"/>
      <c r="AA585" s="26"/>
      <c r="AB585" s="26"/>
      <c r="AC585" s="26"/>
      <c r="AD585" s="26"/>
      <c r="AE585" s="27" t="str">
        <f t="shared" si="112"/>
        <v/>
      </c>
      <c r="AP585"/>
      <c r="AQ585"/>
      <c r="AR585" s="151"/>
      <c r="AS585" s="151"/>
      <c r="AT585"/>
      <c r="AU585" s="57"/>
      <c r="AV585" s="57"/>
      <c r="AW585" s="57"/>
      <c r="AX585"/>
      <c r="AY585"/>
      <c r="AZ585"/>
      <c r="BA585"/>
      <c r="BB585"/>
      <c r="BC585"/>
      <c r="BD585"/>
      <c r="BE585"/>
      <c r="BF585"/>
      <c r="BG585"/>
      <c r="BH585"/>
      <c r="BI585"/>
      <c r="BJ585"/>
      <c r="BK585"/>
      <c r="BL585"/>
      <c r="BM585"/>
      <c r="BN585"/>
      <c r="BO585"/>
      <c r="BP585"/>
      <c r="BQ585"/>
      <c r="BR585"/>
      <c r="BS585"/>
      <c r="BT585"/>
      <c r="BU585"/>
      <c r="BV585"/>
      <c r="BW585"/>
      <c r="BX585"/>
      <c r="BY585"/>
      <c r="BZ585" s="21"/>
      <c r="CA585" s="21"/>
      <c r="CB585" s="21"/>
      <c r="CC585" s="21"/>
      <c r="CD585" s="21"/>
    </row>
    <row r="586" spans="7:82" hidden="1" x14ac:dyDescent="0.2">
      <c r="G586" s="6" t="str">
        <f t="shared" si="108"/>
        <v/>
      </c>
      <c r="H586" s="26"/>
      <c r="I586" s="26"/>
      <c r="J586" s="26"/>
      <c r="K586" s="26"/>
      <c r="L586" s="26"/>
      <c r="M586" s="27" t="str">
        <f t="shared" si="109"/>
        <v/>
      </c>
      <c r="N586" s="26"/>
      <c r="O586" s="26"/>
      <c r="P586" s="26"/>
      <c r="Q586" s="26"/>
      <c r="R586" s="26"/>
      <c r="S586" s="27" t="str">
        <f t="shared" si="110"/>
        <v/>
      </c>
      <c r="T586" s="26"/>
      <c r="U586" s="26"/>
      <c r="V586" s="26"/>
      <c r="W586" s="26"/>
      <c r="X586" s="26"/>
      <c r="Y586" s="27" t="str">
        <f t="shared" si="111"/>
        <v/>
      </c>
      <c r="Z586" s="26"/>
      <c r="AA586" s="26"/>
      <c r="AB586" s="26"/>
      <c r="AC586" s="26"/>
      <c r="AD586" s="26"/>
      <c r="AE586" s="27" t="str">
        <f t="shared" si="112"/>
        <v/>
      </c>
      <c r="AP586"/>
      <c r="AQ586"/>
      <c r="AR586" s="151"/>
      <c r="AS586" s="151"/>
      <c r="AT586"/>
      <c r="AU586" s="57"/>
      <c r="AV586" s="57"/>
      <c r="AW586" s="57"/>
      <c r="AX586"/>
      <c r="AY586"/>
      <c r="AZ586"/>
      <c r="BA586"/>
      <c r="BB586"/>
      <c r="BC586"/>
      <c r="BD586"/>
      <c r="BE586"/>
      <c r="BF586"/>
      <c r="BG586"/>
      <c r="BH586"/>
      <c r="BI586"/>
      <c r="BJ586"/>
      <c r="BK586"/>
      <c r="BL586"/>
      <c r="BM586"/>
      <c r="BN586"/>
      <c r="BO586"/>
      <c r="BP586"/>
      <c r="BQ586"/>
      <c r="BR586"/>
      <c r="BS586"/>
      <c r="BT586"/>
      <c r="BU586"/>
      <c r="BV586"/>
      <c r="BW586"/>
      <c r="BX586"/>
      <c r="BY586"/>
      <c r="BZ586" s="21"/>
      <c r="CA586" s="21"/>
      <c r="CB586" s="21"/>
      <c r="CC586" s="21"/>
      <c r="CD586" s="21"/>
    </row>
    <row r="587" spans="7:82" hidden="1" x14ac:dyDescent="0.2">
      <c r="G587" s="6" t="str">
        <f t="shared" si="108"/>
        <v/>
      </c>
      <c r="H587" s="26"/>
      <c r="I587" s="26"/>
      <c r="J587" s="26"/>
      <c r="K587" s="26"/>
      <c r="L587" s="26"/>
      <c r="M587" s="27" t="str">
        <f t="shared" si="109"/>
        <v/>
      </c>
      <c r="N587" s="26"/>
      <c r="O587" s="26"/>
      <c r="P587" s="26"/>
      <c r="Q587" s="26"/>
      <c r="R587" s="26"/>
      <c r="S587" s="27" t="str">
        <f t="shared" si="110"/>
        <v/>
      </c>
      <c r="T587" s="26"/>
      <c r="U587" s="26"/>
      <c r="V587" s="26"/>
      <c r="W587" s="26"/>
      <c r="X587" s="26"/>
      <c r="Y587" s="27" t="str">
        <f t="shared" si="111"/>
        <v/>
      </c>
      <c r="Z587" s="26"/>
      <c r="AA587" s="26"/>
      <c r="AB587" s="26"/>
      <c r="AC587" s="26"/>
      <c r="AD587" s="26"/>
      <c r="AE587" s="27" t="str">
        <f t="shared" si="112"/>
        <v/>
      </c>
      <c r="AP587"/>
      <c r="AQ587"/>
      <c r="AR587" s="151"/>
      <c r="AS587" s="151"/>
      <c r="AT587"/>
      <c r="AU587" s="57"/>
      <c r="AV587" s="57"/>
      <c r="AW587" s="57"/>
      <c r="AX587"/>
      <c r="AY587"/>
      <c r="AZ587"/>
      <c r="BA587"/>
      <c r="BB587"/>
      <c r="BC587"/>
      <c r="BD587"/>
      <c r="BE587"/>
      <c r="BF587"/>
      <c r="BG587"/>
      <c r="BH587"/>
      <c r="BI587"/>
      <c r="BJ587"/>
      <c r="BK587"/>
      <c r="BL587"/>
      <c r="BM587"/>
      <c r="BN587"/>
      <c r="BO587"/>
      <c r="BP587"/>
      <c r="BQ587"/>
      <c r="BR587"/>
      <c r="BS587"/>
      <c r="BT587"/>
      <c r="BU587"/>
      <c r="BV587"/>
      <c r="BW587"/>
      <c r="BX587"/>
      <c r="BY587"/>
      <c r="BZ587" s="21"/>
      <c r="CA587" s="21"/>
      <c r="CB587" s="21"/>
      <c r="CC587" s="21"/>
      <c r="CD587" s="21"/>
    </row>
    <row r="588" spans="7:82" hidden="1" x14ac:dyDescent="0.2">
      <c r="G588" s="6" t="str">
        <f t="shared" si="108"/>
        <v/>
      </c>
      <c r="H588" s="26"/>
      <c r="I588" s="26"/>
      <c r="J588" s="26"/>
      <c r="K588" s="26"/>
      <c r="L588" s="26"/>
      <c r="M588" s="27" t="str">
        <f t="shared" si="109"/>
        <v/>
      </c>
      <c r="N588" s="26"/>
      <c r="O588" s="26"/>
      <c r="P588" s="26"/>
      <c r="Q588" s="26"/>
      <c r="R588" s="26"/>
      <c r="S588" s="27" t="str">
        <f t="shared" si="110"/>
        <v/>
      </c>
      <c r="T588" s="26"/>
      <c r="U588" s="26"/>
      <c r="V588" s="26"/>
      <c r="W588" s="26"/>
      <c r="X588" s="26"/>
      <c r="Y588" s="27" t="str">
        <f t="shared" si="111"/>
        <v/>
      </c>
      <c r="Z588" s="26"/>
      <c r="AA588" s="26"/>
      <c r="AB588" s="26"/>
      <c r="AC588" s="26"/>
      <c r="AD588" s="26"/>
      <c r="AE588" s="27" t="str">
        <f t="shared" si="112"/>
        <v/>
      </c>
      <c r="AP588"/>
      <c r="AQ588"/>
      <c r="AR588" s="151"/>
      <c r="AS588" s="151"/>
      <c r="AT588"/>
      <c r="AU588" s="57"/>
      <c r="AV588" s="57"/>
      <c r="AW588" s="57"/>
      <c r="AX588"/>
      <c r="AY588"/>
      <c r="AZ588"/>
      <c r="BA588"/>
      <c r="BB588"/>
      <c r="BC588"/>
      <c r="BD588"/>
      <c r="BE588"/>
      <c r="BF588"/>
      <c r="BG588"/>
      <c r="BH588"/>
      <c r="BI588"/>
      <c r="BJ588"/>
      <c r="BK588"/>
      <c r="BL588"/>
      <c r="BM588"/>
      <c r="BN588"/>
      <c r="BO588"/>
      <c r="BP588"/>
      <c r="BQ588"/>
      <c r="BR588"/>
      <c r="BS588"/>
      <c r="BT588"/>
      <c r="BU588"/>
      <c r="BV588"/>
      <c r="BW588"/>
      <c r="BX588"/>
      <c r="BY588"/>
      <c r="BZ588" s="21"/>
      <c r="CA588" s="21"/>
      <c r="CB588" s="21"/>
      <c r="CC588" s="21"/>
      <c r="CD588" s="21"/>
    </row>
    <row r="589" spans="7:82" hidden="1" x14ac:dyDescent="0.2">
      <c r="G589" s="6" t="str">
        <f t="shared" si="108"/>
        <v/>
      </c>
      <c r="H589" s="26"/>
      <c r="I589" s="26"/>
      <c r="J589" s="26"/>
      <c r="K589" s="26"/>
      <c r="L589" s="26"/>
      <c r="M589" s="27" t="str">
        <f t="shared" si="109"/>
        <v/>
      </c>
      <c r="N589" s="26"/>
      <c r="O589" s="26"/>
      <c r="P589" s="26"/>
      <c r="Q589" s="26"/>
      <c r="R589" s="26"/>
      <c r="S589" s="27" t="str">
        <f t="shared" si="110"/>
        <v/>
      </c>
      <c r="T589" s="26"/>
      <c r="U589" s="26"/>
      <c r="V589" s="26"/>
      <c r="W589" s="26"/>
      <c r="X589" s="26"/>
      <c r="Y589" s="27" t="str">
        <f t="shared" si="111"/>
        <v/>
      </c>
      <c r="Z589" s="26"/>
      <c r="AA589" s="26"/>
      <c r="AB589" s="26"/>
      <c r="AC589" s="26"/>
      <c r="AD589" s="26"/>
      <c r="AE589" s="27" t="str">
        <f t="shared" si="112"/>
        <v/>
      </c>
      <c r="AP589"/>
      <c r="AQ589"/>
      <c r="AR589" s="151"/>
      <c r="AS589" s="151"/>
      <c r="AT589"/>
      <c r="AU589" s="57"/>
      <c r="AV589" s="57"/>
      <c r="AW589" s="57"/>
      <c r="AX589"/>
      <c r="AY589"/>
      <c r="AZ589"/>
      <c r="BA589"/>
      <c r="BB589"/>
      <c r="BC589"/>
      <c r="BD589"/>
      <c r="BE589"/>
      <c r="BF589"/>
      <c r="BG589"/>
      <c r="BH589"/>
      <c r="BI589"/>
      <c r="BJ589"/>
      <c r="BK589"/>
      <c r="BL589"/>
      <c r="BM589"/>
      <c r="BN589"/>
      <c r="BO589"/>
      <c r="BP589"/>
      <c r="BQ589"/>
      <c r="BR589"/>
      <c r="BS589"/>
      <c r="BT589"/>
      <c r="BU589"/>
      <c r="BV589"/>
      <c r="BW589"/>
      <c r="BX589"/>
      <c r="BY589"/>
      <c r="BZ589" s="21"/>
      <c r="CA589" s="21"/>
      <c r="CB589" s="21"/>
      <c r="CC589" s="21"/>
      <c r="CD589" s="21"/>
    </row>
    <row r="590" spans="7:82" hidden="1" x14ac:dyDescent="0.2">
      <c r="G590" s="6" t="str">
        <f t="shared" si="108"/>
        <v/>
      </c>
      <c r="H590" s="26"/>
      <c r="I590" s="26"/>
      <c r="J590" s="26"/>
      <c r="K590" s="26"/>
      <c r="L590" s="26"/>
      <c r="M590" s="27" t="str">
        <f t="shared" si="109"/>
        <v/>
      </c>
      <c r="N590" s="26"/>
      <c r="O590" s="26"/>
      <c r="P590" s="26"/>
      <c r="Q590" s="26"/>
      <c r="R590" s="26"/>
      <c r="S590" s="27" t="str">
        <f t="shared" si="110"/>
        <v/>
      </c>
      <c r="T590" s="26"/>
      <c r="U590" s="26"/>
      <c r="V590" s="26"/>
      <c r="W590" s="26"/>
      <c r="X590" s="26"/>
      <c r="Y590" s="27" t="str">
        <f t="shared" si="111"/>
        <v/>
      </c>
      <c r="Z590" s="26"/>
      <c r="AA590" s="26"/>
      <c r="AB590" s="26"/>
      <c r="AC590" s="26"/>
      <c r="AD590" s="26"/>
      <c r="AE590" s="27" t="str">
        <f t="shared" si="112"/>
        <v/>
      </c>
      <c r="AP590"/>
      <c r="AQ590"/>
      <c r="AR590" s="151"/>
      <c r="AS590" s="151"/>
      <c r="AT590"/>
      <c r="AU590" s="57"/>
      <c r="AV590" s="57"/>
      <c r="AW590" s="57"/>
      <c r="AX590"/>
      <c r="AY590"/>
      <c r="AZ590"/>
      <c r="BA590"/>
      <c r="BB590"/>
      <c r="BC590"/>
      <c r="BD590"/>
      <c r="BE590"/>
      <c r="BF590"/>
      <c r="BG590"/>
      <c r="BH590"/>
      <c r="BI590"/>
      <c r="BJ590"/>
      <c r="BK590"/>
      <c r="BL590"/>
      <c r="BM590"/>
      <c r="BN590"/>
      <c r="BO590"/>
      <c r="BP590"/>
      <c r="BQ590"/>
      <c r="BR590"/>
      <c r="BS590"/>
      <c r="BT590"/>
      <c r="BU590"/>
      <c r="BV590"/>
      <c r="BW590"/>
      <c r="BX590"/>
      <c r="BY590"/>
      <c r="BZ590" s="21"/>
      <c r="CA590" s="21"/>
      <c r="CB590" s="21"/>
      <c r="CC590" s="21"/>
      <c r="CD590" s="21"/>
    </row>
    <row r="591" spans="7:82" hidden="1" x14ac:dyDescent="0.2">
      <c r="G591" s="6" t="str">
        <f t="shared" si="108"/>
        <v/>
      </c>
      <c r="H591" s="26"/>
      <c r="I591" s="26"/>
      <c r="J591" s="26"/>
      <c r="K591" s="26"/>
      <c r="L591" s="26"/>
      <c r="M591" s="27" t="str">
        <f t="shared" si="109"/>
        <v/>
      </c>
      <c r="N591" s="26"/>
      <c r="O591" s="26"/>
      <c r="P591" s="26"/>
      <c r="Q591" s="26"/>
      <c r="R591" s="26"/>
      <c r="S591" s="27" t="str">
        <f t="shared" si="110"/>
        <v/>
      </c>
      <c r="T591" s="26"/>
      <c r="U591" s="26"/>
      <c r="V591" s="26"/>
      <c r="W591" s="26"/>
      <c r="X591" s="26"/>
      <c r="Y591" s="27" t="str">
        <f t="shared" si="111"/>
        <v/>
      </c>
      <c r="Z591" s="26"/>
      <c r="AA591" s="26"/>
      <c r="AB591" s="26"/>
      <c r="AC591" s="26"/>
      <c r="AD591" s="26"/>
      <c r="AE591" s="27" t="str">
        <f t="shared" si="112"/>
        <v/>
      </c>
      <c r="AP591"/>
      <c r="AQ591"/>
      <c r="AR591" s="151"/>
      <c r="AS591" s="151"/>
      <c r="AT591"/>
      <c r="AU591" s="57"/>
      <c r="AV591" s="57"/>
      <c r="AW591" s="57"/>
      <c r="AX591"/>
      <c r="AY591"/>
      <c r="AZ591"/>
      <c r="BA591"/>
      <c r="BB591"/>
      <c r="BC591"/>
      <c r="BD591"/>
      <c r="BE591"/>
      <c r="BF591"/>
      <c r="BG591"/>
      <c r="BH591"/>
      <c r="BI591"/>
      <c r="BJ591"/>
      <c r="BK591"/>
      <c r="BL591"/>
      <c r="BM591"/>
      <c r="BN591"/>
      <c r="BO591"/>
      <c r="BP591"/>
      <c r="BQ591"/>
      <c r="BR591"/>
      <c r="BS591"/>
      <c r="BT591"/>
      <c r="BU591"/>
      <c r="BV591"/>
      <c r="BW591"/>
      <c r="BX591"/>
      <c r="BY591"/>
      <c r="BZ591" s="21"/>
      <c r="CA591" s="21"/>
      <c r="CB591" s="21"/>
      <c r="CC591" s="21"/>
      <c r="CD591" s="21"/>
    </row>
    <row r="592" spans="7:82" hidden="1" x14ac:dyDescent="0.2">
      <c r="G592" s="6" t="str">
        <f t="shared" si="108"/>
        <v/>
      </c>
      <c r="H592" s="26"/>
      <c r="I592" s="26"/>
      <c r="J592" s="26"/>
      <c r="K592" s="26"/>
      <c r="L592" s="26"/>
      <c r="M592" s="27" t="str">
        <f t="shared" si="109"/>
        <v/>
      </c>
      <c r="N592" s="26"/>
      <c r="O592" s="26"/>
      <c r="P592" s="26"/>
      <c r="Q592" s="26"/>
      <c r="R592" s="26"/>
      <c r="S592" s="27" t="str">
        <f t="shared" si="110"/>
        <v/>
      </c>
      <c r="T592" s="26"/>
      <c r="U592" s="26"/>
      <c r="V592" s="26"/>
      <c r="W592" s="26"/>
      <c r="X592" s="26"/>
      <c r="Y592" s="27" t="str">
        <f t="shared" si="111"/>
        <v/>
      </c>
      <c r="Z592" s="26"/>
      <c r="AA592" s="26"/>
      <c r="AB592" s="26"/>
      <c r="AC592" s="26"/>
      <c r="AD592" s="26"/>
      <c r="AE592" s="27" t="str">
        <f t="shared" si="112"/>
        <v/>
      </c>
      <c r="AP592"/>
      <c r="AQ592"/>
      <c r="AR592" s="151"/>
      <c r="AS592" s="151"/>
      <c r="AT592"/>
      <c r="AU592" s="57"/>
      <c r="AV592" s="57"/>
      <c r="AW592" s="57"/>
      <c r="AX592"/>
      <c r="AY592"/>
      <c r="AZ592"/>
      <c r="BA592"/>
      <c r="BB592"/>
      <c r="BC592"/>
      <c r="BD592"/>
      <c r="BE592"/>
      <c r="BF592"/>
      <c r="BG592"/>
      <c r="BH592"/>
      <c r="BI592"/>
      <c r="BJ592"/>
      <c r="BK592"/>
      <c r="BL592"/>
      <c r="BM592"/>
      <c r="BN592"/>
      <c r="BO592"/>
      <c r="BP592"/>
      <c r="BQ592"/>
      <c r="BR592"/>
      <c r="BS592"/>
      <c r="BT592"/>
      <c r="BU592"/>
      <c r="BV592"/>
      <c r="BW592"/>
      <c r="BX592"/>
      <c r="BY592"/>
      <c r="BZ592" s="21"/>
      <c r="CA592" s="21"/>
      <c r="CB592" s="21"/>
      <c r="CC592" s="21"/>
      <c r="CD592" s="21"/>
    </row>
    <row r="593" spans="7:82" hidden="1" x14ac:dyDescent="0.2">
      <c r="G593" s="6" t="str">
        <f t="shared" si="108"/>
        <v/>
      </c>
      <c r="H593" s="26"/>
      <c r="I593" s="26"/>
      <c r="J593" s="26"/>
      <c r="K593" s="26"/>
      <c r="L593" s="26"/>
      <c r="M593" s="27" t="str">
        <f t="shared" si="109"/>
        <v/>
      </c>
      <c r="N593" s="26"/>
      <c r="O593" s="26"/>
      <c r="P593" s="26"/>
      <c r="Q593" s="26"/>
      <c r="R593" s="26"/>
      <c r="S593" s="27" t="str">
        <f t="shared" si="110"/>
        <v/>
      </c>
      <c r="T593" s="26"/>
      <c r="U593" s="26"/>
      <c r="V593" s="26"/>
      <c r="W593" s="26"/>
      <c r="X593" s="26"/>
      <c r="Y593" s="27" t="str">
        <f t="shared" si="111"/>
        <v/>
      </c>
      <c r="Z593" s="26"/>
      <c r="AA593" s="26"/>
      <c r="AB593" s="26"/>
      <c r="AC593" s="26"/>
      <c r="AD593" s="26"/>
      <c r="AE593" s="27" t="str">
        <f t="shared" si="112"/>
        <v/>
      </c>
      <c r="AP593"/>
      <c r="AQ593"/>
      <c r="AR593" s="151"/>
      <c r="AS593" s="151"/>
      <c r="AT593"/>
      <c r="AU593" s="57"/>
      <c r="AV593" s="57"/>
      <c r="AW593" s="57"/>
      <c r="AX593"/>
      <c r="AY593"/>
      <c r="AZ593"/>
      <c r="BA593"/>
      <c r="BB593"/>
      <c r="BC593"/>
      <c r="BD593"/>
      <c r="BE593"/>
      <c r="BF593"/>
      <c r="BG593"/>
      <c r="BH593"/>
      <c r="BI593"/>
      <c r="BJ593"/>
      <c r="BK593"/>
      <c r="BL593"/>
      <c r="BM593"/>
      <c r="BN593"/>
      <c r="BO593"/>
      <c r="BP593"/>
      <c r="BQ593"/>
      <c r="BR593"/>
      <c r="BS593"/>
      <c r="BT593"/>
      <c r="BU593"/>
      <c r="BV593"/>
      <c r="BW593"/>
      <c r="BX593"/>
      <c r="BY593"/>
      <c r="BZ593" s="21"/>
      <c r="CA593" s="21"/>
      <c r="CB593" s="21"/>
      <c r="CC593" s="21"/>
      <c r="CD593" s="21"/>
    </row>
    <row r="594" spans="7:82" hidden="1" x14ac:dyDescent="0.2">
      <c r="G594" s="6" t="str">
        <f t="shared" si="108"/>
        <v/>
      </c>
      <c r="H594" s="26"/>
      <c r="I594" s="26"/>
      <c r="J594" s="26"/>
      <c r="K594" s="26"/>
      <c r="L594" s="26"/>
      <c r="M594" s="27" t="str">
        <f t="shared" si="109"/>
        <v/>
      </c>
      <c r="N594" s="26"/>
      <c r="O594" s="26"/>
      <c r="P594" s="26"/>
      <c r="Q594" s="26"/>
      <c r="R594" s="26"/>
      <c r="S594" s="27" t="str">
        <f t="shared" si="110"/>
        <v/>
      </c>
      <c r="T594" s="26"/>
      <c r="U594" s="26"/>
      <c r="V594" s="26"/>
      <c r="W594" s="26"/>
      <c r="X594" s="26"/>
      <c r="Y594" s="27" t="str">
        <f t="shared" si="111"/>
        <v/>
      </c>
      <c r="Z594" s="26"/>
      <c r="AA594" s="26"/>
      <c r="AB594" s="26"/>
      <c r="AC594" s="26"/>
      <c r="AD594" s="26"/>
      <c r="AE594" s="27" t="str">
        <f t="shared" si="112"/>
        <v/>
      </c>
      <c r="AP594"/>
      <c r="AQ594"/>
      <c r="AR594" s="151"/>
      <c r="AS594" s="151"/>
      <c r="AT594"/>
      <c r="AU594" s="57"/>
      <c r="AV594" s="57"/>
      <c r="AW594" s="57"/>
      <c r="AX594"/>
      <c r="AY594"/>
      <c r="AZ594"/>
      <c r="BA594"/>
      <c r="BB594"/>
      <c r="BC594"/>
      <c r="BD594"/>
      <c r="BE594"/>
      <c r="BF594"/>
      <c r="BG594"/>
      <c r="BH594"/>
      <c r="BI594"/>
      <c r="BJ594"/>
      <c r="BK594"/>
      <c r="BL594"/>
      <c r="BM594"/>
      <c r="BN594"/>
      <c r="BO594"/>
      <c r="BP594"/>
      <c r="BQ594"/>
      <c r="BR594"/>
      <c r="BS594"/>
      <c r="BT594"/>
      <c r="BU594"/>
      <c r="BV594"/>
      <c r="BW594"/>
      <c r="BX594"/>
      <c r="BY594"/>
      <c r="BZ594" s="21"/>
      <c r="CA594" s="21"/>
      <c r="CB594" s="21"/>
      <c r="CC594" s="21"/>
      <c r="CD594" s="21"/>
    </row>
    <row r="595" spans="7:82" hidden="1" x14ac:dyDescent="0.2">
      <c r="G595" s="6" t="str">
        <f t="shared" si="108"/>
        <v/>
      </c>
      <c r="H595" s="26"/>
      <c r="I595" s="26"/>
      <c r="J595" s="26"/>
      <c r="K595" s="26"/>
      <c r="L595" s="26"/>
      <c r="M595" s="27" t="str">
        <f t="shared" si="109"/>
        <v/>
      </c>
      <c r="N595" s="26"/>
      <c r="O595" s="26"/>
      <c r="P595" s="26"/>
      <c r="Q595" s="26"/>
      <c r="R595" s="26"/>
      <c r="S595" s="27" t="str">
        <f t="shared" si="110"/>
        <v/>
      </c>
      <c r="T595" s="26"/>
      <c r="U595" s="26"/>
      <c r="V595" s="26"/>
      <c r="W595" s="26"/>
      <c r="X595" s="26"/>
      <c r="Y595" s="27" t="str">
        <f t="shared" si="111"/>
        <v/>
      </c>
      <c r="Z595" s="26"/>
      <c r="AA595" s="26"/>
      <c r="AB595" s="26"/>
      <c r="AC595" s="26"/>
      <c r="AD595" s="26"/>
      <c r="AE595" s="27" t="str">
        <f t="shared" si="112"/>
        <v/>
      </c>
      <c r="AP595"/>
      <c r="AQ595"/>
      <c r="AR595" s="151"/>
      <c r="AS595" s="151"/>
      <c r="AT595"/>
      <c r="AU595" s="57"/>
      <c r="AV595" s="57"/>
      <c r="AW595" s="57"/>
      <c r="AX595"/>
      <c r="AY595"/>
      <c r="AZ595"/>
      <c r="BA595"/>
      <c r="BB595"/>
      <c r="BC595"/>
      <c r="BD595"/>
      <c r="BE595"/>
      <c r="BF595"/>
      <c r="BG595"/>
      <c r="BH595"/>
      <c r="BI595"/>
      <c r="BJ595"/>
      <c r="BK595"/>
      <c r="BL595"/>
      <c r="BM595"/>
      <c r="BN595"/>
      <c r="BO595"/>
      <c r="BP595"/>
      <c r="BQ595"/>
      <c r="BR595"/>
      <c r="BS595"/>
      <c r="BT595"/>
      <c r="BU595"/>
      <c r="BV595"/>
      <c r="BW595"/>
      <c r="BX595"/>
      <c r="BY595"/>
      <c r="BZ595" s="21"/>
      <c r="CA595" s="21"/>
      <c r="CB595" s="21"/>
      <c r="CC595" s="21"/>
      <c r="CD595" s="21"/>
    </row>
    <row r="596" spans="7:82" hidden="1" x14ac:dyDescent="0.2">
      <c r="G596" s="6" t="str">
        <f t="shared" si="108"/>
        <v/>
      </c>
      <c r="H596" s="26"/>
      <c r="I596" s="26"/>
      <c r="J596" s="26"/>
      <c r="K596" s="26"/>
      <c r="L596" s="26"/>
      <c r="M596" s="27" t="str">
        <f t="shared" si="109"/>
        <v/>
      </c>
      <c r="N596" s="26"/>
      <c r="O596" s="26"/>
      <c r="P596" s="26"/>
      <c r="Q596" s="26"/>
      <c r="R596" s="26"/>
      <c r="S596" s="27" t="str">
        <f t="shared" si="110"/>
        <v/>
      </c>
      <c r="T596" s="26"/>
      <c r="U596" s="26"/>
      <c r="V596" s="26"/>
      <c r="W596" s="26"/>
      <c r="X596" s="26"/>
      <c r="Y596" s="27" t="str">
        <f t="shared" si="111"/>
        <v/>
      </c>
      <c r="Z596" s="26"/>
      <c r="AA596" s="26"/>
      <c r="AB596" s="26"/>
      <c r="AC596" s="26"/>
      <c r="AD596" s="26"/>
      <c r="AE596" s="27" t="str">
        <f t="shared" si="112"/>
        <v/>
      </c>
      <c r="AP596"/>
      <c r="AQ596"/>
      <c r="AR596" s="151"/>
      <c r="AS596" s="151"/>
      <c r="AT596"/>
      <c r="AU596" s="57"/>
      <c r="AV596" s="57"/>
      <c r="AW596" s="57"/>
      <c r="AX596"/>
      <c r="AY596"/>
      <c r="AZ596"/>
      <c r="BA596"/>
      <c r="BB596"/>
      <c r="BC596"/>
      <c r="BD596"/>
      <c r="BE596"/>
      <c r="BF596"/>
      <c r="BG596"/>
      <c r="BH596"/>
      <c r="BI596"/>
      <c r="BJ596"/>
      <c r="BK596"/>
      <c r="BL596"/>
      <c r="BM596"/>
      <c r="BN596"/>
      <c r="BO596"/>
      <c r="BP596"/>
      <c r="BQ596"/>
      <c r="BR596"/>
      <c r="BS596"/>
      <c r="BT596"/>
      <c r="BU596"/>
      <c r="BV596"/>
      <c r="BW596"/>
      <c r="BX596"/>
      <c r="BY596"/>
      <c r="BZ596" s="21"/>
      <c r="CA596" s="21"/>
      <c r="CB596" s="21"/>
      <c r="CC596" s="21"/>
      <c r="CD596" s="21"/>
    </row>
    <row r="597" spans="7:82" hidden="1" x14ac:dyDescent="0.2">
      <c r="G597" s="6" t="str">
        <f t="shared" si="108"/>
        <v/>
      </c>
      <c r="H597" s="26"/>
      <c r="I597" s="26"/>
      <c r="J597" s="26"/>
      <c r="K597" s="26"/>
      <c r="L597" s="26"/>
      <c r="M597" s="27" t="str">
        <f t="shared" si="109"/>
        <v/>
      </c>
      <c r="N597" s="26"/>
      <c r="O597" s="26"/>
      <c r="P597" s="26"/>
      <c r="Q597" s="26"/>
      <c r="R597" s="26"/>
      <c r="S597" s="27" t="str">
        <f t="shared" si="110"/>
        <v/>
      </c>
      <c r="T597" s="26"/>
      <c r="U597" s="26"/>
      <c r="V597" s="26"/>
      <c r="W597" s="26"/>
      <c r="X597" s="26"/>
      <c r="Y597" s="27" t="str">
        <f t="shared" si="111"/>
        <v/>
      </c>
      <c r="Z597" s="26"/>
      <c r="AA597" s="26"/>
      <c r="AB597" s="26"/>
      <c r="AC597" s="26"/>
      <c r="AD597" s="26"/>
      <c r="AE597" s="27" t="str">
        <f t="shared" si="112"/>
        <v/>
      </c>
      <c r="AP597"/>
      <c r="AQ597"/>
      <c r="AR597" s="151"/>
      <c r="AS597" s="151"/>
      <c r="AT597"/>
      <c r="AU597" s="57"/>
      <c r="AV597" s="57"/>
      <c r="AW597" s="57"/>
      <c r="AX597"/>
      <c r="AY597"/>
      <c r="AZ597"/>
      <c r="BA597"/>
      <c r="BB597"/>
      <c r="BC597"/>
      <c r="BD597"/>
      <c r="BE597"/>
      <c r="BF597"/>
      <c r="BG597"/>
      <c r="BH597"/>
      <c r="BI597"/>
      <c r="BJ597"/>
      <c r="BK597"/>
      <c r="BL597"/>
      <c r="BM597"/>
      <c r="BN597"/>
      <c r="BO597"/>
      <c r="BP597"/>
      <c r="BQ597"/>
      <c r="BR597"/>
      <c r="BS597"/>
      <c r="BT597"/>
      <c r="BU597"/>
      <c r="BV597"/>
      <c r="BW597"/>
      <c r="BX597"/>
      <c r="BY597"/>
      <c r="BZ597" s="21"/>
      <c r="CA597" s="21"/>
      <c r="CB597" s="21"/>
      <c r="CC597" s="21"/>
      <c r="CD597" s="21"/>
    </row>
    <row r="598" spans="7:82" hidden="1" x14ac:dyDescent="0.2">
      <c r="G598" s="6" t="str">
        <f t="shared" si="108"/>
        <v/>
      </c>
      <c r="H598" s="26"/>
      <c r="I598" s="26"/>
      <c r="J598" s="26"/>
      <c r="K598" s="26"/>
      <c r="L598" s="26"/>
      <c r="M598" s="27" t="str">
        <f t="shared" si="109"/>
        <v/>
      </c>
      <c r="N598" s="26"/>
      <c r="O598" s="26"/>
      <c r="P598" s="26"/>
      <c r="Q598" s="26"/>
      <c r="R598" s="26"/>
      <c r="S598" s="27" t="str">
        <f t="shared" si="110"/>
        <v/>
      </c>
      <c r="T598" s="26"/>
      <c r="U598" s="26"/>
      <c r="V598" s="26"/>
      <c r="W598" s="26"/>
      <c r="X598" s="26"/>
      <c r="Y598" s="27" t="str">
        <f t="shared" si="111"/>
        <v/>
      </c>
      <c r="Z598" s="26"/>
      <c r="AA598" s="26"/>
      <c r="AB598" s="26"/>
      <c r="AC598" s="26"/>
      <c r="AD598" s="26"/>
      <c r="AE598" s="27" t="str">
        <f t="shared" si="112"/>
        <v/>
      </c>
      <c r="AP598"/>
      <c r="AQ598"/>
      <c r="AR598" s="151"/>
      <c r="AS598" s="151"/>
      <c r="AT598"/>
      <c r="AU598" s="57"/>
      <c r="AV598" s="57"/>
      <c r="AW598" s="57"/>
      <c r="AX598"/>
      <c r="AY598"/>
      <c r="AZ598"/>
      <c r="BA598"/>
      <c r="BB598"/>
      <c r="BC598"/>
      <c r="BD598"/>
      <c r="BE598"/>
      <c r="BF598"/>
      <c r="BG598"/>
      <c r="BH598"/>
      <c r="BI598"/>
      <c r="BJ598"/>
      <c r="BK598"/>
      <c r="BL598"/>
      <c r="BM598"/>
      <c r="BN598"/>
      <c r="BO598"/>
      <c r="BP598"/>
      <c r="BQ598"/>
      <c r="BR598"/>
      <c r="BS598"/>
      <c r="BT598"/>
      <c r="BU598"/>
      <c r="BV598"/>
      <c r="BW598"/>
      <c r="BX598"/>
      <c r="BY598"/>
      <c r="BZ598" s="21"/>
      <c r="CA598" s="21"/>
      <c r="CB598" s="21"/>
      <c r="CC598" s="21"/>
      <c r="CD598" s="21"/>
    </row>
    <row r="599" spans="7:82" hidden="1" x14ac:dyDescent="0.2">
      <c r="G599" s="6" t="str">
        <f t="shared" si="108"/>
        <v/>
      </c>
      <c r="H599" s="26"/>
      <c r="I599" s="26"/>
      <c r="J599" s="26"/>
      <c r="K599" s="26"/>
      <c r="L599" s="26"/>
      <c r="M599" s="27" t="str">
        <f t="shared" si="109"/>
        <v/>
      </c>
      <c r="N599" s="26"/>
      <c r="O599" s="26"/>
      <c r="P599" s="26"/>
      <c r="Q599" s="26"/>
      <c r="R599" s="26"/>
      <c r="S599" s="27" t="str">
        <f t="shared" si="110"/>
        <v/>
      </c>
      <c r="T599" s="26"/>
      <c r="U599" s="26"/>
      <c r="V599" s="26"/>
      <c r="W599" s="26"/>
      <c r="X599" s="26"/>
      <c r="Y599" s="27" t="str">
        <f t="shared" si="111"/>
        <v/>
      </c>
      <c r="Z599" s="26"/>
      <c r="AA599" s="26"/>
      <c r="AB599" s="26"/>
      <c r="AC599" s="26"/>
      <c r="AD599" s="26"/>
      <c r="AE599" s="27" t="str">
        <f t="shared" si="112"/>
        <v/>
      </c>
      <c r="AP599"/>
      <c r="AQ599"/>
      <c r="AR599" s="151"/>
      <c r="AS599" s="151"/>
      <c r="AT599"/>
      <c r="AU599" s="57"/>
      <c r="AV599" s="57"/>
      <c r="AW599" s="57"/>
      <c r="AX599"/>
      <c r="AY599"/>
      <c r="AZ599"/>
      <c r="BA599"/>
      <c r="BB599"/>
      <c r="BC599"/>
      <c r="BD599"/>
      <c r="BE599"/>
      <c r="BF599"/>
      <c r="BG599"/>
      <c r="BH599"/>
      <c r="BI599"/>
      <c r="BJ599"/>
      <c r="BK599"/>
      <c r="BL599"/>
      <c r="BM599"/>
      <c r="BN599"/>
      <c r="BO599"/>
      <c r="BP599"/>
      <c r="BQ599"/>
      <c r="BR599"/>
      <c r="BS599"/>
      <c r="BT599"/>
      <c r="BU599"/>
      <c r="BV599"/>
      <c r="BW599"/>
      <c r="BX599"/>
      <c r="BY599"/>
      <c r="BZ599" s="21"/>
      <c r="CA599" s="21"/>
      <c r="CB599" s="21"/>
      <c r="CC599" s="21"/>
      <c r="CD599" s="21"/>
    </row>
    <row r="600" spans="7:82" hidden="1" x14ac:dyDescent="0.2">
      <c r="G600" s="6" t="str">
        <f t="shared" si="108"/>
        <v/>
      </c>
      <c r="H600" s="26"/>
      <c r="I600" s="26"/>
      <c r="J600" s="26"/>
      <c r="K600" s="26"/>
      <c r="L600" s="26"/>
      <c r="M600" s="27" t="str">
        <f t="shared" si="109"/>
        <v/>
      </c>
      <c r="N600" s="26"/>
      <c r="O600" s="26"/>
      <c r="P600" s="26"/>
      <c r="Q600" s="26"/>
      <c r="R600" s="26"/>
      <c r="S600" s="27" t="str">
        <f t="shared" si="110"/>
        <v/>
      </c>
      <c r="T600" s="26"/>
      <c r="U600" s="26"/>
      <c r="V600" s="26"/>
      <c r="W600" s="26"/>
      <c r="X600" s="26"/>
      <c r="Y600" s="27" t="str">
        <f t="shared" si="111"/>
        <v/>
      </c>
      <c r="Z600" s="26"/>
      <c r="AA600" s="26"/>
      <c r="AB600" s="26"/>
      <c r="AC600" s="26"/>
      <c r="AD600" s="26"/>
      <c r="AE600" s="27" t="str">
        <f t="shared" si="112"/>
        <v/>
      </c>
      <c r="AP600"/>
      <c r="AQ600"/>
      <c r="AR600" s="151"/>
      <c r="AS600" s="151"/>
      <c r="AT600"/>
      <c r="AU600" s="57"/>
      <c r="AV600" s="57"/>
      <c r="AW600" s="57"/>
      <c r="AX600"/>
      <c r="AY600"/>
      <c r="AZ600"/>
      <c r="BA600"/>
      <c r="BB600"/>
      <c r="BC600"/>
      <c r="BD600"/>
      <c r="BE600"/>
      <c r="BF600"/>
      <c r="BG600"/>
      <c r="BH600"/>
      <c r="BI600"/>
      <c r="BJ600"/>
      <c r="BK600"/>
      <c r="BL600"/>
      <c r="BM600"/>
      <c r="BN600"/>
      <c r="BO600"/>
      <c r="BP600"/>
      <c r="BQ600"/>
      <c r="BR600"/>
      <c r="BS600"/>
      <c r="BT600"/>
      <c r="BU600"/>
      <c r="BV600"/>
      <c r="BW600"/>
      <c r="BX600"/>
      <c r="BY600"/>
      <c r="BZ600" s="21"/>
      <c r="CA600" s="21"/>
      <c r="CB600" s="21"/>
      <c r="CC600" s="21"/>
      <c r="CD600" s="21"/>
    </row>
    <row r="601" spans="7:82" hidden="1" x14ac:dyDescent="0.2">
      <c r="G601" s="6" t="str">
        <f t="shared" si="108"/>
        <v/>
      </c>
      <c r="H601" s="26"/>
      <c r="I601" s="26"/>
      <c r="J601" s="26"/>
      <c r="K601" s="26"/>
      <c r="L601" s="26"/>
      <c r="M601" s="27" t="str">
        <f t="shared" si="109"/>
        <v/>
      </c>
      <c r="N601" s="26"/>
      <c r="O601" s="26"/>
      <c r="P601" s="26"/>
      <c r="Q601" s="26"/>
      <c r="R601" s="26"/>
      <c r="S601" s="27" t="str">
        <f t="shared" si="110"/>
        <v/>
      </c>
      <c r="T601" s="26"/>
      <c r="U601" s="26"/>
      <c r="V601" s="26"/>
      <c r="W601" s="26"/>
      <c r="X601" s="26"/>
      <c r="Y601" s="27" t="str">
        <f t="shared" si="111"/>
        <v/>
      </c>
      <c r="Z601" s="26"/>
      <c r="AA601" s="26"/>
      <c r="AB601" s="26"/>
      <c r="AC601" s="26"/>
      <c r="AD601" s="26"/>
      <c r="AE601" s="27" t="str">
        <f t="shared" si="112"/>
        <v/>
      </c>
      <c r="AP601"/>
      <c r="AQ601"/>
      <c r="AR601" s="151"/>
      <c r="AS601" s="151"/>
      <c r="AT601"/>
      <c r="AU601" s="57"/>
      <c r="AV601" s="57"/>
      <c r="AW601" s="57"/>
      <c r="AX601"/>
      <c r="AY601"/>
      <c r="AZ601"/>
      <c r="BA601"/>
      <c r="BB601"/>
      <c r="BC601"/>
      <c r="BD601"/>
      <c r="BE601"/>
      <c r="BF601"/>
      <c r="BG601"/>
      <c r="BH601"/>
      <c r="BI601"/>
      <c r="BJ601"/>
      <c r="BK601"/>
      <c r="BL601"/>
      <c r="BM601"/>
      <c r="BN601"/>
      <c r="BO601"/>
      <c r="BP601"/>
      <c r="BQ601"/>
      <c r="BR601"/>
      <c r="BS601"/>
      <c r="BT601"/>
      <c r="BU601"/>
      <c r="BV601"/>
      <c r="BW601"/>
      <c r="BX601"/>
      <c r="BY601"/>
      <c r="BZ601" s="21"/>
      <c r="CA601" s="21"/>
      <c r="CB601" s="21"/>
      <c r="CC601" s="21"/>
      <c r="CD601" s="21"/>
    </row>
    <row r="602" spans="7:82" hidden="1" x14ac:dyDescent="0.2">
      <c r="G602" s="6" t="str">
        <f t="shared" si="108"/>
        <v/>
      </c>
      <c r="H602" s="26"/>
      <c r="I602" s="26"/>
      <c r="J602" s="26"/>
      <c r="K602" s="26"/>
      <c r="L602" s="26"/>
      <c r="M602" s="27" t="str">
        <f t="shared" si="109"/>
        <v/>
      </c>
      <c r="N602" s="26"/>
      <c r="O602" s="26"/>
      <c r="P602" s="26"/>
      <c r="Q602" s="26"/>
      <c r="R602" s="26"/>
      <c r="S602" s="27" t="str">
        <f t="shared" si="110"/>
        <v/>
      </c>
      <c r="T602" s="26"/>
      <c r="U602" s="26"/>
      <c r="V602" s="26"/>
      <c r="W602" s="26"/>
      <c r="X602" s="26"/>
      <c r="Y602" s="27" t="str">
        <f t="shared" si="111"/>
        <v/>
      </c>
      <c r="Z602" s="26"/>
      <c r="AA602" s="26"/>
      <c r="AB602" s="26"/>
      <c r="AC602" s="26"/>
      <c r="AD602" s="26"/>
      <c r="AE602" s="27" t="str">
        <f t="shared" si="112"/>
        <v/>
      </c>
      <c r="AP602"/>
      <c r="AQ602"/>
      <c r="AR602" s="151"/>
      <c r="AS602" s="151"/>
      <c r="AT602"/>
      <c r="AU602" s="57"/>
      <c r="AV602" s="57"/>
      <c r="AW602" s="57"/>
      <c r="AX602"/>
      <c r="AY602"/>
      <c r="AZ602"/>
      <c r="BA602"/>
      <c r="BB602"/>
      <c r="BC602"/>
      <c r="BD602"/>
      <c r="BE602"/>
      <c r="BF602"/>
      <c r="BG602"/>
      <c r="BH602"/>
      <c r="BI602"/>
      <c r="BJ602"/>
      <c r="BK602"/>
      <c r="BL602"/>
      <c r="BM602"/>
      <c r="BN602"/>
      <c r="BO602"/>
      <c r="BP602"/>
      <c r="BQ602"/>
      <c r="BR602"/>
      <c r="BS602"/>
      <c r="BT602"/>
      <c r="BU602"/>
      <c r="BV602"/>
      <c r="BW602"/>
      <c r="BX602"/>
      <c r="BY602"/>
      <c r="BZ602" s="21"/>
      <c r="CA602" s="21"/>
      <c r="CB602" s="21"/>
      <c r="CC602" s="21"/>
      <c r="CD602" s="21"/>
    </row>
    <row r="603" spans="7:82" hidden="1" x14ac:dyDescent="0.2">
      <c r="G603" s="6" t="str">
        <f t="shared" si="108"/>
        <v/>
      </c>
      <c r="H603" s="26"/>
      <c r="I603" s="26"/>
      <c r="J603" s="26"/>
      <c r="K603" s="26"/>
      <c r="L603" s="26"/>
      <c r="M603" s="27" t="str">
        <f t="shared" si="109"/>
        <v/>
      </c>
      <c r="N603" s="26"/>
      <c r="O603" s="26"/>
      <c r="P603" s="26"/>
      <c r="Q603" s="26"/>
      <c r="R603" s="26"/>
      <c r="S603" s="27" t="str">
        <f t="shared" si="110"/>
        <v/>
      </c>
      <c r="T603" s="26"/>
      <c r="U603" s="26"/>
      <c r="V603" s="26"/>
      <c r="W603" s="26"/>
      <c r="X603" s="26"/>
      <c r="Y603" s="27" t="str">
        <f t="shared" si="111"/>
        <v/>
      </c>
      <c r="Z603" s="26"/>
      <c r="AA603" s="26"/>
      <c r="AB603" s="26"/>
      <c r="AC603" s="26"/>
      <c r="AD603" s="26"/>
      <c r="AE603" s="27" t="str">
        <f t="shared" si="112"/>
        <v/>
      </c>
      <c r="AP603"/>
      <c r="AQ603"/>
      <c r="AR603" s="151"/>
      <c r="AS603" s="151"/>
      <c r="AT603"/>
      <c r="AU603" s="57"/>
      <c r="AV603" s="57"/>
      <c r="AW603" s="57"/>
      <c r="AX603"/>
      <c r="AY603"/>
      <c r="AZ603"/>
      <c r="BA603"/>
      <c r="BB603"/>
      <c r="BC603"/>
      <c r="BD603"/>
      <c r="BE603"/>
      <c r="BF603"/>
      <c r="BG603"/>
      <c r="BH603"/>
      <c r="BI603"/>
      <c r="BJ603"/>
      <c r="BK603"/>
      <c r="BL603"/>
      <c r="BM603"/>
      <c r="BN603"/>
      <c r="BO603"/>
      <c r="BP603"/>
      <c r="BQ603"/>
      <c r="BR603"/>
      <c r="BS603"/>
      <c r="BT603"/>
      <c r="BU603"/>
      <c r="BV603"/>
      <c r="BW603"/>
      <c r="BX603"/>
      <c r="BY603"/>
      <c r="BZ603" s="21"/>
      <c r="CA603" s="21"/>
      <c r="CB603" s="21"/>
      <c r="CC603" s="21"/>
      <c r="CD603" s="21"/>
    </row>
    <row r="604" spans="7:82" hidden="1" x14ac:dyDescent="0.2">
      <c r="G604" s="6" t="str">
        <f t="shared" si="108"/>
        <v/>
      </c>
      <c r="H604" s="26"/>
      <c r="I604" s="26"/>
      <c r="J604" s="26"/>
      <c r="K604" s="26"/>
      <c r="L604" s="26"/>
      <c r="M604" s="27" t="str">
        <f t="shared" si="109"/>
        <v/>
      </c>
      <c r="N604" s="26"/>
      <c r="O604" s="26"/>
      <c r="P604" s="26"/>
      <c r="Q604" s="26"/>
      <c r="R604" s="26"/>
      <c r="S604" s="27" t="str">
        <f t="shared" si="110"/>
        <v/>
      </c>
      <c r="T604" s="26"/>
      <c r="U604" s="26"/>
      <c r="V604" s="26"/>
      <c r="W604" s="26"/>
      <c r="X604" s="26"/>
      <c r="Y604" s="27" t="str">
        <f t="shared" si="111"/>
        <v/>
      </c>
      <c r="Z604" s="26"/>
      <c r="AA604" s="26"/>
      <c r="AB604" s="26"/>
      <c r="AC604" s="26"/>
      <c r="AD604" s="26"/>
      <c r="AE604" s="27" t="str">
        <f t="shared" si="112"/>
        <v/>
      </c>
      <c r="AP604"/>
      <c r="AQ604"/>
      <c r="AR604" s="151"/>
      <c r="AS604" s="151"/>
      <c r="AT604"/>
      <c r="AU604" s="57"/>
      <c r="AV604" s="57"/>
      <c r="AW604" s="57"/>
      <c r="AX604"/>
      <c r="AY604"/>
      <c r="AZ604"/>
      <c r="BA604"/>
      <c r="BB604"/>
      <c r="BC604"/>
      <c r="BD604"/>
      <c r="BE604"/>
      <c r="BF604"/>
      <c r="BG604"/>
      <c r="BH604"/>
      <c r="BI604"/>
      <c r="BJ604"/>
      <c r="BK604"/>
      <c r="BL604"/>
      <c r="BM604"/>
      <c r="BN604"/>
      <c r="BO604"/>
      <c r="BP604"/>
      <c r="BQ604"/>
      <c r="BR604"/>
      <c r="BS604"/>
      <c r="BT604"/>
      <c r="BU604"/>
      <c r="BV604"/>
      <c r="BW604"/>
      <c r="BX604"/>
      <c r="BY604"/>
      <c r="BZ604" s="21"/>
      <c r="CA604" s="21"/>
      <c r="CB604" s="21"/>
      <c r="CC604" s="21"/>
      <c r="CD604" s="21"/>
    </row>
    <row r="605" spans="7:82" hidden="1" x14ac:dyDescent="0.2">
      <c r="G605" s="6" t="str">
        <f t="shared" si="108"/>
        <v/>
      </c>
      <c r="H605" s="26"/>
      <c r="I605" s="26"/>
      <c r="J605" s="26"/>
      <c r="K605" s="26"/>
      <c r="L605" s="26"/>
      <c r="M605" s="27" t="str">
        <f t="shared" si="109"/>
        <v/>
      </c>
      <c r="N605" s="26"/>
      <c r="O605" s="26"/>
      <c r="P605" s="26"/>
      <c r="Q605" s="26"/>
      <c r="R605" s="26"/>
      <c r="S605" s="27" t="str">
        <f t="shared" si="110"/>
        <v/>
      </c>
      <c r="T605" s="26"/>
      <c r="U605" s="26"/>
      <c r="V605" s="26"/>
      <c r="W605" s="26"/>
      <c r="X605" s="26"/>
      <c r="Y605" s="27" t="str">
        <f t="shared" si="111"/>
        <v/>
      </c>
      <c r="Z605" s="26"/>
      <c r="AA605" s="26"/>
      <c r="AB605" s="26"/>
      <c r="AC605" s="26"/>
      <c r="AD605" s="26"/>
      <c r="AE605" s="27" t="str">
        <f t="shared" si="112"/>
        <v/>
      </c>
      <c r="AP605"/>
      <c r="AQ605"/>
      <c r="AR605" s="151"/>
      <c r="AS605" s="151"/>
      <c r="AT605"/>
      <c r="AU605" s="57"/>
      <c r="AV605" s="57"/>
      <c r="AW605" s="57"/>
      <c r="AX605"/>
      <c r="AY605"/>
      <c r="AZ605"/>
      <c r="BA605"/>
      <c r="BB605"/>
      <c r="BC605"/>
      <c r="BD605"/>
      <c r="BE605"/>
      <c r="BF605"/>
      <c r="BG605"/>
      <c r="BH605"/>
      <c r="BI605"/>
      <c r="BJ605"/>
      <c r="BK605"/>
      <c r="BL605"/>
      <c r="BM605"/>
      <c r="BN605"/>
      <c r="BO605"/>
      <c r="BP605"/>
      <c r="BQ605"/>
      <c r="BR605"/>
      <c r="BS605"/>
      <c r="BT605"/>
      <c r="BU605"/>
      <c r="BV605"/>
      <c r="BW605"/>
      <c r="BX605"/>
      <c r="BY605"/>
      <c r="BZ605" s="21"/>
      <c r="CA605" s="21"/>
      <c r="CB605" s="21"/>
      <c r="CC605" s="21"/>
      <c r="CD605" s="21"/>
    </row>
    <row r="606" spans="7:82" hidden="1" x14ac:dyDescent="0.2">
      <c r="G606" s="6" t="str">
        <f t="shared" si="108"/>
        <v/>
      </c>
      <c r="H606" s="26"/>
      <c r="I606" s="26"/>
      <c r="J606" s="26"/>
      <c r="K606" s="26"/>
      <c r="L606" s="26"/>
      <c r="M606" s="27" t="str">
        <f t="shared" si="109"/>
        <v/>
      </c>
      <c r="N606" s="26"/>
      <c r="O606" s="26"/>
      <c r="P606" s="26"/>
      <c r="Q606" s="26"/>
      <c r="R606" s="26"/>
      <c r="S606" s="27" t="str">
        <f t="shared" si="110"/>
        <v/>
      </c>
      <c r="T606" s="26"/>
      <c r="U606" s="26"/>
      <c r="V606" s="26"/>
      <c r="W606" s="26"/>
      <c r="X606" s="26"/>
      <c r="Y606" s="27" t="str">
        <f t="shared" si="111"/>
        <v/>
      </c>
      <c r="Z606" s="26"/>
      <c r="AA606" s="26"/>
      <c r="AB606" s="26"/>
      <c r="AC606" s="26"/>
      <c r="AD606" s="26"/>
      <c r="AE606" s="27" t="str">
        <f t="shared" si="112"/>
        <v/>
      </c>
      <c r="AP606"/>
      <c r="AQ606"/>
      <c r="AR606" s="151"/>
      <c r="AS606" s="151"/>
      <c r="AT606"/>
      <c r="AU606" s="57"/>
      <c r="AV606" s="57"/>
      <c r="AW606" s="57"/>
      <c r="AX606"/>
      <c r="AY606"/>
      <c r="AZ606"/>
      <c r="BA606"/>
      <c r="BB606"/>
      <c r="BC606"/>
      <c r="BD606"/>
      <c r="BE606"/>
      <c r="BF606"/>
      <c r="BG606"/>
      <c r="BH606"/>
      <c r="BI606"/>
      <c r="BJ606"/>
      <c r="BK606"/>
      <c r="BL606"/>
      <c r="BM606"/>
      <c r="BN606"/>
      <c r="BO606"/>
      <c r="BP606"/>
      <c r="BQ606"/>
      <c r="BR606"/>
      <c r="BS606"/>
      <c r="BT606"/>
      <c r="BU606"/>
      <c r="BV606"/>
      <c r="BW606"/>
      <c r="BX606"/>
      <c r="BY606"/>
      <c r="BZ606" s="21"/>
      <c r="CA606" s="21"/>
      <c r="CB606" s="21"/>
      <c r="CC606" s="21"/>
      <c r="CD606" s="21"/>
    </row>
    <row r="607" spans="7:82" hidden="1" x14ac:dyDescent="0.2">
      <c r="G607" s="6" t="str">
        <f t="shared" si="108"/>
        <v/>
      </c>
      <c r="H607" s="26"/>
      <c r="I607" s="26"/>
      <c r="J607" s="26"/>
      <c r="K607" s="26"/>
      <c r="L607" s="26"/>
      <c r="M607" s="27" t="str">
        <f t="shared" si="109"/>
        <v/>
      </c>
      <c r="N607" s="26"/>
      <c r="O607" s="26"/>
      <c r="P607" s="26"/>
      <c r="Q607" s="26"/>
      <c r="R607" s="26"/>
      <c r="S607" s="27" t="str">
        <f t="shared" si="110"/>
        <v/>
      </c>
      <c r="T607" s="26"/>
      <c r="U607" s="26"/>
      <c r="V607" s="26"/>
      <c r="W607" s="26"/>
      <c r="X607" s="26"/>
      <c r="Y607" s="27" t="str">
        <f t="shared" si="111"/>
        <v/>
      </c>
      <c r="Z607" s="26"/>
      <c r="AA607" s="26"/>
      <c r="AB607" s="26"/>
      <c r="AC607" s="26"/>
      <c r="AD607" s="26"/>
      <c r="AE607" s="27" t="str">
        <f t="shared" si="112"/>
        <v/>
      </c>
      <c r="AP607"/>
      <c r="AQ607"/>
      <c r="AR607" s="151"/>
      <c r="AS607" s="151"/>
      <c r="AT607"/>
      <c r="AU607" s="57"/>
      <c r="AV607" s="57"/>
      <c r="AW607" s="57"/>
      <c r="AX607"/>
      <c r="AY607"/>
      <c r="AZ607"/>
      <c r="BA607"/>
      <c r="BB607"/>
      <c r="BC607"/>
      <c r="BD607"/>
      <c r="BE607"/>
      <c r="BF607"/>
      <c r="BG607"/>
      <c r="BH607"/>
      <c r="BI607"/>
      <c r="BJ607"/>
      <c r="BK607"/>
      <c r="BL607"/>
      <c r="BM607"/>
      <c r="BN607"/>
      <c r="BO607"/>
      <c r="BP607"/>
      <c r="BQ607"/>
      <c r="BR607"/>
      <c r="BS607"/>
      <c r="BT607"/>
      <c r="BU607"/>
      <c r="BV607"/>
      <c r="BW607"/>
      <c r="BX607"/>
      <c r="BY607"/>
      <c r="BZ607" s="21"/>
      <c r="CA607" s="21"/>
      <c r="CB607" s="21"/>
      <c r="CC607" s="21"/>
      <c r="CD607" s="21"/>
    </row>
    <row r="608" spans="7:82" hidden="1" x14ac:dyDescent="0.2">
      <c r="G608" s="6" t="str">
        <f t="shared" si="108"/>
        <v/>
      </c>
      <c r="H608" s="26"/>
      <c r="I608" s="26"/>
      <c r="J608" s="26"/>
      <c r="K608" s="26"/>
      <c r="L608" s="26"/>
      <c r="M608" s="27" t="str">
        <f t="shared" si="109"/>
        <v/>
      </c>
      <c r="N608" s="26"/>
      <c r="O608" s="26"/>
      <c r="P608" s="26"/>
      <c r="Q608" s="26"/>
      <c r="R608" s="26"/>
      <c r="S608" s="27" t="str">
        <f t="shared" si="110"/>
        <v/>
      </c>
      <c r="T608" s="26"/>
      <c r="U608" s="26"/>
      <c r="V608" s="26"/>
      <c r="W608" s="26"/>
      <c r="X608" s="26"/>
      <c r="Y608" s="27" t="str">
        <f t="shared" si="111"/>
        <v/>
      </c>
      <c r="Z608" s="26"/>
      <c r="AA608" s="26"/>
      <c r="AB608" s="26"/>
      <c r="AC608" s="26"/>
      <c r="AD608" s="26"/>
      <c r="AE608" s="27" t="str">
        <f t="shared" si="112"/>
        <v/>
      </c>
      <c r="AP608"/>
      <c r="AQ608"/>
      <c r="AR608" s="151"/>
      <c r="AS608" s="151"/>
      <c r="AT608"/>
      <c r="AU608" s="57"/>
      <c r="AV608" s="57"/>
      <c r="AW608" s="57"/>
      <c r="AX608"/>
      <c r="AY608"/>
      <c r="AZ608"/>
      <c r="BA608"/>
      <c r="BB608"/>
      <c r="BC608"/>
      <c r="BD608"/>
      <c r="BE608"/>
      <c r="BF608"/>
      <c r="BG608"/>
      <c r="BH608"/>
      <c r="BI608"/>
      <c r="BJ608"/>
      <c r="BK608"/>
      <c r="BL608"/>
      <c r="BM608"/>
      <c r="BN608"/>
      <c r="BO608"/>
      <c r="BP608"/>
      <c r="BQ608"/>
      <c r="BR608"/>
      <c r="BS608"/>
      <c r="BT608"/>
      <c r="BU608"/>
      <c r="BV608"/>
      <c r="BW608"/>
      <c r="BX608"/>
      <c r="BY608"/>
      <c r="BZ608" s="21"/>
      <c r="CA608" s="21"/>
      <c r="CB608" s="21"/>
      <c r="CC608" s="21"/>
      <c r="CD608" s="21"/>
    </row>
    <row r="609" spans="7:82" hidden="1" x14ac:dyDescent="0.2">
      <c r="G609" s="6" t="str">
        <f t="shared" si="108"/>
        <v/>
      </c>
      <c r="H609" s="26"/>
      <c r="I609" s="26"/>
      <c r="J609" s="26"/>
      <c r="K609" s="26"/>
      <c r="L609" s="26"/>
      <c r="M609" s="27" t="str">
        <f t="shared" si="109"/>
        <v/>
      </c>
      <c r="N609" s="26"/>
      <c r="O609" s="26"/>
      <c r="P609" s="26"/>
      <c r="Q609" s="26"/>
      <c r="R609" s="26"/>
      <c r="S609" s="27" t="str">
        <f t="shared" si="110"/>
        <v/>
      </c>
      <c r="T609" s="26"/>
      <c r="U609" s="26"/>
      <c r="V609" s="26"/>
      <c r="W609" s="26"/>
      <c r="X609" s="26"/>
      <c r="Y609" s="27" t="str">
        <f t="shared" si="111"/>
        <v/>
      </c>
      <c r="Z609" s="26"/>
      <c r="AA609" s="26"/>
      <c r="AB609" s="26"/>
      <c r="AC609" s="26"/>
      <c r="AD609" s="26"/>
      <c r="AE609" s="27" t="str">
        <f t="shared" si="112"/>
        <v/>
      </c>
      <c r="AP609"/>
      <c r="AQ609"/>
      <c r="AR609" s="151"/>
      <c r="AS609" s="151"/>
      <c r="AT609"/>
      <c r="AU609" s="57"/>
      <c r="AV609" s="57"/>
      <c r="AW609" s="57"/>
      <c r="AX609"/>
      <c r="AY609"/>
      <c r="AZ609"/>
      <c r="BA609"/>
      <c r="BB609"/>
      <c r="BC609"/>
      <c r="BD609"/>
      <c r="BE609"/>
      <c r="BF609"/>
      <c r="BG609"/>
      <c r="BH609"/>
      <c r="BI609"/>
      <c r="BJ609"/>
      <c r="BK609"/>
      <c r="BL609"/>
      <c r="BM609"/>
      <c r="BN609"/>
      <c r="BO609"/>
      <c r="BP609"/>
      <c r="BQ609"/>
      <c r="BR609"/>
      <c r="BS609"/>
      <c r="BT609"/>
      <c r="BU609"/>
      <c r="BV609"/>
      <c r="BW609"/>
      <c r="BX609"/>
      <c r="BY609"/>
      <c r="BZ609" s="21"/>
      <c r="CA609" s="21"/>
      <c r="CB609" s="21"/>
      <c r="CC609" s="21"/>
      <c r="CD609" s="21"/>
    </row>
    <row r="610" spans="7:82" hidden="1" x14ac:dyDescent="0.2">
      <c r="G610" s="6" t="str">
        <f t="shared" si="108"/>
        <v/>
      </c>
      <c r="H610" s="26"/>
      <c r="I610" s="26"/>
      <c r="J610" s="26"/>
      <c r="K610" s="26"/>
      <c r="L610" s="26"/>
      <c r="M610" s="27" t="str">
        <f t="shared" si="109"/>
        <v/>
      </c>
      <c r="N610" s="26"/>
      <c r="O610" s="26"/>
      <c r="P610" s="26"/>
      <c r="Q610" s="26"/>
      <c r="R610" s="26"/>
      <c r="S610" s="27" t="str">
        <f t="shared" si="110"/>
        <v/>
      </c>
      <c r="T610" s="26"/>
      <c r="U610" s="26"/>
      <c r="V610" s="26"/>
      <c r="W610" s="26"/>
      <c r="X610" s="26"/>
      <c r="Y610" s="27" t="str">
        <f t="shared" si="111"/>
        <v/>
      </c>
      <c r="Z610" s="26"/>
      <c r="AA610" s="26"/>
      <c r="AB610" s="26"/>
      <c r="AC610" s="26"/>
      <c r="AD610" s="26"/>
      <c r="AE610" s="27" t="str">
        <f t="shared" si="112"/>
        <v/>
      </c>
      <c r="AP610"/>
      <c r="AQ610"/>
      <c r="AR610" s="151"/>
      <c r="AS610" s="151"/>
      <c r="AT610"/>
      <c r="AU610" s="57"/>
      <c r="AV610" s="57"/>
      <c r="AW610" s="57"/>
      <c r="AX610"/>
      <c r="AY610"/>
      <c r="AZ610"/>
      <c r="BA610"/>
      <c r="BB610"/>
      <c r="BC610"/>
      <c r="BD610"/>
      <c r="BE610"/>
      <c r="BF610"/>
      <c r="BG610"/>
      <c r="BH610"/>
      <c r="BI610"/>
      <c r="BJ610"/>
      <c r="BK610"/>
      <c r="BL610"/>
      <c r="BM610"/>
      <c r="BN610"/>
      <c r="BO610"/>
      <c r="BP610"/>
      <c r="BQ610"/>
      <c r="BR610"/>
      <c r="BS610"/>
      <c r="BT610"/>
      <c r="BU610"/>
      <c r="BV610"/>
      <c r="BW610"/>
      <c r="BX610"/>
      <c r="BY610"/>
      <c r="BZ610" s="21"/>
      <c r="CA610" s="21"/>
      <c r="CB610" s="21"/>
      <c r="CC610" s="21"/>
      <c r="CD610" s="21"/>
    </row>
    <row r="611" spans="7:82" hidden="1" x14ac:dyDescent="0.2">
      <c r="G611" s="6" t="str">
        <f t="shared" si="108"/>
        <v/>
      </c>
      <c r="H611" s="26"/>
      <c r="I611" s="26"/>
      <c r="J611" s="26"/>
      <c r="K611" s="26"/>
      <c r="L611" s="26"/>
      <c r="M611" s="27" t="str">
        <f t="shared" si="109"/>
        <v/>
      </c>
      <c r="N611" s="26"/>
      <c r="O611" s="26"/>
      <c r="P611" s="26"/>
      <c r="Q611" s="26"/>
      <c r="R611" s="26"/>
      <c r="S611" s="27" t="str">
        <f t="shared" si="110"/>
        <v/>
      </c>
      <c r="T611" s="26"/>
      <c r="U611" s="26"/>
      <c r="V611" s="26"/>
      <c r="W611" s="26"/>
      <c r="X611" s="26"/>
      <c r="Y611" s="27" t="str">
        <f t="shared" si="111"/>
        <v/>
      </c>
      <c r="Z611" s="26"/>
      <c r="AA611" s="26"/>
      <c r="AB611" s="26"/>
      <c r="AC611" s="26"/>
      <c r="AD611" s="26"/>
      <c r="AE611" s="27" t="str">
        <f t="shared" si="112"/>
        <v/>
      </c>
      <c r="AP611"/>
      <c r="AQ611"/>
      <c r="AR611" s="151"/>
      <c r="AS611" s="151"/>
      <c r="AT611"/>
      <c r="AU611" s="57"/>
      <c r="AV611" s="57"/>
      <c r="AW611" s="57"/>
      <c r="AX611"/>
      <c r="AY611"/>
      <c r="AZ611"/>
      <c r="BA611"/>
      <c r="BB611"/>
      <c r="BC611"/>
      <c r="BD611"/>
      <c r="BE611"/>
      <c r="BF611"/>
      <c r="BG611"/>
      <c r="BH611"/>
      <c r="BI611"/>
      <c r="BJ611"/>
      <c r="BK611"/>
      <c r="BL611"/>
      <c r="BM611"/>
      <c r="BN611"/>
      <c r="BO611"/>
      <c r="BP611"/>
      <c r="BQ611"/>
      <c r="BR611"/>
      <c r="BS611"/>
      <c r="BT611"/>
      <c r="BU611"/>
      <c r="BV611"/>
      <c r="BW611"/>
      <c r="BX611"/>
      <c r="BY611"/>
      <c r="BZ611" s="21"/>
      <c r="CA611" s="21"/>
      <c r="CB611" s="21"/>
      <c r="CC611" s="21"/>
      <c r="CD611" s="21"/>
    </row>
    <row r="612" spans="7:82" hidden="1" x14ac:dyDescent="0.2">
      <c r="G612" s="6" t="str">
        <f t="shared" si="108"/>
        <v/>
      </c>
      <c r="H612" s="26"/>
      <c r="I612" s="26"/>
      <c r="J612" s="26"/>
      <c r="K612" s="26"/>
      <c r="L612" s="26"/>
      <c r="M612" s="27" t="str">
        <f t="shared" si="109"/>
        <v/>
      </c>
      <c r="N612" s="26"/>
      <c r="O612" s="26"/>
      <c r="P612" s="26"/>
      <c r="Q612" s="26"/>
      <c r="R612" s="26"/>
      <c r="S612" s="27" t="str">
        <f t="shared" si="110"/>
        <v/>
      </c>
      <c r="T612" s="26"/>
      <c r="U612" s="26"/>
      <c r="V612" s="26"/>
      <c r="W612" s="26"/>
      <c r="X612" s="26"/>
      <c r="Y612" s="27" t="str">
        <f t="shared" si="111"/>
        <v/>
      </c>
      <c r="Z612" s="26"/>
      <c r="AA612" s="26"/>
      <c r="AB612" s="26"/>
      <c r="AC612" s="26"/>
      <c r="AD612" s="26"/>
      <c r="AE612" s="27" t="str">
        <f t="shared" si="112"/>
        <v/>
      </c>
      <c r="AP612"/>
      <c r="AQ612"/>
      <c r="AR612" s="151"/>
      <c r="AS612" s="151"/>
      <c r="AT612"/>
      <c r="AU612" s="57"/>
      <c r="AV612" s="57"/>
      <c r="AW612" s="57"/>
      <c r="AX612"/>
      <c r="AY612"/>
      <c r="AZ612"/>
      <c r="BA612"/>
      <c r="BB612"/>
      <c r="BC612"/>
      <c r="BD612"/>
      <c r="BE612"/>
      <c r="BF612"/>
      <c r="BG612"/>
      <c r="BH612"/>
      <c r="BI612"/>
      <c r="BJ612"/>
      <c r="BK612"/>
      <c r="BL612"/>
      <c r="BM612"/>
      <c r="BN612"/>
      <c r="BO612"/>
      <c r="BP612"/>
      <c r="BQ612"/>
      <c r="BR612"/>
      <c r="BS612"/>
      <c r="BT612"/>
      <c r="BU612"/>
      <c r="BV612"/>
      <c r="BW612"/>
      <c r="BX612"/>
      <c r="BY612"/>
      <c r="BZ612" s="21"/>
      <c r="CA612" s="21"/>
      <c r="CB612" s="21"/>
      <c r="CC612" s="21"/>
      <c r="CD612" s="21"/>
    </row>
    <row r="613" spans="7:82" hidden="1" x14ac:dyDescent="0.2">
      <c r="G613" s="6" t="str">
        <f t="shared" si="108"/>
        <v/>
      </c>
      <c r="H613" s="26"/>
      <c r="I613" s="26"/>
      <c r="J613" s="26"/>
      <c r="K613" s="26"/>
      <c r="L613" s="26"/>
      <c r="M613" s="27" t="str">
        <f t="shared" si="109"/>
        <v/>
      </c>
      <c r="N613" s="26"/>
      <c r="O613" s="26"/>
      <c r="P613" s="26"/>
      <c r="Q613" s="26"/>
      <c r="R613" s="26"/>
      <c r="S613" s="27" t="str">
        <f t="shared" si="110"/>
        <v/>
      </c>
      <c r="T613" s="26"/>
      <c r="U613" s="26"/>
      <c r="V613" s="26"/>
      <c r="W613" s="26"/>
      <c r="X613" s="26"/>
      <c r="Y613" s="27" t="str">
        <f t="shared" si="111"/>
        <v/>
      </c>
      <c r="Z613" s="26"/>
      <c r="AA613" s="26"/>
      <c r="AB613" s="26"/>
      <c r="AC613" s="26"/>
      <c r="AD613" s="26"/>
      <c r="AE613" s="27" t="str">
        <f t="shared" si="112"/>
        <v/>
      </c>
      <c r="AP613"/>
      <c r="AQ613"/>
      <c r="AR613" s="151"/>
      <c r="AS613" s="151"/>
      <c r="AT613"/>
      <c r="AU613" s="57"/>
      <c r="AV613" s="57"/>
      <c r="AW613" s="57"/>
      <c r="AX613"/>
      <c r="AY613"/>
      <c r="AZ613"/>
      <c r="BA613"/>
      <c r="BB613"/>
      <c r="BC613"/>
      <c r="BD613"/>
      <c r="BE613"/>
      <c r="BF613"/>
      <c r="BG613"/>
      <c r="BH613"/>
      <c r="BI613"/>
      <c r="BJ613"/>
      <c r="BK613"/>
      <c r="BL613"/>
      <c r="BM613"/>
      <c r="BN613"/>
      <c r="BO613"/>
      <c r="BP613"/>
      <c r="BQ613"/>
      <c r="BR613"/>
      <c r="BS613"/>
      <c r="BT613"/>
      <c r="BU613"/>
      <c r="BV613"/>
      <c r="BW613"/>
      <c r="BX613"/>
      <c r="BY613"/>
      <c r="BZ613" s="21"/>
      <c r="CA613" s="21"/>
      <c r="CB613" s="21"/>
      <c r="CC613" s="21"/>
      <c r="CD613" s="21"/>
    </row>
    <row r="614" spans="7:82" hidden="1" x14ac:dyDescent="0.2">
      <c r="G614" s="6" t="str">
        <f t="shared" si="108"/>
        <v/>
      </c>
      <c r="H614" s="26"/>
      <c r="I614" s="26"/>
      <c r="J614" s="26"/>
      <c r="K614" s="26"/>
      <c r="L614" s="26"/>
      <c r="M614" s="27" t="str">
        <f t="shared" si="109"/>
        <v/>
      </c>
      <c r="N614" s="26"/>
      <c r="O614" s="26"/>
      <c r="P614" s="26"/>
      <c r="Q614" s="26"/>
      <c r="R614" s="26"/>
      <c r="S614" s="27" t="str">
        <f t="shared" si="110"/>
        <v/>
      </c>
      <c r="T614" s="26"/>
      <c r="U614" s="26"/>
      <c r="V614" s="26"/>
      <c r="W614" s="26"/>
      <c r="X614" s="26"/>
      <c r="Y614" s="27" t="str">
        <f t="shared" si="111"/>
        <v/>
      </c>
      <c r="Z614" s="26"/>
      <c r="AA614" s="26"/>
      <c r="AB614" s="26"/>
      <c r="AC614" s="26"/>
      <c r="AD614" s="26"/>
      <c r="AE614" s="27" t="str">
        <f t="shared" si="112"/>
        <v/>
      </c>
      <c r="AP614"/>
      <c r="AQ614"/>
      <c r="AR614" s="151"/>
      <c r="AS614" s="151"/>
      <c r="AT614"/>
      <c r="AU614" s="57"/>
      <c r="AV614" s="57"/>
      <c r="AW614" s="57"/>
      <c r="AX614"/>
      <c r="AY614"/>
      <c r="AZ614"/>
      <c r="BA614"/>
      <c r="BB614"/>
      <c r="BC614"/>
      <c r="BD614"/>
      <c r="BE614"/>
      <c r="BF614"/>
      <c r="BG614"/>
      <c r="BH614"/>
      <c r="BI614"/>
      <c r="BJ614"/>
      <c r="BK614"/>
      <c r="BL614"/>
      <c r="BM614"/>
      <c r="BN614"/>
      <c r="BO614"/>
      <c r="BP614"/>
      <c r="BQ614"/>
      <c r="BR614"/>
      <c r="BS614"/>
      <c r="BT614"/>
      <c r="BU614"/>
      <c r="BV614"/>
      <c r="BW614"/>
      <c r="BX614"/>
      <c r="BY614"/>
      <c r="BZ614" s="21"/>
      <c r="CA614" s="21"/>
      <c r="CB614" s="21"/>
      <c r="CC614" s="21"/>
      <c r="CD614" s="21"/>
    </row>
    <row r="615" spans="7:82" hidden="1" x14ac:dyDescent="0.2">
      <c r="G615" s="6" t="str">
        <f t="shared" si="108"/>
        <v/>
      </c>
      <c r="H615" s="26"/>
      <c r="I615" s="26"/>
      <c r="J615" s="26"/>
      <c r="K615" s="26"/>
      <c r="L615" s="26"/>
      <c r="M615" s="27" t="str">
        <f t="shared" si="109"/>
        <v/>
      </c>
      <c r="N615" s="26"/>
      <c r="O615" s="26"/>
      <c r="P615" s="26"/>
      <c r="Q615" s="26"/>
      <c r="R615" s="26"/>
      <c r="S615" s="27" t="str">
        <f t="shared" si="110"/>
        <v/>
      </c>
      <c r="T615" s="26"/>
      <c r="U615" s="26"/>
      <c r="V615" s="26"/>
      <c r="W615" s="26"/>
      <c r="X615" s="26"/>
      <c r="Y615" s="27" t="str">
        <f t="shared" si="111"/>
        <v/>
      </c>
      <c r="Z615" s="26"/>
      <c r="AA615" s="26"/>
      <c r="AB615" s="26"/>
      <c r="AC615" s="26"/>
      <c r="AD615" s="26"/>
      <c r="AE615" s="27" t="str">
        <f t="shared" si="112"/>
        <v/>
      </c>
      <c r="AP615"/>
      <c r="AQ615"/>
      <c r="AR615" s="151"/>
      <c r="AS615" s="151"/>
      <c r="AT615"/>
      <c r="AU615" s="57"/>
      <c r="AV615" s="57"/>
      <c r="AW615" s="57"/>
      <c r="AX615"/>
      <c r="AY615"/>
      <c r="AZ615"/>
      <c r="BA615"/>
      <c r="BB615"/>
      <c r="BC615"/>
      <c r="BD615"/>
      <c r="BE615"/>
      <c r="BF615"/>
      <c r="BG615"/>
      <c r="BH615"/>
      <c r="BI615"/>
      <c r="BJ615"/>
      <c r="BK615"/>
      <c r="BL615"/>
      <c r="BM615"/>
      <c r="BN615"/>
      <c r="BO615"/>
      <c r="BP615"/>
      <c r="BQ615"/>
      <c r="BR615"/>
      <c r="BS615"/>
      <c r="BT615"/>
      <c r="BU615"/>
      <c r="BV615"/>
      <c r="BW615"/>
      <c r="BX615"/>
      <c r="BY615"/>
      <c r="BZ615" s="21"/>
      <c r="CA615" s="21"/>
      <c r="CB615" s="21"/>
      <c r="CC615" s="21"/>
      <c r="CD615" s="21"/>
    </row>
    <row r="616" spans="7:82" hidden="1" x14ac:dyDescent="0.2">
      <c r="G616" s="6" t="str">
        <f t="shared" si="108"/>
        <v/>
      </c>
      <c r="H616" s="26"/>
      <c r="I616" s="26"/>
      <c r="J616" s="26"/>
      <c r="K616" s="26"/>
      <c r="L616" s="26"/>
      <c r="M616" s="27" t="str">
        <f t="shared" si="109"/>
        <v/>
      </c>
      <c r="N616" s="26"/>
      <c r="O616" s="26"/>
      <c r="P616" s="26"/>
      <c r="Q616" s="26"/>
      <c r="R616" s="26"/>
      <c r="S616" s="27" t="str">
        <f t="shared" si="110"/>
        <v/>
      </c>
      <c r="T616" s="26"/>
      <c r="U616" s="26"/>
      <c r="V616" s="26"/>
      <c r="W616" s="26"/>
      <c r="X616" s="26"/>
      <c r="Y616" s="27" t="str">
        <f t="shared" si="111"/>
        <v/>
      </c>
      <c r="Z616" s="26"/>
      <c r="AA616" s="26"/>
      <c r="AB616" s="26"/>
      <c r="AC616" s="26"/>
      <c r="AD616" s="26"/>
      <c r="AE616" s="27" t="str">
        <f t="shared" si="112"/>
        <v/>
      </c>
      <c r="AP616"/>
      <c r="AQ616"/>
      <c r="AR616" s="151"/>
      <c r="AS616" s="151"/>
      <c r="AT616"/>
      <c r="AU616" s="57"/>
      <c r="AV616" s="57"/>
      <c r="AW616" s="57"/>
      <c r="AX616"/>
      <c r="AY616"/>
      <c r="AZ616"/>
      <c r="BA616"/>
      <c r="BB616"/>
      <c r="BC616"/>
      <c r="BD616"/>
      <c r="BE616"/>
      <c r="BF616"/>
      <c r="BG616"/>
      <c r="BH616"/>
      <c r="BI616"/>
      <c r="BJ616"/>
      <c r="BK616"/>
      <c r="BL616"/>
      <c r="BM616"/>
      <c r="BN616"/>
      <c r="BO616"/>
      <c r="BP616"/>
      <c r="BQ616"/>
      <c r="BR616"/>
      <c r="BS616"/>
      <c r="BT616"/>
      <c r="BU616"/>
      <c r="BV616"/>
      <c r="BW616"/>
      <c r="BX616"/>
      <c r="BY616"/>
      <c r="BZ616" s="21"/>
      <c r="CA616" s="21"/>
      <c r="CB616" s="21"/>
      <c r="CC616" s="21"/>
      <c r="CD616" s="21"/>
    </row>
    <row r="617" spans="7:82" hidden="1" x14ac:dyDescent="0.2">
      <c r="G617" s="6" t="str">
        <f t="shared" si="108"/>
        <v/>
      </c>
      <c r="H617" s="26"/>
      <c r="I617" s="26"/>
      <c r="J617" s="26"/>
      <c r="K617" s="26"/>
      <c r="L617" s="26"/>
      <c r="M617" s="27" t="str">
        <f t="shared" si="109"/>
        <v/>
      </c>
      <c r="N617" s="26"/>
      <c r="O617" s="26"/>
      <c r="P617" s="26"/>
      <c r="Q617" s="26"/>
      <c r="R617" s="26"/>
      <c r="S617" s="27" t="str">
        <f t="shared" si="110"/>
        <v/>
      </c>
      <c r="T617" s="26"/>
      <c r="U617" s="26"/>
      <c r="V617" s="26"/>
      <c r="W617" s="26"/>
      <c r="X617" s="26"/>
      <c r="Y617" s="27" t="str">
        <f t="shared" si="111"/>
        <v/>
      </c>
      <c r="Z617" s="26"/>
      <c r="AA617" s="26"/>
      <c r="AB617" s="26"/>
      <c r="AC617" s="26"/>
      <c r="AD617" s="26"/>
      <c r="AE617" s="27" t="str">
        <f t="shared" si="112"/>
        <v/>
      </c>
      <c r="AP617"/>
      <c r="AQ617"/>
      <c r="AR617" s="151"/>
      <c r="AS617" s="151"/>
      <c r="AT617"/>
      <c r="AU617" s="57"/>
      <c r="AV617" s="57"/>
      <c r="AW617" s="57"/>
      <c r="AX617"/>
      <c r="AY617"/>
      <c r="AZ617"/>
      <c r="BA617"/>
      <c r="BB617"/>
      <c r="BC617"/>
      <c r="BD617"/>
      <c r="BE617"/>
      <c r="BF617"/>
      <c r="BG617"/>
      <c r="BH617"/>
      <c r="BI617"/>
      <c r="BJ617"/>
      <c r="BK617"/>
      <c r="BL617"/>
      <c r="BM617"/>
      <c r="BN617"/>
      <c r="BO617"/>
      <c r="BP617"/>
      <c r="BQ617"/>
      <c r="BR617"/>
      <c r="BS617"/>
      <c r="BT617"/>
      <c r="BU617"/>
      <c r="BV617"/>
      <c r="BW617"/>
      <c r="BX617"/>
      <c r="BY617"/>
      <c r="BZ617" s="21"/>
      <c r="CA617" s="21"/>
      <c r="CB617" s="21"/>
      <c r="CC617" s="21"/>
      <c r="CD617" s="21"/>
    </row>
    <row r="618" spans="7:82" hidden="1" x14ac:dyDescent="0.2">
      <c r="G618" s="6" t="str">
        <f t="shared" si="108"/>
        <v/>
      </c>
      <c r="H618" s="26"/>
      <c r="I618" s="26"/>
      <c r="J618" s="26"/>
      <c r="K618" s="26"/>
      <c r="L618" s="26"/>
      <c r="M618" s="27" t="str">
        <f t="shared" si="109"/>
        <v/>
      </c>
      <c r="N618" s="26"/>
      <c r="O618" s="26"/>
      <c r="P618" s="26"/>
      <c r="Q618" s="26"/>
      <c r="R618" s="26"/>
      <c r="S618" s="27" t="str">
        <f t="shared" si="110"/>
        <v/>
      </c>
      <c r="T618" s="26"/>
      <c r="U618" s="26"/>
      <c r="V618" s="26"/>
      <c r="W618" s="26"/>
      <c r="X618" s="26"/>
      <c r="Y618" s="27" t="str">
        <f t="shared" si="111"/>
        <v/>
      </c>
      <c r="Z618" s="26"/>
      <c r="AA618" s="26"/>
      <c r="AB618" s="26"/>
      <c r="AC618" s="26"/>
      <c r="AD618" s="26"/>
      <c r="AE618" s="27" t="str">
        <f t="shared" si="112"/>
        <v/>
      </c>
      <c r="AP618"/>
      <c r="AQ618"/>
      <c r="AR618" s="151"/>
      <c r="AS618" s="151"/>
      <c r="AT618"/>
      <c r="AU618" s="57"/>
      <c r="AV618" s="57"/>
      <c r="AW618" s="57"/>
      <c r="AX618"/>
      <c r="AY618"/>
      <c r="AZ618"/>
      <c r="BA618"/>
      <c r="BB618"/>
      <c r="BC618"/>
      <c r="BD618"/>
      <c r="BE618"/>
      <c r="BF618"/>
      <c r="BG618"/>
      <c r="BH618"/>
      <c r="BI618"/>
      <c r="BJ618"/>
      <c r="BK618"/>
      <c r="BL618"/>
      <c r="BM618"/>
      <c r="BN618"/>
      <c r="BO618"/>
      <c r="BP618"/>
      <c r="BQ618"/>
      <c r="BR618"/>
      <c r="BS618"/>
      <c r="BT618"/>
      <c r="BU618"/>
      <c r="BV618"/>
      <c r="BW618"/>
      <c r="BX618"/>
      <c r="BY618"/>
      <c r="BZ618" s="21"/>
      <c r="CA618" s="21"/>
      <c r="CB618" s="21"/>
      <c r="CC618" s="21"/>
      <c r="CD618" s="21"/>
    </row>
    <row r="619" spans="7:82" hidden="1" x14ac:dyDescent="0.2">
      <c r="G619" s="6" t="str">
        <f t="shared" si="108"/>
        <v/>
      </c>
      <c r="H619" s="26"/>
      <c r="I619" s="26"/>
      <c r="J619" s="26"/>
      <c r="K619" s="26"/>
      <c r="L619" s="26"/>
      <c r="M619" s="27" t="str">
        <f t="shared" si="109"/>
        <v/>
      </c>
      <c r="N619" s="26"/>
      <c r="O619" s="26"/>
      <c r="P619" s="26"/>
      <c r="Q619" s="26"/>
      <c r="R619" s="26"/>
      <c r="S619" s="27" t="str">
        <f t="shared" si="110"/>
        <v/>
      </c>
      <c r="T619" s="26"/>
      <c r="U619" s="26"/>
      <c r="V619" s="26"/>
      <c r="W619" s="26"/>
      <c r="X619" s="26"/>
      <c r="Y619" s="27" t="str">
        <f t="shared" si="111"/>
        <v/>
      </c>
      <c r="Z619" s="26"/>
      <c r="AA619" s="26"/>
      <c r="AB619" s="26"/>
      <c r="AC619" s="26"/>
      <c r="AD619" s="26"/>
      <c r="AE619" s="27" t="str">
        <f t="shared" si="112"/>
        <v/>
      </c>
      <c r="AP619"/>
      <c r="AQ619"/>
      <c r="AR619" s="151"/>
      <c r="AS619" s="151"/>
      <c r="AT619"/>
      <c r="AU619" s="57"/>
      <c r="AV619" s="57"/>
      <c r="AW619" s="57"/>
      <c r="AX619"/>
      <c r="AY619"/>
      <c r="AZ619"/>
      <c r="BA619"/>
      <c r="BB619"/>
      <c r="BC619"/>
      <c r="BD619"/>
      <c r="BE619"/>
      <c r="BF619"/>
      <c r="BG619"/>
      <c r="BH619"/>
      <c r="BI619"/>
      <c r="BJ619"/>
      <c r="BK619"/>
      <c r="BL619"/>
      <c r="BM619"/>
      <c r="BN619"/>
      <c r="BO619"/>
      <c r="BP619"/>
      <c r="BQ619"/>
      <c r="BR619"/>
      <c r="BS619"/>
      <c r="BT619"/>
      <c r="BU619"/>
      <c r="BV619"/>
      <c r="BW619"/>
      <c r="BX619"/>
      <c r="BY619"/>
      <c r="BZ619" s="21"/>
      <c r="CA619" s="21"/>
      <c r="CB619" s="21"/>
      <c r="CC619" s="21"/>
      <c r="CD619" s="21"/>
    </row>
    <row r="620" spans="7:82" hidden="1" x14ac:dyDescent="0.2">
      <c r="G620" s="6" t="str">
        <f t="shared" si="108"/>
        <v/>
      </c>
      <c r="H620" s="26"/>
      <c r="I620" s="26"/>
      <c r="J620" s="26"/>
      <c r="K620" s="26"/>
      <c r="L620" s="26"/>
      <c r="M620" s="27" t="str">
        <f t="shared" si="109"/>
        <v/>
      </c>
      <c r="N620" s="26"/>
      <c r="O620" s="26"/>
      <c r="P620" s="26"/>
      <c r="Q620" s="26"/>
      <c r="R620" s="26"/>
      <c r="S620" s="27" t="str">
        <f t="shared" si="110"/>
        <v/>
      </c>
      <c r="T620" s="26"/>
      <c r="U620" s="26"/>
      <c r="V620" s="26"/>
      <c r="W620" s="26"/>
      <c r="X620" s="26"/>
      <c r="Y620" s="27" t="str">
        <f t="shared" si="111"/>
        <v/>
      </c>
      <c r="Z620" s="26"/>
      <c r="AA620" s="26"/>
      <c r="AB620" s="26"/>
      <c r="AC620" s="26"/>
      <c r="AD620" s="26"/>
      <c r="AE620" s="27" t="str">
        <f t="shared" si="112"/>
        <v/>
      </c>
      <c r="AP620"/>
      <c r="AQ620"/>
      <c r="AR620" s="151"/>
      <c r="AS620" s="151"/>
      <c r="AT620"/>
      <c r="AU620" s="57"/>
      <c r="AV620" s="57"/>
      <c r="AW620" s="57"/>
      <c r="AX620"/>
      <c r="AY620"/>
      <c r="AZ620"/>
      <c r="BA620"/>
      <c r="BB620"/>
      <c r="BC620"/>
      <c r="BD620"/>
      <c r="BE620"/>
      <c r="BF620"/>
      <c r="BG620"/>
      <c r="BH620"/>
      <c r="BI620"/>
      <c r="BJ620"/>
      <c r="BK620"/>
      <c r="BL620"/>
      <c r="BM620"/>
      <c r="BN620"/>
      <c r="BO620"/>
      <c r="BP620"/>
      <c r="BQ620"/>
      <c r="BR620"/>
      <c r="BS620"/>
      <c r="BT620"/>
      <c r="BU620"/>
      <c r="BV620"/>
      <c r="BW620"/>
      <c r="BX620"/>
      <c r="BY620"/>
      <c r="BZ620" s="21"/>
      <c r="CA620" s="21"/>
      <c r="CB620" s="21"/>
      <c r="CC620" s="21"/>
      <c r="CD620" s="21"/>
    </row>
    <row r="621" spans="7:82" hidden="1" x14ac:dyDescent="0.2">
      <c r="G621" s="6" t="str">
        <f t="shared" si="108"/>
        <v/>
      </c>
      <c r="H621" s="26"/>
      <c r="I621" s="26"/>
      <c r="J621" s="26"/>
      <c r="K621" s="26"/>
      <c r="L621" s="26"/>
      <c r="M621" s="27" t="str">
        <f t="shared" si="109"/>
        <v/>
      </c>
      <c r="N621" s="26"/>
      <c r="O621" s="26"/>
      <c r="P621" s="26"/>
      <c r="Q621" s="26"/>
      <c r="R621" s="26"/>
      <c r="S621" s="27" t="str">
        <f t="shared" si="110"/>
        <v/>
      </c>
      <c r="T621" s="26"/>
      <c r="U621" s="26"/>
      <c r="V621" s="26"/>
      <c r="W621" s="26"/>
      <c r="X621" s="26"/>
      <c r="Y621" s="27" t="str">
        <f t="shared" si="111"/>
        <v/>
      </c>
      <c r="Z621" s="26"/>
      <c r="AA621" s="26"/>
      <c r="AB621" s="26"/>
      <c r="AC621" s="26"/>
      <c r="AD621" s="26"/>
      <c r="AE621" s="27" t="str">
        <f t="shared" si="112"/>
        <v/>
      </c>
      <c r="AP621"/>
      <c r="AQ621"/>
      <c r="AR621" s="151"/>
      <c r="AS621" s="151"/>
      <c r="AT621"/>
      <c r="AU621" s="57"/>
      <c r="AV621" s="57"/>
      <c r="AW621" s="57"/>
      <c r="AX621"/>
      <c r="AY621"/>
      <c r="AZ621"/>
      <c r="BA621"/>
      <c r="BB621"/>
      <c r="BC621"/>
      <c r="BD621"/>
      <c r="BE621"/>
      <c r="BF621"/>
      <c r="BG621"/>
      <c r="BH621"/>
      <c r="BI621"/>
      <c r="BJ621"/>
      <c r="BK621"/>
      <c r="BL621"/>
      <c r="BM621"/>
      <c r="BN621"/>
      <c r="BO621"/>
      <c r="BP621"/>
      <c r="BQ621"/>
      <c r="BR621"/>
      <c r="BS621"/>
      <c r="BT621"/>
      <c r="BU621"/>
      <c r="BV621"/>
      <c r="BW621"/>
      <c r="BX621"/>
      <c r="BY621"/>
      <c r="BZ621" s="21"/>
      <c r="CA621" s="21"/>
      <c r="CB621" s="21"/>
      <c r="CC621" s="21"/>
      <c r="CD621" s="21"/>
    </row>
    <row r="622" spans="7:82" hidden="1" x14ac:dyDescent="0.2">
      <c r="G622" s="6" t="str">
        <f t="shared" si="108"/>
        <v/>
      </c>
      <c r="H622" s="26"/>
      <c r="I622" s="26"/>
      <c r="J622" s="26"/>
      <c r="K622" s="26"/>
      <c r="L622" s="26"/>
      <c r="M622" s="27" t="str">
        <f t="shared" si="109"/>
        <v/>
      </c>
      <c r="N622" s="26"/>
      <c r="O622" s="26"/>
      <c r="P622" s="26"/>
      <c r="Q622" s="26"/>
      <c r="R622" s="26"/>
      <c r="S622" s="27" t="str">
        <f t="shared" si="110"/>
        <v/>
      </c>
      <c r="T622" s="26"/>
      <c r="U622" s="26"/>
      <c r="V622" s="26"/>
      <c r="W622" s="26"/>
      <c r="X622" s="26"/>
      <c r="Y622" s="27" t="str">
        <f t="shared" si="111"/>
        <v/>
      </c>
      <c r="Z622" s="26"/>
      <c r="AA622" s="26"/>
      <c r="AB622" s="26"/>
      <c r="AC622" s="26"/>
      <c r="AD622" s="26"/>
      <c r="AE622" s="27" t="str">
        <f t="shared" si="112"/>
        <v/>
      </c>
      <c r="AP622"/>
      <c r="AQ622"/>
      <c r="AR622" s="151"/>
      <c r="AS622" s="151"/>
      <c r="AT622"/>
      <c r="AU622" s="57"/>
      <c r="AV622" s="57"/>
      <c r="AW622" s="57"/>
      <c r="AX622"/>
      <c r="AY622"/>
      <c r="AZ622"/>
      <c r="BA622"/>
      <c r="BB622"/>
      <c r="BC622"/>
      <c r="BD622"/>
      <c r="BE622"/>
      <c r="BF622"/>
      <c r="BG622"/>
      <c r="BH622"/>
      <c r="BI622"/>
      <c r="BJ622"/>
      <c r="BK622"/>
      <c r="BL622"/>
      <c r="BM622"/>
      <c r="BN622"/>
      <c r="BO622"/>
      <c r="BP622"/>
      <c r="BQ622"/>
      <c r="BR622"/>
      <c r="BS622"/>
      <c r="BT622"/>
      <c r="BU622"/>
      <c r="BV622"/>
      <c r="BW622"/>
      <c r="BX622"/>
      <c r="BY622"/>
      <c r="BZ622" s="21"/>
      <c r="CA622" s="21"/>
      <c r="CB622" s="21"/>
      <c r="CC622" s="21"/>
      <c r="CD622" s="21"/>
    </row>
    <row r="623" spans="7:82" hidden="1" x14ac:dyDescent="0.2">
      <c r="G623" s="6" t="str">
        <f t="shared" ref="G623:G686" si="113">IF(H205&lt;&gt;"",IF(G205="&lt;",1,0.99),"")</f>
        <v/>
      </c>
      <c r="H623" s="26"/>
      <c r="I623" s="26"/>
      <c r="J623" s="26"/>
      <c r="K623" s="26"/>
      <c r="L623" s="26"/>
      <c r="M623" s="27" t="str">
        <f t="shared" ref="M623:M686" si="114">IF(N205&lt;&gt;"",IF(M205="&lt;",1,0.99),"")</f>
        <v/>
      </c>
      <c r="N623" s="26"/>
      <c r="O623" s="26"/>
      <c r="P623" s="26"/>
      <c r="Q623" s="26"/>
      <c r="R623" s="26"/>
      <c r="S623" s="27" t="str">
        <f t="shared" ref="S623:S686" si="115">IF(T205&lt;&gt;"",IF(S205="&lt;",1,0.99),"")</f>
        <v/>
      </c>
      <c r="T623" s="26"/>
      <c r="U623" s="26"/>
      <c r="V623" s="26"/>
      <c r="W623" s="26"/>
      <c r="X623" s="26"/>
      <c r="Y623" s="27" t="str">
        <f t="shared" ref="Y623:Y686" si="116">IF(Z205&lt;&gt;"",IF(Y205="&lt;",1,0.99),"")</f>
        <v/>
      </c>
      <c r="Z623" s="26"/>
      <c r="AA623" s="26"/>
      <c r="AB623" s="26"/>
      <c r="AC623" s="26"/>
      <c r="AD623" s="26"/>
      <c r="AE623" s="27" t="str">
        <f t="shared" ref="AE623:AE686" si="117">IF(AF205&lt;&gt;"",IF(AE205="&lt;",1,0.99),"")</f>
        <v/>
      </c>
      <c r="AP623"/>
      <c r="AQ623"/>
      <c r="AR623" s="151"/>
      <c r="AS623" s="151"/>
      <c r="AT623"/>
      <c r="AU623" s="57"/>
      <c r="AV623" s="57"/>
      <c r="AW623" s="57"/>
      <c r="AX623"/>
      <c r="AY623"/>
      <c r="AZ623"/>
      <c r="BA623"/>
      <c r="BB623"/>
      <c r="BC623"/>
      <c r="BD623"/>
      <c r="BE623"/>
      <c r="BF623"/>
      <c r="BG623"/>
      <c r="BH623"/>
      <c r="BI623"/>
      <c r="BJ623"/>
      <c r="BK623"/>
      <c r="BL623"/>
      <c r="BM623"/>
      <c r="BN623"/>
      <c r="BO623"/>
      <c r="BP623"/>
      <c r="BQ623"/>
      <c r="BR623"/>
      <c r="BS623"/>
      <c r="BT623"/>
      <c r="BU623"/>
      <c r="BV623"/>
      <c r="BW623"/>
      <c r="BX623"/>
      <c r="BY623"/>
      <c r="BZ623" s="21"/>
      <c r="CA623" s="21"/>
      <c r="CB623" s="21"/>
      <c r="CC623" s="21"/>
      <c r="CD623" s="21"/>
    </row>
    <row r="624" spans="7:82" hidden="1" x14ac:dyDescent="0.2">
      <c r="G624" s="6" t="str">
        <f t="shared" si="113"/>
        <v/>
      </c>
      <c r="H624" s="26"/>
      <c r="I624" s="26"/>
      <c r="J624" s="26"/>
      <c r="K624" s="26"/>
      <c r="L624" s="26"/>
      <c r="M624" s="27" t="str">
        <f t="shared" si="114"/>
        <v/>
      </c>
      <c r="N624" s="26"/>
      <c r="O624" s="26"/>
      <c r="P624" s="26"/>
      <c r="Q624" s="26"/>
      <c r="R624" s="26"/>
      <c r="S624" s="27" t="str">
        <f t="shared" si="115"/>
        <v/>
      </c>
      <c r="T624" s="26"/>
      <c r="U624" s="26"/>
      <c r="V624" s="26"/>
      <c r="W624" s="26"/>
      <c r="X624" s="26"/>
      <c r="Y624" s="27" t="str">
        <f t="shared" si="116"/>
        <v/>
      </c>
      <c r="Z624" s="26"/>
      <c r="AA624" s="26"/>
      <c r="AB624" s="26"/>
      <c r="AC624" s="26"/>
      <c r="AD624" s="26"/>
      <c r="AE624" s="27" t="str">
        <f t="shared" si="117"/>
        <v/>
      </c>
      <c r="AP624"/>
      <c r="AQ624"/>
      <c r="AR624" s="151"/>
      <c r="AS624" s="151"/>
      <c r="AT624"/>
      <c r="AU624" s="57"/>
      <c r="AV624" s="57"/>
      <c r="AW624" s="57"/>
      <c r="AX624"/>
      <c r="AY624"/>
      <c r="AZ624"/>
      <c r="BA624"/>
      <c r="BB624"/>
      <c r="BC624"/>
      <c r="BD624"/>
      <c r="BE624"/>
      <c r="BF624"/>
      <c r="BG624"/>
      <c r="BH624"/>
      <c r="BI624"/>
      <c r="BJ624"/>
      <c r="BK624"/>
      <c r="BL624"/>
      <c r="BM624"/>
      <c r="BN624"/>
      <c r="BO624"/>
      <c r="BP624"/>
      <c r="BQ624"/>
      <c r="BR624"/>
      <c r="BS624"/>
      <c r="BT624"/>
      <c r="BU624"/>
      <c r="BV624"/>
      <c r="BW624"/>
      <c r="BX624"/>
      <c r="BY624"/>
      <c r="BZ624" s="21"/>
      <c r="CA624" s="21"/>
      <c r="CB624" s="21"/>
      <c r="CC624" s="21"/>
      <c r="CD624" s="21"/>
    </row>
    <row r="625" spans="7:82" hidden="1" x14ac:dyDescent="0.2">
      <c r="G625" s="6" t="str">
        <f t="shared" si="113"/>
        <v/>
      </c>
      <c r="H625" s="26"/>
      <c r="I625" s="26"/>
      <c r="J625" s="26"/>
      <c r="K625" s="26"/>
      <c r="L625" s="26"/>
      <c r="M625" s="27" t="str">
        <f t="shared" si="114"/>
        <v/>
      </c>
      <c r="N625" s="26"/>
      <c r="O625" s="26"/>
      <c r="P625" s="26"/>
      <c r="Q625" s="26"/>
      <c r="R625" s="26"/>
      <c r="S625" s="27" t="str">
        <f t="shared" si="115"/>
        <v/>
      </c>
      <c r="T625" s="26"/>
      <c r="U625" s="26"/>
      <c r="V625" s="26"/>
      <c r="W625" s="26"/>
      <c r="X625" s="26"/>
      <c r="Y625" s="27" t="str">
        <f t="shared" si="116"/>
        <v/>
      </c>
      <c r="Z625" s="26"/>
      <c r="AA625" s="26"/>
      <c r="AB625" s="26"/>
      <c r="AC625" s="26"/>
      <c r="AD625" s="26"/>
      <c r="AE625" s="27" t="str">
        <f t="shared" si="117"/>
        <v/>
      </c>
      <c r="AP625"/>
      <c r="AQ625"/>
      <c r="AR625" s="151"/>
      <c r="AS625" s="151"/>
      <c r="AT625"/>
      <c r="AU625" s="57"/>
      <c r="AV625" s="57"/>
      <c r="AW625" s="57"/>
      <c r="AX625"/>
      <c r="AY625"/>
      <c r="AZ625"/>
      <c r="BA625"/>
      <c r="BB625"/>
      <c r="BC625"/>
      <c r="BD625"/>
      <c r="BE625"/>
      <c r="BF625"/>
      <c r="BG625"/>
      <c r="BH625"/>
      <c r="BI625"/>
      <c r="BJ625"/>
      <c r="BK625"/>
      <c r="BL625"/>
      <c r="BM625"/>
      <c r="BN625"/>
      <c r="BO625"/>
      <c r="BP625"/>
      <c r="BQ625"/>
      <c r="BR625"/>
      <c r="BS625"/>
      <c r="BT625"/>
      <c r="BU625"/>
      <c r="BV625"/>
      <c r="BW625"/>
      <c r="BX625"/>
      <c r="BY625"/>
      <c r="BZ625" s="21"/>
      <c r="CA625" s="21"/>
      <c r="CB625" s="21"/>
      <c r="CC625" s="21"/>
      <c r="CD625" s="21"/>
    </row>
    <row r="626" spans="7:82" hidden="1" x14ac:dyDescent="0.2">
      <c r="G626" s="6" t="str">
        <f t="shared" si="113"/>
        <v/>
      </c>
      <c r="H626" s="26"/>
      <c r="I626" s="26"/>
      <c r="J626" s="26"/>
      <c r="K626" s="26"/>
      <c r="L626" s="26"/>
      <c r="M626" s="27" t="str">
        <f t="shared" si="114"/>
        <v/>
      </c>
      <c r="N626" s="26"/>
      <c r="O626" s="26"/>
      <c r="P626" s="26"/>
      <c r="Q626" s="26"/>
      <c r="R626" s="26"/>
      <c r="S626" s="27" t="str">
        <f t="shared" si="115"/>
        <v/>
      </c>
      <c r="T626" s="26"/>
      <c r="U626" s="26"/>
      <c r="V626" s="26"/>
      <c r="W626" s="26"/>
      <c r="X626" s="26"/>
      <c r="Y626" s="27" t="str">
        <f t="shared" si="116"/>
        <v/>
      </c>
      <c r="Z626" s="26"/>
      <c r="AA626" s="26"/>
      <c r="AB626" s="26"/>
      <c r="AC626" s="26"/>
      <c r="AD626" s="26"/>
      <c r="AE626" s="27" t="str">
        <f t="shared" si="117"/>
        <v/>
      </c>
      <c r="AP626"/>
      <c r="AQ626"/>
      <c r="AR626" s="151"/>
      <c r="AS626" s="151"/>
      <c r="AT626"/>
      <c r="AU626" s="57"/>
      <c r="AV626" s="57"/>
      <c r="AW626" s="57"/>
      <c r="AX626"/>
      <c r="AY626"/>
      <c r="AZ626"/>
      <c r="BA626"/>
      <c r="BB626"/>
      <c r="BC626"/>
      <c r="BD626"/>
      <c r="BE626"/>
      <c r="BF626"/>
      <c r="BG626"/>
      <c r="BH626"/>
      <c r="BI626"/>
      <c r="BJ626"/>
      <c r="BK626"/>
      <c r="BL626"/>
      <c r="BM626"/>
      <c r="BN626"/>
      <c r="BO626"/>
      <c r="BP626"/>
      <c r="BQ626"/>
      <c r="BR626"/>
      <c r="BS626"/>
      <c r="BT626"/>
      <c r="BU626"/>
      <c r="BV626"/>
      <c r="BW626"/>
      <c r="BX626"/>
      <c r="BY626"/>
      <c r="BZ626" s="21"/>
      <c r="CA626" s="21"/>
      <c r="CB626" s="21"/>
      <c r="CC626" s="21"/>
      <c r="CD626" s="21"/>
    </row>
    <row r="627" spans="7:82" hidden="1" x14ac:dyDescent="0.2">
      <c r="G627" s="6" t="str">
        <f t="shared" si="113"/>
        <v/>
      </c>
      <c r="H627" s="26"/>
      <c r="I627" s="26"/>
      <c r="J627" s="26"/>
      <c r="K627" s="26"/>
      <c r="L627" s="26"/>
      <c r="M627" s="27" t="str">
        <f t="shared" si="114"/>
        <v/>
      </c>
      <c r="N627" s="26"/>
      <c r="O627" s="26"/>
      <c r="P627" s="26"/>
      <c r="Q627" s="26"/>
      <c r="R627" s="26"/>
      <c r="S627" s="27" t="str">
        <f t="shared" si="115"/>
        <v/>
      </c>
      <c r="T627" s="26"/>
      <c r="U627" s="26"/>
      <c r="V627" s="26"/>
      <c r="W627" s="26"/>
      <c r="X627" s="26"/>
      <c r="Y627" s="27" t="str">
        <f t="shared" si="116"/>
        <v/>
      </c>
      <c r="Z627" s="26"/>
      <c r="AA627" s="26"/>
      <c r="AB627" s="26"/>
      <c r="AC627" s="26"/>
      <c r="AD627" s="26"/>
      <c r="AE627" s="27" t="str">
        <f t="shared" si="117"/>
        <v/>
      </c>
      <c r="AP627"/>
      <c r="AQ627"/>
      <c r="AR627" s="151"/>
      <c r="AS627" s="151"/>
      <c r="AT627"/>
      <c r="AU627" s="57"/>
      <c r="AV627" s="57"/>
      <c r="AW627" s="57"/>
      <c r="AX627"/>
      <c r="AY627"/>
      <c r="AZ627"/>
      <c r="BA627"/>
      <c r="BB627"/>
      <c r="BC627"/>
      <c r="BD627"/>
      <c r="BE627"/>
      <c r="BF627"/>
      <c r="BG627"/>
      <c r="BH627"/>
      <c r="BI627"/>
      <c r="BJ627"/>
      <c r="BK627"/>
      <c r="BL627"/>
      <c r="BM627"/>
      <c r="BN627"/>
      <c r="BO627"/>
      <c r="BP627"/>
      <c r="BQ627"/>
      <c r="BR627"/>
      <c r="BS627"/>
      <c r="BT627"/>
      <c r="BU627"/>
      <c r="BV627"/>
      <c r="BW627"/>
      <c r="BX627"/>
      <c r="BY627"/>
      <c r="BZ627" s="21"/>
      <c r="CA627" s="21"/>
      <c r="CB627" s="21"/>
      <c r="CC627" s="21"/>
      <c r="CD627" s="21"/>
    </row>
    <row r="628" spans="7:82" hidden="1" x14ac:dyDescent="0.2">
      <c r="G628" s="6" t="str">
        <f t="shared" si="113"/>
        <v/>
      </c>
      <c r="H628" s="26"/>
      <c r="I628" s="26"/>
      <c r="J628" s="26"/>
      <c r="K628" s="26"/>
      <c r="L628" s="26"/>
      <c r="M628" s="27" t="str">
        <f t="shared" si="114"/>
        <v/>
      </c>
      <c r="N628" s="26"/>
      <c r="O628" s="26"/>
      <c r="P628" s="26"/>
      <c r="Q628" s="26"/>
      <c r="R628" s="26"/>
      <c r="S628" s="27" t="str">
        <f t="shared" si="115"/>
        <v/>
      </c>
      <c r="T628" s="26"/>
      <c r="U628" s="26"/>
      <c r="V628" s="26"/>
      <c r="W628" s="26"/>
      <c r="X628" s="26"/>
      <c r="Y628" s="27" t="str">
        <f t="shared" si="116"/>
        <v/>
      </c>
      <c r="Z628" s="26"/>
      <c r="AA628" s="26"/>
      <c r="AB628" s="26"/>
      <c r="AC628" s="26"/>
      <c r="AD628" s="26"/>
      <c r="AE628" s="27" t="str">
        <f t="shared" si="117"/>
        <v/>
      </c>
      <c r="AP628"/>
      <c r="AQ628"/>
      <c r="AR628" s="151"/>
      <c r="AS628" s="151"/>
      <c r="AT628"/>
      <c r="AU628" s="57"/>
      <c r="AV628" s="57"/>
      <c r="AW628" s="57"/>
      <c r="AX628"/>
      <c r="AY628"/>
      <c r="AZ628"/>
      <c r="BA628"/>
      <c r="BB628"/>
      <c r="BC628"/>
      <c r="BD628"/>
      <c r="BE628"/>
      <c r="BF628"/>
      <c r="BG628"/>
      <c r="BH628"/>
      <c r="BI628"/>
      <c r="BJ628"/>
      <c r="BK628"/>
      <c r="BL628"/>
      <c r="BM628"/>
      <c r="BN628"/>
      <c r="BO628"/>
      <c r="BP628"/>
      <c r="BQ628"/>
      <c r="BR628"/>
      <c r="BS628"/>
      <c r="BT628"/>
      <c r="BU628"/>
      <c r="BV628"/>
      <c r="BW628"/>
      <c r="BX628"/>
      <c r="BY628"/>
      <c r="BZ628" s="21"/>
      <c r="CA628" s="21"/>
      <c r="CB628" s="21"/>
      <c r="CC628" s="21"/>
      <c r="CD628" s="21"/>
    </row>
    <row r="629" spans="7:82" hidden="1" x14ac:dyDescent="0.2">
      <c r="G629" s="6" t="str">
        <f t="shared" si="113"/>
        <v/>
      </c>
      <c r="H629" s="26"/>
      <c r="I629" s="26"/>
      <c r="J629" s="26"/>
      <c r="K629" s="26"/>
      <c r="L629" s="26"/>
      <c r="M629" s="27" t="str">
        <f t="shared" si="114"/>
        <v/>
      </c>
      <c r="N629" s="26"/>
      <c r="O629" s="26"/>
      <c r="P629" s="26"/>
      <c r="Q629" s="26"/>
      <c r="R629" s="26"/>
      <c r="S629" s="27" t="str">
        <f t="shared" si="115"/>
        <v/>
      </c>
      <c r="T629" s="26"/>
      <c r="U629" s="26"/>
      <c r="V629" s="26"/>
      <c r="W629" s="26"/>
      <c r="X629" s="26"/>
      <c r="Y629" s="27" t="str">
        <f t="shared" si="116"/>
        <v/>
      </c>
      <c r="Z629" s="26"/>
      <c r="AA629" s="26"/>
      <c r="AB629" s="26"/>
      <c r="AC629" s="26"/>
      <c r="AD629" s="26"/>
      <c r="AE629" s="27" t="str">
        <f t="shared" si="117"/>
        <v/>
      </c>
      <c r="AP629"/>
      <c r="AQ629"/>
      <c r="AR629" s="151"/>
      <c r="AS629" s="151"/>
      <c r="AT629"/>
      <c r="AU629" s="57"/>
      <c r="AV629" s="57"/>
      <c r="AW629" s="57"/>
      <c r="AX629"/>
      <c r="AY629"/>
      <c r="AZ629"/>
      <c r="BA629"/>
      <c r="BB629"/>
      <c r="BC629"/>
      <c r="BD629"/>
      <c r="BE629"/>
      <c r="BF629"/>
      <c r="BG629"/>
      <c r="BH629"/>
      <c r="BI629"/>
      <c r="BJ629"/>
      <c r="BK629"/>
      <c r="BL629"/>
      <c r="BM629"/>
      <c r="BN629"/>
      <c r="BO629"/>
      <c r="BP629"/>
      <c r="BQ629"/>
      <c r="BR629"/>
      <c r="BS629"/>
      <c r="BT629"/>
      <c r="BU629"/>
      <c r="BV629"/>
      <c r="BW629"/>
      <c r="BX629"/>
      <c r="BY629"/>
      <c r="BZ629" s="21"/>
      <c r="CA629" s="21"/>
      <c r="CB629" s="21"/>
      <c r="CC629" s="21"/>
      <c r="CD629" s="21"/>
    </row>
    <row r="630" spans="7:82" hidden="1" x14ac:dyDescent="0.2">
      <c r="G630" s="6" t="str">
        <f t="shared" si="113"/>
        <v/>
      </c>
      <c r="H630" s="26"/>
      <c r="I630" s="26"/>
      <c r="J630" s="26"/>
      <c r="K630" s="26"/>
      <c r="L630" s="26"/>
      <c r="M630" s="27" t="str">
        <f t="shared" si="114"/>
        <v/>
      </c>
      <c r="N630" s="26"/>
      <c r="O630" s="26"/>
      <c r="P630" s="26"/>
      <c r="Q630" s="26"/>
      <c r="R630" s="26"/>
      <c r="S630" s="27" t="str">
        <f t="shared" si="115"/>
        <v/>
      </c>
      <c r="T630" s="26"/>
      <c r="U630" s="26"/>
      <c r="V630" s="26"/>
      <c r="W630" s="26"/>
      <c r="X630" s="26"/>
      <c r="Y630" s="27" t="str">
        <f t="shared" si="116"/>
        <v/>
      </c>
      <c r="Z630" s="26"/>
      <c r="AA630" s="26"/>
      <c r="AB630" s="26"/>
      <c r="AC630" s="26"/>
      <c r="AD630" s="26"/>
      <c r="AE630" s="27" t="str">
        <f t="shared" si="117"/>
        <v/>
      </c>
      <c r="AP630"/>
      <c r="AQ630"/>
      <c r="AR630" s="151"/>
      <c r="AS630" s="151"/>
      <c r="AT630"/>
      <c r="AU630" s="57"/>
      <c r="AV630" s="57"/>
      <c r="AW630" s="57"/>
      <c r="AX630"/>
      <c r="AY630"/>
      <c r="AZ630"/>
      <c r="BA630"/>
      <c r="BB630"/>
      <c r="BC630"/>
      <c r="BD630"/>
      <c r="BE630"/>
      <c r="BF630"/>
      <c r="BG630"/>
      <c r="BH630"/>
      <c r="BI630"/>
      <c r="BJ630"/>
      <c r="BK630"/>
      <c r="BL630"/>
      <c r="BM630"/>
      <c r="BN630"/>
      <c r="BO630"/>
      <c r="BP630"/>
      <c r="BQ630"/>
      <c r="BR630"/>
      <c r="BS630"/>
      <c r="BT630"/>
      <c r="BU630"/>
      <c r="BV630"/>
      <c r="BW630"/>
      <c r="BX630"/>
      <c r="BY630"/>
      <c r="BZ630" s="21"/>
      <c r="CA630" s="21"/>
      <c r="CB630" s="21"/>
      <c r="CC630" s="21"/>
      <c r="CD630" s="21"/>
    </row>
    <row r="631" spans="7:82" hidden="1" x14ac:dyDescent="0.2">
      <c r="G631" s="6" t="str">
        <f t="shared" si="113"/>
        <v/>
      </c>
      <c r="H631" s="26"/>
      <c r="I631" s="26"/>
      <c r="J631" s="26"/>
      <c r="K631" s="26"/>
      <c r="L631" s="26"/>
      <c r="M631" s="27" t="str">
        <f t="shared" si="114"/>
        <v/>
      </c>
      <c r="N631" s="26"/>
      <c r="O631" s="26"/>
      <c r="P631" s="26"/>
      <c r="Q631" s="26"/>
      <c r="R631" s="26"/>
      <c r="S631" s="27" t="str">
        <f t="shared" si="115"/>
        <v/>
      </c>
      <c r="T631" s="26"/>
      <c r="U631" s="26"/>
      <c r="V631" s="26"/>
      <c r="W631" s="26"/>
      <c r="X631" s="26"/>
      <c r="Y631" s="27" t="str">
        <f t="shared" si="116"/>
        <v/>
      </c>
      <c r="Z631" s="26"/>
      <c r="AA631" s="26"/>
      <c r="AB631" s="26"/>
      <c r="AC631" s="26"/>
      <c r="AD631" s="26"/>
      <c r="AE631" s="27" t="str">
        <f t="shared" si="117"/>
        <v/>
      </c>
      <c r="AP631"/>
      <c r="AQ631"/>
      <c r="AR631" s="151"/>
      <c r="AS631" s="151"/>
      <c r="AT631"/>
      <c r="AU631" s="57"/>
      <c r="AV631" s="57"/>
      <c r="AW631" s="57"/>
      <c r="AX631"/>
      <c r="AY631"/>
      <c r="AZ631"/>
      <c r="BA631"/>
      <c r="BB631"/>
      <c r="BC631"/>
      <c r="BD631"/>
      <c r="BE631"/>
      <c r="BF631"/>
      <c r="BG631"/>
      <c r="BH631"/>
      <c r="BI631"/>
      <c r="BJ631"/>
      <c r="BK631"/>
      <c r="BL631"/>
      <c r="BM631"/>
      <c r="BN631"/>
      <c r="BO631"/>
      <c r="BP631"/>
      <c r="BQ631"/>
      <c r="BR631"/>
      <c r="BS631"/>
      <c r="BT631"/>
      <c r="BU631"/>
      <c r="BV631"/>
      <c r="BW631"/>
      <c r="BX631"/>
      <c r="BY631"/>
      <c r="BZ631" s="21"/>
      <c r="CA631" s="21"/>
      <c r="CB631" s="21"/>
      <c r="CC631" s="21"/>
      <c r="CD631" s="21"/>
    </row>
    <row r="632" spans="7:82" hidden="1" x14ac:dyDescent="0.2">
      <c r="G632" s="6" t="str">
        <f t="shared" si="113"/>
        <v/>
      </c>
      <c r="H632" s="26"/>
      <c r="I632" s="26"/>
      <c r="J632" s="26"/>
      <c r="K632" s="26"/>
      <c r="L632" s="26"/>
      <c r="M632" s="27" t="str">
        <f t="shared" si="114"/>
        <v/>
      </c>
      <c r="N632" s="26"/>
      <c r="O632" s="26"/>
      <c r="P632" s="26"/>
      <c r="Q632" s="26"/>
      <c r="R632" s="26"/>
      <c r="S632" s="27" t="str">
        <f t="shared" si="115"/>
        <v/>
      </c>
      <c r="T632" s="26"/>
      <c r="U632" s="26"/>
      <c r="V632" s="26"/>
      <c r="W632" s="26"/>
      <c r="X632" s="26"/>
      <c r="Y632" s="27" t="str">
        <f t="shared" si="116"/>
        <v/>
      </c>
      <c r="Z632" s="26"/>
      <c r="AA632" s="26"/>
      <c r="AB632" s="26"/>
      <c r="AC632" s="26"/>
      <c r="AD632" s="26"/>
      <c r="AE632" s="27" t="str">
        <f t="shared" si="117"/>
        <v/>
      </c>
      <c r="AP632"/>
      <c r="AQ632"/>
      <c r="AR632" s="151"/>
      <c r="AS632" s="151"/>
      <c r="AT632"/>
      <c r="AU632" s="57"/>
      <c r="AV632" s="57"/>
      <c r="AW632" s="57"/>
      <c r="AX632"/>
      <c r="AY632"/>
      <c r="AZ632"/>
      <c r="BA632"/>
      <c r="BB632"/>
      <c r="BC632"/>
      <c r="BD632"/>
      <c r="BE632"/>
      <c r="BF632"/>
      <c r="BG632"/>
      <c r="BH632"/>
      <c r="BI632"/>
      <c r="BJ632"/>
      <c r="BK632"/>
      <c r="BL632"/>
      <c r="BM632"/>
      <c r="BN632"/>
      <c r="BO632"/>
      <c r="BP632"/>
      <c r="BQ632"/>
      <c r="BR632"/>
      <c r="BS632"/>
      <c r="BT632"/>
      <c r="BU632"/>
      <c r="BV632"/>
      <c r="BW632"/>
      <c r="BX632"/>
      <c r="BY632"/>
      <c r="BZ632" s="21"/>
      <c r="CA632" s="21"/>
      <c r="CB632" s="21"/>
      <c r="CC632" s="21"/>
      <c r="CD632" s="21"/>
    </row>
    <row r="633" spans="7:82" hidden="1" x14ac:dyDescent="0.2">
      <c r="G633" s="6" t="str">
        <f t="shared" si="113"/>
        <v/>
      </c>
      <c r="H633" s="26"/>
      <c r="I633" s="26"/>
      <c r="J633" s="26"/>
      <c r="K633" s="26"/>
      <c r="L633" s="26"/>
      <c r="M633" s="27" t="str">
        <f t="shared" si="114"/>
        <v/>
      </c>
      <c r="N633" s="26"/>
      <c r="O633" s="26"/>
      <c r="P633" s="26"/>
      <c r="Q633" s="26"/>
      <c r="R633" s="26"/>
      <c r="S633" s="27" t="str">
        <f t="shared" si="115"/>
        <v/>
      </c>
      <c r="T633" s="26"/>
      <c r="U633" s="26"/>
      <c r="V633" s="26"/>
      <c r="W633" s="26"/>
      <c r="X633" s="26"/>
      <c r="Y633" s="27" t="str">
        <f t="shared" si="116"/>
        <v/>
      </c>
      <c r="Z633" s="26"/>
      <c r="AA633" s="26"/>
      <c r="AB633" s="26"/>
      <c r="AC633" s="26"/>
      <c r="AD633" s="26"/>
      <c r="AE633" s="27" t="str">
        <f t="shared" si="117"/>
        <v/>
      </c>
      <c r="AP633"/>
      <c r="AQ633"/>
      <c r="AR633" s="151"/>
      <c r="AS633" s="151"/>
      <c r="AT633"/>
      <c r="AU633" s="57"/>
      <c r="AV633" s="57"/>
      <c r="AW633" s="57"/>
      <c r="AX633"/>
      <c r="AY633"/>
      <c r="AZ633"/>
      <c r="BA633"/>
      <c r="BB633"/>
      <c r="BC633"/>
      <c r="BD633"/>
      <c r="BE633"/>
      <c r="BF633"/>
      <c r="BG633"/>
      <c r="BH633"/>
      <c r="BI633"/>
      <c r="BJ633"/>
      <c r="BK633"/>
      <c r="BL633"/>
      <c r="BM633"/>
      <c r="BN633"/>
      <c r="BO633"/>
      <c r="BP633"/>
      <c r="BQ633"/>
      <c r="BR633"/>
      <c r="BS633"/>
      <c r="BT633"/>
      <c r="BU633"/>
      <c r="BV633"/>
      <c r="BW633"/>
      <c r="BX633"/>
      <c r="BY633"/>
      <c r="BZ633" s="21"/>
      <c r="CA633" s="21"/>
      <c r="CB633" s="21"/>
      <c r="CC633" s="21"/>
      <c r="CD633" s="21"/>
    </row>
    <row r="634" spans="7:82" hidden="1" x14ac:dyDescent="0.2">
      <c r="G634" s="6" t="str">
        <f t="shared" si="113"/>
        <v/>
      </c>
      <c r="H634" s="26"/>
      <c r="I634" s="26"/>
      <c r="J634" s="26"/>
      <c r="K634" s="26"/>
      <c r="L634" s="26"/>
      <c r="M634" s="27" t="str">
        <f t="shared" si="114"/>
        <v/>
      </c>
      <c r="N634" s="26"/>
      <c r="O634" s="26"/>
      <c r="P634" s="26"/>
      <c r="Q634" s="26"/>
      <c r="R634" s="26"/>
      <c r="S634" s="27" t="str">
        <f t="shared" si="115"/>
        <v/>
      </c>
      <c r="T634" s="26"/>
      <c r="U634" s="26"/>
      <c r="V634" s="26"/>
      <c r="W634" s="26"/>
      <c r="X634" s="26"/>
      <c r="Y634" s="27" t="str">
        <f t="shared" si="116"/>
        <v/>
      </c>
      <c r="Z634" s="26"/>
      <c r="AA634" s="26"/>
      <c r="AB634" s="26"/>
      <c r="AC634" s="26"/>
      <c r="AD634" s="26"/>
      <c r="AE634" s="27" t="str">
        <f t="shared" si="117"/>
        <v/>
      </c>
      <c r="AP634"/>
      <c r="AQ634"/>
      <c r="AR634" s="151"/>
      <c r="AS634" s="151"/>
      <c r="AT634"/>
      <c r="AU634" s="57"/>
      <c r="AV634" s="57"/>
      <c r="AW634" s="57"/>
      <c r="AX634"/>
      <c r="AY634"/>
      <c r="AZ634"/>
      <c r="BA634"/>
      <c r="BB634"/>
      <c r="BC634"/>
      <c r="BD634"/>
      <c r="BE634"/>
      <c r="BF634"/>
      <c r="BG634"/>
      <c r="BH634"/>
      <c r="BI634"/>
      <c r="BJ634"/>
      <c r="BK634"/>
      <c r="BL634"/>
      <c r="BM634"/>
      <c r="BN634"/>
      <c r="BO634"/>
      <c r="BP634"/>
      <c r="BQ634"/>
      <c r="BR634"/>
      <c r="BS634"/>
      <c r="BT634"/>
      <c r="BU634"/>
      <c r="BV634"/>
      <c r="BW634"/>
      <c r="BX634"/>
      <c r="BY634"/>
      <c r="BZ634" s="21"/>
      <c r="CA634" s="21"/>
      <c r="CB634" s="21"/>
      <c r="CC634" s="21"/>
      <c r="CD634" s="21"/>
    </row>
    <row r="635" spans="7:82" hidden="1" x14ac:dyDescent="0.2">
      <c r="G635" s="6" t="str">
        <f t="shared" si="113"/>
        <v/>
      </c>
      <c r="H635" s="26"/>
      <c r="I635" s="26"/>
      <c r="J635" s="26"/>
      <c r="K635" s="26"/>
      <c r="L635" s="26"/>
      <c r="M635" s="27" t="str">
        <f t="shared" si="114"/>
        <v/>
      </c>
      <c r="N635" s="26"/>
      <c r="O635" s="26"/>
      <c r="P635" s="26"/>
      <c r="Q635" s="26"/>
      <c r="R635" s="26"/>
      <c r="S635" s="27" t="str">
        <f t="shared" si="115"/>
        <v/>
      </c>
      <c r="T635" s="26"/>
      <c r="U635" s="26"/>
      <c r="V635" s="26"/>
      <c r="W635" s="26"/>
      <c r="X635" s="26"/>
      <c r="Y635" s="27" t="str">
        <f t="shared" si="116"/>
        <v/>
      </c>
      <c r="Z635" s="26"/>
      <c r="AA635" s="26"/>
      <c r="AB635" s="26"/>
      <c r="AC635" s="26"/>
      <c r="AD635" s="26"/>
      <c r="AE635" s="27" t="str">
        <f t="shared" si="117"/>
        <v/>
      </c>
      <c r="AP635"/>
      <c r="AQ635"/>
      <c r="AR635" s="151"/>
      <c r="AS635" s="151"/>
      <c r="AT635"/>
      <c r="AU635" s="57"/>
      <c r="AV635" s="57"/>
      <c r="AW635" s="57"/>
      <c r="AX635"/>
      <c r="AY635"/>
      <c r="AZ635"/>
      <c r="BA635"/>
      <c r="BB635"/>
      <c r="BC635"/>
      <c r="BD635"/>
      <c r="BE635"/>
      <c r="BF635"/>
      <c r="BG635"/>
      <c r="BH635"/>
      <c r="BI635"/>
      <c r="BJ635"/>
      <c r="BK635"/>
      <c r="BL635"/>
      <c r="BM635"/>
      <c r="BN635"/>
      <c r="BO635"/>
      <c r="BP635"/>
      <c r="BQ635"/>
      <c r="BR635"/>
      <c r="BS635"/>
      <c r="BT635"/>
      <c r="BU635"/>
      <c r="BV635"/>
      <c r="BW635"/>
      <c r="BX635"/>
      <c r="BY635"/>
      <c r="BZ635" s="21"/>
      <c r="CA635" s="21"/>
      <c r="CB635" s="21"/>
      <c r="CC635" s="21"/>
      <c r="CD635" s="21"/>
    </row>
    <row r="636" spans="7:82" hidden="1" x14ac:dyDescent="0.2">
      <c r="G636" s="6" t="str">
        <f t="shared" si="113"/>
        <v/>
      </c>
      <c r="H636" s="26"/>
      <c r="I636" s="26"/>
      <c r="J636" s="26"/>
      <c r="K636" s="26"/>
      <c r="L636" s="26"/>
      <c r="M636" s="27" t="str">
        <f t="shared" si="114"/>
        <v/>
      </c>
      <c r="N636" s="26"/>
      <c r="O636" s="26"/>
      <c r="P636" s="26"/>
      <c r="Q636" s="26"/>
      <c r="R636" s="26"/>
      <c r="S636" s="27" t="str">
        <f t="shared" si="115"/>
        <v/>
      </c>
      <c r="T636" s="26"/>
      <c r="U636" s="26"/>
      <c r="V636" s="26"/>
      <c r="W636" s="26"/>
      <c r="X636" s="26"/>
      <c r="Y636" s="27" t="str">
        <f t="shared" si="116"/>
        <v/>
      </c>
      <c r="Z636" s="26"/>
      <c r="AA636" s="26"/>
      <c r="AB636" s="26"/>
      <c r="AC636" s="26"/>
      <c r="AD636" s="26"/>
      <c r="AE636" s="27" t="str">
        <f t="shared" si="117"/>
        <v/>
      </c>
      <c r="AP636"/>
      <c r="AQ636"/>
      <c r="AR636" s="151"/>
      <c r="AS636" s="151"/>
      <c r="AT636"/>
      <c r="AU636" s="57"/>
      <c r="AV636" s="57"/>
      <c r="AW636" s="57"/>
      <c r="AX636"/>
      <c r="AY636"/>
      <c r="AZ636"/>
      <c r="BA636"/>
      <c r="BB636"/>
      <c r="BC636"/>
      <c r="BD636"/>
      <c r="BE636"/>
      <c r="BF636"/>
      <c r="BG636"/>
      <c r="BH636"/>
      <c r="BI636"/>
      <c r="BJ636"/>
      <c r="BK636"/>
      <c r="BL636"/>
      <c r="BM636"/>
      <c r="BN636"/>
      <c r="BO636"/>
      <c r="BP636"/>
      <c r="BQ636"/>
      <c r="BR636"/>
      <c r="BS636"/>
      <c r="BT636"/>
      <c r="BU636"/>
      <c r="BV636"/>
      <c r="BW636"/>
      <c r="BX636"/>
      <c r="BY636"/>
      <c r="BZ636" s="21"/>
      <c r="CA636" s="21"/>
      <c r="CB636" s="21"/>
      <c r="CC636" s="21"/>
      <c r="CD636" s="21"/>
    </row>
    <row r="637" spans="7:82" hidden="1" x14ac:dyDescent="0.2">
      <c r="G637" s="6" t="str">
        <f t="shared" si="113"/>
        <v/>
      </c>
      <c r="H637" s="26"/>
      <c r="I637" s="26"/>
      <c r="J637" s="26"/>
      <c r="K637" s="26"/>
      <c r="L637" s="26"/>
      <c r="M637" s="27" t="str">
        <f t="shared" si="114"/>
        <v/>
      </c>
      <c r="N637" s="26"/>
      <c r="O637" s="26"/>
      <c r="P637" s="26"/>
      <c r="Q637" s="26"/>
      <c r="R637" s="26"/>
      <c r="S637" s="27" t="str">
        <f t="shared" si="115"/>
        <v/>
      </c>
      <c r="T637" s="26"/>
      <c r="U637" s="26"/>
      <c r="V637" s="26"/>
      <c r="W637" s="26"/>
      <c r="X637" s="26"/>
      <c r="Y637" s="27" t="str">
        <f t="shared" si="116"/>
        <v/>
      </c>
      <c r="Z637" s="26"/>
      <c r="AA637" s="26"/>
      <c r="AB637" s="26"/>
      <c r="AC637" s="26"/>
      <c r="AD637" s="26"/>
      <c r="AE637" s="27" t="str">
        <f t="shared" si="117"/>
        <v/>
      </c>
      <c r="AP637"/>
      <c r="AQ637"/>
      <c r="AR637" s="151"/>
      <c r="AS637" s="151"/>
      <c r="AT637"/>
      <c r="AU637" s="57"/>
      <c r="AV637" s="57"/>
      <c r="AW637" s="57"/>
      <c r="AX637"/>
      <c r="AY637"/>
      <c r="AZ637"/>
      <c r="BA637"/>
      <c r="BB637"/>
      <c r="BC637"/>
      <c r="BD637"/>
      <c r="BE637"/>
      <c r="BF637"/>
      <c r="BG637"/>
      <c r="BH637"/>
      <c r="BI637"/>
      <c r="BJ637"/>
      <c r="BK637"/>
      <c r="BL637"/>
      <c r="BM637"/>
      <c r="BN637"/>
      <c r="BO637"/>
      <c r="BP637"/>
      <c r="BQ637"/>
      <c r="BR637"/>
      <c r="BS637"/>
      <c r="BT637"/>
      <c r="BU637"/>
      <c r="BV637"/>
      <c r="BW637"/>
      <c r="BX637"/>
      <c r="BY637"/>
      <c r="BZ637" s="21"/>
      <c r="CA637" s="21"/>
      <c r="CB637" s="21"/>
      <c r="CC637" s="21"/>
      <c r="CD637" s="21"/>
    </row>
    <row r="638" spans="7:82" hidden="1" x14ac:dyDescent="0.2">
      <c r="G638" s="6" t="str">
        <f t="shared" si="113"/>
        <v/>
      </c>
      <c r="H638" s="26"/>
      <c r="I638" s="26"/>
      <c r="J638" s="26"/>
      <c r="K638" s="26"/>
      <c r="L638" s="26"/>
      <c r="M638" s="27" t="str">
        <f t="shared" si="114"/>
        <v/>
      </c>
      <c r="N638" s="26"/>
      <c r="O638" s="26"/>
      <c r="P638" s="26"/>
      <c r="Q638" s="26"/>
      <c r="R638" s="26"/>
      <c r="S638" s="27" t="str">
        <f t="shared" si="115"/>
        <v/>
      </c>
      <c r="T638" s="26"/>
      <c r="U638" s="26"/>
      <c r="V638" s="26"/>
      <c r="W638" s="26"/>
      <c r="X638" s="26"/>
      <c r="Y638" s="27" t="str">
        <f t="shared" si="116"/>
        <v/>
      </c>
      <c r="Z638" s="26"/>
      <c r="AA638" s="26"/>
      <c r="AB638" s="26"/>
      <c r="AC638" s="26"/>
      <c r="AD638" s="26"/>
      <c r="AE638" s="27" t="str">
        <f t="shared" si="117"/>
        <v/>
      </c>
      <c r="AP638"/>
      <c r="AQ638"/>
      <c r="AR638" s="151"/>
      <c r="AS638" s="151"/>
      <c r="AT638"/>
      <c r="AU638" s="57"/>
      <c r="AV638" s="57"/>
      <c r="AW638" s="57"/>
      <c r="AX638"/>
      <c r="AY638"/>
      <c r="AZ638"/>
      <c r="BA638"/>
      <c r="BB638"/>
      <c r="BC638"/>
      <c r="BD638"/>
      <c r="BE638"/>
      <c r="BF638"/>
      <c r="BG638"/>
      <c r="BH638"/>
      <c r="BI638"/>
      <c r="BJ638"/>
      <c r="BK638"/>
      <c r="BL638"/>
      <c r="BM638"/>
      <c r="BN638"/>
      <c r="BO638"/>
      <c r="BP638"/>
      <c r="BQ638"/>
      <c r="BR638"/>
      <c r="BS638"/>
      <c r="BT638"/>
      <c r="BU638"/>
      <c r="BV638"/>
      <c r="BW638"/>
      <c r="BX638"/>
      <c r="BY638"/>
      <c r="BZ638" s="21"/>
      <c r="CA638" s="21"/>
      <c r="CB638" s="21"/>
      <c r="CC638" s="21"/>
      <c r="CD638" s="21"/>
    </row>
    <row r="639" spans="7:82" hidden="1" x14ac:dyDescent="0.2">
      <c r="G639" s="6" t="str">
        <f t="shared" si="113"/>
        <v/>
      </c>
      <c r="H639" s="26"/>
      <c r="I639" s="26"/>
      <c r="J639" s="26"/>
      <c r="K639" s="26"/>
      <c r="L639" s="26"/>
      <c r="M639" s="27" t="str">
        <f t="shared" si="114"/>
        <v/>
      </c>
      <c r="N639" s="26"/>
      <c r="O639" s="26"/>
      <c r="P639" s="26"/>
      <c r="Q639" s="26"/>
      <c r="R639" s="26"/>
      <c r="S639" s="27" t="str">
        <f t="shared" si="115"/>
        <v/>
      </c>
      <c r="T639" s="26"/>
      <c r="U639" s="26"/>
      <c r="V639" s="26"/>
      <c r="W639" s="26"/>
      <c r="X639" s="26"/>
      <c r="Y639" s="27" t="str">
        <f t="shared" si="116"/>
        <v/>
      </c>
      <c r="Z639" s="26"/>
      <c r="AA639" s="26"/>
      <c r="AB639" s="26"/>
      <c r="AC639" s="26"/>
      <c r="AD639" s="26"/>
      <c r="AE639" s="27" t="str">
        <f t="shared" si="117"/>
        <v/>
      </c>
      <c r="AP639"/>
      <c r="AQ639"/>
      <c r="AR639" s="151"/>
      <c r="AS639" s="151"/>
      <c r="AT639"/>
      <c r="AU639" s="57"/>
      <c r="AV639" s="57"/>
      <c r="AW639" s="57"/>
      <c r="AX639"/>
      <c r="AY639"/>
      <c r="AZ639"/>
      <c r="BA639"/>
      <c r="BB639"/>
      <c r="BC639"/>
      <c r="BD639"/>
      <c r="BE639"/>
      <c r="BF639"/>
      <c r="BG639"/>
      <c r="BH639"/>
      <c r="BI639"/>
      <c r="BJ639"/>
      <c r="BK639"/>
      <c r="BL639"/>
      <c r="BM639"/>
      <c r="BN639"/>
      <c r="BO639"/>
      <c r="BP639"/>
      <c r="BQ639"/>
      <c r="BR639"/>
      <c r="BS639"/>
      <c r="BT639"/>
      <c r="BU639"/>
      <c r="BV639"/>
      <c r="BW639"/>
      <c r="BX639"/>
      <c r="BY639"/>
      <c r="BZ639" s="21"/>
      <c r="CA639" s="21"/>
      <c r="CB639" s="21"/>
      <c r="CC639" s="21"/>
      <c r="CD639" s="21"/>
    </row>
    <row r="640" spans="7:82" hidden="1" x14ac:dyDescent="0.2">
      <c r="G640" s="6" t="str">
        <f t="shared" si="113"/>
        <v/>
      </c>
      <c r="H640" s="26"/>
      <c r="I640" s="26"/>
      <c r="J640" s="26"/>
      <c r="K640" s="26"/>
      <c r="L640" s="26"/>
      <c r="M640" s="27" t="str">
        <f t="shared" si="114"/>
        <v/>
      </c>
      <c r="N640" s="26"/>
      <c r="O640" s="26"/>
      <c r="P640" s="26"/>
      <c r="Q640" s="26"/>
      <c r="R640" s="26"/>
      <c r="S640" s="27" t="str">
        <f t="shared" si="115"/>
        <v/>
      </c>
      <c r="T640" s="26"/>
      <c r="U640" s="26"/>
      <c r="V640" s="26"/>
      <c r="W640" s="26"/>
      <c r="X640" s="26"/>
      <c r="Y640" s="27" t="str">
        <f t="shared" si="116"/>
        <v/>
      </c>
      <c r="Z640" s="26"/>
      <c r="AA640" s="26"/>
      <c r="AB640" s="26"/>
      <c r="AC640" s="26"/>
      <c r="AD640" s="26"/>
      <c r="AE640" s="27" t="str">
        <f t="shared" si="117"/>
        <v/>
      </c>
      <c r="AP640"/>
      <c r="AQ640"/>
      <c r="AR640" s="151"/>
      <c r="AS640" s="151"/>
      <c r="AT640"/>
      <c r="AU640" s="57"/>
      <c r="AV640" s="57"/>
      <c r="AW640" s="57"/>
      <c r="AX640"/>
      <c r="AY640"/>
      <c r="AZ640"/>
      <c r="BA640"/>
      <c r="BB640"/>
      <c r="BC640"/>
      <c r="BD640"/>
      <c r="BE640"/>
      <c r="BF640"/>
      <c r="BG640"/>
      <c r="BH640"/>
      <c r="BI640"/>
      <c r="BJ640"/>
      <c r="BK640"/>
      <c r="BL640"/>
      <c r="BM640"/>
      <c r="BN640"/>
      <c r="BO640"/>
      <c r="BP640"/>
      <c r="BQ640"/>
      <c r="BR640"/>
      <c r="BS640"/>
      <c r="BT640"/>
      <c r="BU640"/>
      <c r="BV640"/>
      <c r="BW640"/>
      <c r="BX640"/>
      <c r="BY640"/>
      <c r="BZ640" s="21"/>
      <c r="CA640" s="21"/>
      <c r="CB640" s="21"/>
      <c r="CC640" s="21"/>
      <c r="CD640" s="21"/>
    </row>
    <row r="641" spans="7:82" hidden="1" x14ac:dyDescent="0.2">
      <c r="G641" s="6" t="str">
        <f t="shared" si="113"/>
        <v/>
      </c>
      <c r="H641" s="26"/>
      <c r="I641" s="26"/>
      <c r="J641" s="26"/>
      <c r="K641" s="26"/>
      <c r="L641" s="26"/>
      <c r="M641" s="27" t="str">
        <f t="shared" si="114"/>
        <v/>
      </c>
      <c r="N641" s="26"/>
      <c r="O641" s="26"/>
      <c r="P641" s="26"/>
      <c r="Q641" s="26"/>
      <c r="R641" s="26"/>
      <c r="S641" s="27" t="str">
        <f t="shared" si="115"/>
        <v/>
      </c>
      <c r="T641" s="26"/>
      <c r="U641" s="26"/>
      <c r="V641" s="26"/>
      <c r="W641" s="26"/>
      <c r="X641" s="26"/>
      <c r="Y641" s="27" t="str">
        <f t="shared" si="116"/>
        <v/>
      </c>
      <c r="Z641" s="26"/>
      <c r="AA641" s="26"/>
      <c r="AB641" s="26"/>
      <c r="AC641" s="26"/>
      <c r="AD641" s="26"/>
      <c r="AE641" s="27" t="str">
        <f t="shared" si="117"/>
        <v/>
      </c>
      <c r="AP641"/>
      <c r="AQ641"/>
      <c r="AR641" s="151"/>
      <c r="AS641" s="151"/>
      <c r="AT641"/>
      <c r="AU641" s="57"/>
      <c r="AV641" s="57"/>
      <c r="AW641" s="57"/>
      <c r="AX641"/>
      <c r="AY641"/>
      <c r="AZ641"/>
      <c r="BA641"/>
      <c r="BB641"/>
      <c r="BC641"/>
      <c r="BD641"/>
      <c r="BE641"/>
      <c r="BF641"/>
      <c r="BG641"/>
      <c r="BH641"/>
      <c r="BI641"/>
      <c r="BJ641"/>
      <c r="BK641"/>
      <c r="BL641"/>
      <c r="BM641"/>
      <c r="BN641"/>
      <c r="BO641"/>
      <c r="BP641"/>
      <c r="BQ641"/>
      <c r="BR641"/>
      <c r="BS641"/>
      <c r="BT641"/>
      <c r="BU641"/>
      <c r="BV641"/>
      <c r="BW641"/>
      <c r="BX641"/>
      <c r="BY641"/>
      <c r="BZ641" s="21"/>
      <c r="CA641" s="21"/>
      <c r="CB641" s="21"/>
      <c r="CC641" s="21"/>
      <c r="CD641" s="21"/>
    </row>
    <row r="642" spans="7:82" hidden="1" x14ac:dyDescent="0.2">
      <c r="G642" s="6" t="str">
        <f t="shared" si="113"/>
        <v/>
      </c>
      <c r="H642" s="26"/>
      <c r="I642" s="26"/>
      <c r="J642" s="26"/>
      <c r="K642" s="26"/>
      <c r="L642" s="26"/>
      <c r="M642" s="27" t="str">
        <f t="shared" si="114"/>
        <v/>
      </c>
      <c r="N642" s="26"/>
      <c r="O642" s="26"/>
      <c r="P642" s="26"/>
      <c r="Q642" s="26"/>
      <c r="R642" s="26"/>
      <c r="S642" s="27" t="str">
        <f t="shared" si="115"/>
        <v/>
      </c>
      <c r="T642" s="26"/>
      <c r="U642" s="26"/>
      <c r="V642" s="26"/>
      <c r="W642" s="26"/>
      <c r="X642" s="26"/>
      <c r="Y642" s="27" t="str">
        <f t="shared" si="116"/>
        <v/>
      </c>
      <c r="Z642" s="26"/>
      <c r="AA642" s="26"/>
      <c r="AB642" s="26"/>
      <c r="AC642" s="26"/>
      <c r="AD642" s="26"/>
      <c r="AE642" s="27" t="str">
        <f t="shared" si="117"/>
        <v/>
      </c>
      <c r="AP642"/>
      <c r="AQ642"/>
      <c r="AR642" s="151"/>
      <c r="AS642" s="151"/>
      <c r="AT642"/>
      <c r="AU642" s="57"/>
      <c r="AV642" s="57"/>
      <c r="AW642" s="57"/>
      <c r="AX642"/>
      <c r="AY642"/>
      <c r="AZ642"/>
      <c r="BA642"/>
      <c r="BB642"/>
      <c r="BC642"/>
      <c r="BD642"/>
      <c r="BE642"/>
      <c r="BF642"/>
      <c r="BG642"/>
      <c r="BH642"/>
      <c r="BI642"/>
      <c r="BJ642"/>
      <c r="BK642"/>
      <c r="BL642"/>
      <c r="BM642"/>
      <c r="BN642"/>
      <c r="BO642"/>
      <c r="BP642"/>
      <c r="BQ642"/>
      <c r="BR642"/>
      <c r="BS642"/>
      <c r="BT642"/>
      <c r="BU642"/>
      <c r="BV642"/>
      <c r="BW642"/>
      <c r="BX642"/>
      <c r="BY642"/>
      <c r="BZ642" s="21"/>
      <c r="CA642" s="21"/>
      <c r="CB642" s="21"/>
      <c r="CC642" s="21"/>
      <c r="CD642" s="21"/>
    </row>
    <row r="643" spans="7:82" hidden="1" x14ac:dyDescent="0.2">
      <c r="G643" s="6" t="str">
        <f t="shared" si="113"/>
        <v/>
      </c>
      <c r="H643" s="26"/>
      <c r="I643" s="26"/>
      <c r="J643" s="26"/>
      <c r="K643" s="26"/>
      <c r="L643" s="26"/>
      <c r="M643" s="27" t="str">
        <f t="shared" si="114"/>
        <v/>
      </c>
      <c r="N643" s="26"/>
      <c r="O643" s="26"/>
      <c r="P643" s="26"/>
      <c r="Q643" s="26"/>
      <c r="R643" s="26"/>
      <c r="S643" s="27" t="str">
        <f t="shared" si="115"/>
        <v/>
      </c>
      <c r="T643" s="26"/>
      <c r="U643" s="26"/>
      <c r="V643" s="26"/>
      <c r="W643" s="26"/>
      <c r="X643" s="26"/>
      <c r="Y643" s="27" t="str">
        <f t="shared" si="116"/>
        <v/>
      </c>
      <c r="Z643" s="26"/>
      <c r="AA643" s="26"/>
      <c r="AB643" s="26"/>
      <c r="AC643" s="26"/>
      <c r="AD643" s="26"/>
      <c r="AE643" s="27" t="str">
        <f t="shared" si="117"/>
        <v/>
      </c>
      <c r="AP643"/>
      <c r="AQ643"/>
      <c r="AR643" s="151"/>
      <c r="AS643" s="151"/>
      <c r="AT643"/>
      <c r="AU643" s="57"/>
      <c r="AV643" s="57"/>
      <c r="AW643" s="57"/>
      <c r="AX643"/>
      <c r="AY643"/>
      <c r="AZ643"/>
      <c r="BA643"/>
      <c r="BB643"/>
      <c r="BC643"/>
      <c r="BD643"/>
      <c r="BE643"/>
      <c r="BF643"/>
      <c r="BG643"/>
      <c r="BH643"/>
      <c r="BI643"/>
      <c r="BJ643"/>
      <c r="BK643"/>
      <c r="BL643"/>
      <c r="BM643"/>
      <c r="BN643"/>
      <c r="BO643"/>
      <c r="BP643"/>
      <c r="BQ643"/>
      <c r="BR643"/>
      <c r="BS643"/>
      <c r="BT643"/>
      <c r="BU643"/>
      <c r="BV643"/>
      <c r="BW643"/>
      <c r="BX643"/>
      <c r="BY643"/>
      <c r="BZ643" s="21"/>
      <c r="CA643" s="21"/>
      <c r="CB643" s="21"/>
      <c r="CC643" s="21"/>
      <c r="CD643" s="21"/>
    </row>
    <row r="644" spans="7:82" hidden="1" x14ac:dyDescent="0.2">
      <c r="G644" s="6" t="str">
        <f t="shared" si="113"/>
        <v/>
      </c>
      <c r="H644" s="26"/>
      <c r="I644" s="26"/>
      <c r="J644" s="26"/>
      <c r="K644" s="26"/>
      <c r="L644" s="26"/>
      <c r="M644" s="27" t="str">
        <f t="shared" si="114"/>
        <v/>
      </c>
      <c r="N644" s="26"/>
      <c r="O644" s="26"/>
      <c r="P644" s="26"/>
      <c r="Q644" s="26"/>
      <c r="R644" s="26"/>
      <c r="S644" s="27" t="str">
        <f t="shared" si="115"/>
        <v/>
      </c>
      <c r="T644" s="26"/>
      <c r="U644" s="26"/>
      <c r="V644" s="26"/>
      <c r="W644" s="26"/>
      <c r="X644" s="26"/>
      <c r="Y644" s="27" t="str">
        <f t="shared" si="116"/>
        <v/>
      </c>
      <c r="Z644" s="26"/>
      <c r="AA644" s="26"/>
      <c r="AB644" s="26"/>
      <c r="AC644" s="26"/>
      <c r="AD644" s="26"/>
      <c r="AE644" s="27" t="str">
        <f t="shared" si="117"/>
        <v/>
      </c>
      <c r="AP644"/>
      <c r="AQ644"/>
      <c r="AR644" s="151"/>
      <c r="AS644" s="151"/>
      <c r="AT644"/>
      <c r="AU644" s="57"/>
      <c r="AV644" s="57"/>
      <c r="AW644" s="57"/>
      <c r="AX644"/>
      <c r="AY644"/>
      <c r="AZ644"/>
      <c r="BA644"/>
      <c r="BB644"/>
      <c r="BC644"/>
      <c r="BD644"/>
      <c r="BE644"/>
      <c r="BF644"/>
      <c r="BG644"/>
      <c r="BH644"/>
      <c r="BI644"/>
      <c r="BJ644"/>
      <c r="BK644"/>
      <c r="BL644"/>
      <c r="BM644"/>
      <c r="BN644"/>
      <c r="BO644"/>
      <c r="BP644"/>
      <c r="BQ644"/>
      <c r="BR644"/>
      <c r="BS644"/>
      <c r="BT644"/>
      <c r="BU644"/>
      <c r="BV644"/>
      <c r="BW644"/>
      <c r="BX644"/>
      <c r="BY644"/>
      <c r="BZ644" s="21"/>
      <c r="CA644" s="21"/>
      <c r="CB644" s="21"/>
      <c r="CC644" s="21"/>
      <c r="CD644" s="21"/>
    </row>
    <row r="645" spans="7:82" hidden="1" x14ac:dyDescent="0.2">
      <c r="G645" s="6" t="str">
        <f t="shared" si="113"/>
        <v/>
      </c>
      <c r="H645" s="26"/>
      <c r="I645" s="26"/>
      <c r="J645" s="26"/>
      <c r="K645" s="26"/>
      <c r="L645" s="26"/>
      <c r="M645" s="27" t="str">
        <f t="shared" si="114"/>
        <v/>
      </c>
      <c r="N645" s="26"/>
      <c r="O645" s="26"/>
      <c r="P645" s="26"/>
      <c r="Q645" s="26"/>
      <c r="R645" s="26"/>
      <c r="S645" s="27" t="str">
        <f t="shared" si="115"/>
        <v/>
      </c>
      <c r="T645" s="26"/>
      <c r="U645" s="26"/>
      <c r="V645" s="26"/>
      <c r="W645" s="26"/>
      <c r="X645" s="26"/>
      <c r="Y645" s="27" t="str">
        <f t="shared" si="116"/>
        <v/>
      </c>
      <c r="Z645" s="26"/>
      <c r="AA645" s="26"/>
      <c r="AB645" s="26"/>
      <c r="AC645" s="26"/>
      <c r="AD645" s="26"/>
      <c r="AE645" s="27" t="str">
        <f t="shared" si="117"/>
        <v/>
      </c>
      <c r="AP645"/>
      <c r="AQ645"/>
      <c r="AR645" s="151"/>
      <c r="AS645" s="151"/>
      <c r="AT645"/>
      <c r="AU645" s="57"/>
      <c r="AV645" s="57"/>
      <c r="AW645" s="57"/>
      <c r="AX645"/>
      <c r="AY645"/>
      <c r="AZ645"/>
      <c r="BA645"/>
      <c r="BB645"/>
      <c r="BC645"/>
      <c r="BD645"/>
      <c r="BE645"/>
      <c r="BF645"/>
      <c r="BG645"/>
      <c r="BH645"/>
      <c r="BI645"/>
      <c r="BJ645"/>
      <c r="BK645"/>
      <c r="BL645"/>
      <c r="BM645"/>
      <c r="BN645"/>
      <c r="BO645"/>
      <c r="BP645"/>
      <c r="BQ645"/>
      <c r="BR645"/>
      <c r="BS645"/>
      <c r="BT645"/>
      <c r="BU645"/>
      <c r="BV645"/>
      <c r="BW645"/>
      <c r="BX645"/>
      <c r="BY645"/>
      <c r="BZ645" s="21"/>
      <c r="CA645" s="21"/>
      <c r="CB645" s="21"/>
      <c r="CC645" s="21"/>
      <c r="CD645" s="21"/>
    </row>
    <row r="646" spans="7:82" hidden="1" x14ac:dyDescent="0.2">
      <c r="G646" s="6" t="str">
        <f t="shared" si="113"/>
        <v/>
      </c>
      <c r="H646" s="26"/>
      <c r="I646" s="26"/>
      <c r="J646" s="26"/>
      <c r="K646" s="26"/>
      <c r="L646" s="26"/>
      <c r="M646" s="27" t="str">
        <f t="shared" si="114"/>
        <v/>
      </c>
      <c r="N646" s="26"/>
      <c r="O646" s="26"/>
      <c r="P646" s="26"/>
      <c r="Q646" s="26"/>
      <c r="R646" s="26"/>
      <c r="S646" s="27" t="str">
        <f t="shared" si="115"/>
        <v/>
      </c>
      <c r="T646" s="26"/>
      <c r="U646" s="26"/>
      <c r="V646" s="26"/>
      <c r="W646" s="26"/>
      <c r="X646" s="26"/>
      <c r="Y646" s="27" t="str">
        <f t="shared" si="116"/>
        <v/>
      </c>
      <c r="Z646" s="26"/>
      <c r="AA646" s="26"/>
      <c r="AB646" s="26"/>
      <c r="AC646" s="26"/>
      <c r="AD646" s="26"/>
      <c r="AE646" s="27" t="str">
        <f t="shared" si="117"/>
        <v/>
      </c>
      <c r="AP646"/>
      <c r="AQ646"/>
      <c r="AR646" s="151"/>
      <c r="AS646" s="151"/>
      <c r="AT646"/>
      <c r="AU646" s="57"/>
      <c r="AV646" s="57"/>
      <c r="AW646" s="57"/>
      <c r="AX646"/>
      <c r="AY646"/>
      <c r="AZ646"/>
      <c r="BA646"/>
      <c r="BB646"/>
      <c r="BC646"/>
      <c r="BD646"/>
      <c r="BE646"/>
      <c r="BF646"/>
      <c r="BG646"/>
      <c r="BH646"/>
      <c r="BI646"/>
      <c r="BJ646"/>
      <c r="BK646"/>
      <c r="BL646"/>
      <c r="BM646"/>
      <c r="BN646"/>
      <c r="BO646"/>
      <c r="BP646"/>
      <c r="BQ646"/>
      <c r="BR646"/>
      <c r="BS646"/>
      <c r="BT646"/>
      <c r="BU646"/>
      <c r="BV646"/>
      <c r="BW646"/>
      <c r="BX646"/>
      <c r="BY646"/>
      <c r="BZ646" s="21"/>
      <c r="CA646" s="21"/>
      <c r="CB646" s="21"/>
      <c r="CC646" s="21"/>
      <c r="CD646" s="21"/>
    </row>
    <row r="647" spans="7:82" hidden="1" x14ac:dyDescent="0.2">
      <c r="G647" s="6" t="str">
        <f t="shared" si="113"/>
        <v/>
      </c>
      <c r="H647" s="26"/>
      <c r="I647" s="26"/>
      <c r="J647" s="26"/>
      <c r="K647" s="26"/>
      <c r="L647" s="26"/>
      <c r="M647" s="27" t="str">
        <f t="shared" si="114"/>
        <v/>
      </c>
      <c r="N647" s="26"/>
      <c r="O647" s="26"/>
      <c r="P647" s="26"/>
      <c r="Q647" s="26"/>
      <c r="R647" s="26"/>
      <c r="S647" s="27" t="str">
        <f t="shared" si="115"/>
        <v/>
      </c>
      <c r="T647" s="26"/>
      <c r="U647" s="26"/>
      <c r="V647" s="26"/>
      <c r="W647" s="26"/>
      <c r="X647" s="26"/>
      <c r="Y647" s="27" t="str">
        <f t="shared" si="116"/>
        <v/>
      </c>
      <c r="Z647" s="26"/>
      <c r="AA647" s="26"/>
      <c r="AB647" s="26"/>
      <c r="AC647" s="26"/>
      <c r="AD647" s="26"/>
      <c r="AE647" s="27" t="str">
        <f t="shared" si="117"/>
        <v/>
      </c>
      <c r="AP647"/>
      <c r="AQ647"/>
      <c r="AR647" s="151"/>
      <c r="AS647" s="151"/>
      <c r="AT647"/>
      <c r="AU647" s="57"/>
      <c r="AV647" s="57"/>
      <c r="AW647" s="57"/>
      <c r="AX647"/>
      <c r="AY647"/>
      <c r="AZ647"/>
      <c r="BA647"/>
      <c r="BB647"/>
      <c r="BC647"/>
      <c r="BD647"/>
      <c r="BE647"/>
      <c r="BF647"/>
      <c r="BG647"/>
      <c r="BH647"/>
      <c r="BI647"/>
      <c r="BJ647"/>
      <c r="BK647"/>
      <c r="BL647"/>
      <c r="BM647"/>
      <c r="BN647"/>
      <c r="BO647"/>
      <c r="BP647"/>
      <c r="BQ647"/>
      <c r="BR647"/>
      <c r="BS647"/>
      <c r="BT647"/>
      <c r="BU647"/>
      <c r="BV647"/>
      <c r="BW647"/>
      <c r="BX647"/>
      <c r="BY647"/>
      <c r="BZ647" s="21"/>
      <c r="CA647" s="21"/>
      <c r="CB647" s="21"/>
      <c r="CC647" s="21"/>
      <c r="CD647" s="21"/>
    </row>
    <row r="648" spans="7:82" hidden="1" x14ac:dyDescent="0.2">
      <c r="G648" s="6" t="str">
        <f t="shared" si="113"/>
        <v/>
      </c>
      <c r="H648" s="26"/>
      <c r="I648" s="26"/>
      <c r="J648" s="26"/>
      <c r="K648" s="26"/>
      <c r="L648" s="26"/>
      <c r="M648" s="27" t="str">
        <f t="shared" si="114"/>
        <v/>
      </c>
      <c r="N648" s="26"/>
      <c r="O648" s="26"/>
      <c r="P648" s="26"/>
      <c r="Q648" s="26"/>
      <c r="R648" s="26"/>
      <c r="S648" s="27" t="str">
        <f t="shared" si="115"/>
        <v/>
      </c>
      <c r="T648" s="26"/>
      <c r="U648" s="26"/>
      <c r="V648" s="26"/>
      <c r="W648" s="26"/>
      <c r="X648" s="26"/>
      <c r="Y648" s="27" t="str">
        <f t="shared" si="116"/>
        <v/>
      </c>
      <c r="Z648" s="26"/>
      <c r="AA648" s="26"/>
      <c r="AB648" s="26"/>
      <c r="AC648" s="26"/>
      <c r="AD648" s="26"/>
      <c r="AE648" s="27" t="str">
        <f t="shared" si="117"/>
        <v/>
      </c>
      <c r="AP648"/>
      <c r="AQ648"/>
      <c r="AR648" s="151"/>
      <c r="AS648" s="151"/>
      <c r="AT648"/>
      <c r="AU648" s="57"/>
      <c r="AV648" s="57"/>
      <c r="AW648" s="57"/>
      <c r="AX648"/>
      <c r="AY648"/>
      <c r="AZ648"/>
      <c r="BA648"/>
      <c r="BB648"/>
      <c r="BC648"/>
      <c r="BD648"/>
      <c r="BE648"/>
      <c r="BF648"/>
      <c r="BG648"/>
      <c r="BH648"/>
      <c r="BI648"/>
      <c r="BJ648"/>
      <c r="BK648"/>
      <c r="BL648"/>
      <c r="BM648"/>
      <c r="BN648"/>
      <c r="BO648"/>
      <c r="BP648"/>
      <c r="BQ648"/>
      <c r="BR648"/>
      <c r="BS648"/>
      <c r="BT648"/>
      <c r="BU648"/>
      <c r="BV648"/>
      <c r="BW648"/>
      <c r="BX648"/>
      <c r="BY648"/>
      <c r="BZ648" s="21"/>
      <c r="CA648" s="21"/>
      <c r="CB648" s="21"/>
      <c r="CC648" s="21"/>
      <c r="CD648" s="21"/>
    </row>
    <row r="649" spans="7:82" hidden="1" x14ac:dyDescent="0.2">
      <c r="G649" s="6" t="str">
        <f t="shared" si="113"/>
        <v/>
      </c>
      <c r="H649" s="26"/>
      <c r="I649" s="26"/>
      <c r="J649" s="26"/>
      <c r="K649" s="26"/>
      <c r="L649" s="26"/>
      <c r="M649" s="27" t="str">
        <f t="shared" si="114"/>
        <v/>
      </c>
      <c r="N649" s="26"/>
      <c r="O649" s="26"/>
      <c r="P649" s="26"/>
      <c r="Q649" s="26"/>
      <c r="R649" s="26"/>
      <c r="S649" s="27" t="str">
        <f t="shared" si="115"/>
        <v/>
      </c>
      <c r="T649" s="26"/>
      <c r="U649" s="26"/>
      <c r="V649" s="26"/>
      <c r="W649" s="26"/>
      <c r="X649" s="26"/>
      <c r="Y649" s="27" t="str">
        <f t="shared" si="116"/>
        <v/>
      </c>
      <c r="Z649" s="26"/>
      <c r="AA649" s="26"/>
      <c r="AB649" s="26"/>
      <c r="AC649" s="26"/>
      <c r="AD649" s="26"/>
      <c r="AE649" s="27" t="str">
        <f t="shared" si="117"/>
        <v/>
      </c>
      <c r="AP649"/>
      <c r="AQ649"/>
      <c r="AR649" s="151"/>
      <c r="AS649" s="151"/>
      <c r="AT649"/>
      <c r="AU649" s="57"/>
      <c r="AV649" s="57"/>
      <c r="AW649" s="57"/>
      <c r="AX649"/>
      <c r="AY649"/>
      <c r="AZ649"/>
      <c r="BA649"/>
      <c r="BB649"/>
      <c r="BC649"/>
      <c r="BD649"/>
      <c r="BE649"/>
      <c r="BF649"/>
      <c r="BG649"/>
      <c r="BH649"/>
      <c r="BI649"/>
      <c r="BJ649"/>
      <c r="BK649"/>
      <c r="BL649"/>
      <c r="BM649"/>
      <c r="BN649"/>
      <c r="BO649"/>
      <c r="BP649"/>
      <c r="BQ649"/>
      <c r="BR649"/>
      <c r="BS649"/>
      <c r="BT649"/>
      <c r="BU649"/>
      <c r="BV649"/>
      <c r="BW649"/>
      <c r="BX649"/>
      <c r="BY649"/>
      <c r="BZ649" s="21"/>
      <c r="CA649" s="21"/>
      <c r="CB649" s="21"/>
      <c r="CC649" s="21"/>
      <c r="CD649" s="21"/>
    </row>
    <row r="650" spans="7:82" hidden="1" x14ac:dyDescent="0.2">
      <c r="G650" s="6" t="str">
        <f t="shared" si="113"/>
        <v/>
      </c>
      <c r="H650" s="26"/>
      <c r="I650" s="26"/>
      <c r="J650" s="26"/>
      <c r="K650" s="26"/>
      <c r="L650" s="26"/>
      <c r="M650" s="27" t="str">
        <f t="shared" si="114"/>
        <v/>
      </c>
      <c r="N650" s="26"/>
      <c r="O650" s="26"/>
      <c r="P650" s="26"/>
      <c r="Q650" s="26"/>
      <c r="R650" s="26"/>
      <c r="S650" s="27" t="str">
        <f t="shared" si="115"/>
        <v/>
      </c>
      <c r="T650" s="26"/>
      <c r="U650" s="26"/>
      <c r="V650" s="26"/>
      <c r="W650" s="26"/>
      <c r="X650" s="26"/>
      <c r="Y650" s="27" t="str">
        <f t="shared" si="116"/>
        <v/>
      </c>
      <c r="Z650" s="26"/>
      <c r="AA650" s="26"/>
      <c r="AB650" s="26"/>
      <c r="AC650" s="26"/>
      <c r="AD650" s="26"/>
      <c r="AE650" s="27" t="str">
        <f t="shared" si="117"/>
        <v/>
      </c>
      <c r="AP650"/>
      <c r="AQ650"/>
      <c r="AR650" s="151"/>
      <c r="AS650" s="151"/>
      <c r="AT650"/>
      <c r="AU650" s="57"/>
      <c r="AV650" s="57"/>
      <c r="AW650" s="57"/>
      <c r="AX650"/>
      <c r="AY650"/>
      <c r="AZ650"/>
      <c r="BA650"/>
      <c r="BB650"/>
      <c r="BC650"/>
      <c r="BD650"/>
      <c r="BE650"/>
      <c r="BF650"/>
      <c r="BG650"/>
      <c r="BH650"/>
      <c r="BI650"/>
      <c r="BJ650"/>
      <c r="BK650"/>
      <c r="BL650"/>
      <c r="BM650"/>
      <c r="BN650"/>
      <c r="BO650"/>
      <c r="BP650"/>
      <c r="BQ650"/>
      <c r="BR650"/>
      <c r="BS650"/>
      <c r="BT650"/>
      <c r="BU650"/>
      <c r="BV650"/>
      <c r="BW650"/>
      <c r="BX650"/>
      <c r="BY650"/>
      <c r="BZ650" s="21"/>
      <c r="CA650" s="21"/>
      <c r="CB650" s="21"/>
      <c r="CC650" s="21"/>
      <c r="CD650" s="21"/>
    </row>
    <row r="651" spans="7:82" hidden="1" x14ac:dyDescent="0.2">
      <c r="G651" s="6" t="str">
        <f t="shared" si="113"/>
        <v/>
      </c>
      <c r="H651" s="26"/>
      <c r="I651" s="26"/>
      <c r="J651" s="26"/>
      <c r="K651" s="26"/>
      <c r="L651" s="26"/>
      <c r="M651" s="27" t="str">
        <f t="shared" si="114"/>
        <v/>
      </c>
      <c r="N651" s="26"/>
      <c r="O651" s="26"/>
      <c r="P651" s="26"/>
      <c r="Q651" s="26"/>
      <c r="R651" s="26"/>
      <c r="S651" s="27" t="str">
        <f t="shared" si="115"/>
        <v/>
      </c>
      <c r="T651" s="26"/>
      <c r="U651" s="26"/>
      <c r="V651" s="26"/>
      <c r="W651" s="26"/>
      <c r="X651" s="26"/>
      <c r="Y651" s="27" t="str">
        <f t="shared" si="116"/>
        <v/>
      </c>
      <c r="Z651" s="26"/>
      <c r="AA651" s="26"/>
      <c r="AB651" s="26"/>
      <c r="AC651" s="26"/>
      <c r="AD651" s="26"/>
      <c r="AE651" s="27" t="str">
        <f t="shared" si="117"/>
        <v/>
      </c>
      <c r="AP651"/>
      <c r="AQ651"/>
      <c r="AR651" s="151"/>
      <c r="AS651" s="151"/>
      <c r="AT651"/>
      <c r="AU651" s="57"/>
      <c r="AV651" s="57"/>
      <c r="AW651" s="57"/>
      <c r="AX651"/>
      <c r="AY651"/>
      <c r="AZ651"/>
      <c r="BA651"/>
      <c r="BB651"/>
      <c r="BC651"/>
      <c r="BD651"/>
      <c r="BE651"/>
      <c r="BF651"/>
      <c r="BG651"/>
      <c r="BH651"/>
      <c r="BI651"/>
      <c r="BJ651"/>
      <c r="BK651"/>
      <c r="BL651"/>
      <c r="BM651"/>
      <c r="BN651"/>
      <c r="BO651"/>
      <c r="BP651"/>
      <c r="BQ651"/>
      <c r="BR651"/>
      <c r="BS651"/>
      <c r="BT651"/>
      <c r="BU651"/>
      <c r="BV651"/>
      <c r="BW651"/>
      <c r="BX651"/>
      <c r="BY651"/>
      <c r="BZ651" s="21"/>
      <c r="CA651" s="21"/>
      <c r="CB651" s="21"/>
      <c r="CC651" s="21"/>
      <c r="CD651" s="21"/>
    </row>
    <row r="652" spans="7:82" hidden="1" x14ac:dyDescent="0.2">
      <c r="G652" s="6" t="str">
        <f t="shared" si="113"/>
        <v/>
      </c>
      <c r="H652" s="26"/>
      <c r="I652" s="26"/>
      <c r="J652" s="26"/>
      <c r="K652" s="26"/>
      <c r="L652" s="26"/>
      <c r="M652" s="27" t="str">
        <f t="shared" si="114"/>
        <v/>
      </c>
      <c r="N652" s="26"/>
      <c r="O652" s="26"/>
      <c r="P652" s="26"/>
      <c r="Q652" s="26"/>
      <c r="R652" s="26"/>
      <c r="S652" s="27" t="str">
        <f t="shared" si="115"/>
        <v/>
      </c>
      <c r="T652" s="26"/>
      <c r="U652" s="26"/>
      <c r="V652" s="26"/>
      <c r="W652" s="26"/>
      <c r="X652" s="26"/>
      <c r="Y652" s="27" t="str">
        <f t="shared" si="116"/>
        <v/>
      </c>
      <c r="Z652" s="26"/>
      <c r="AA652" s="26"/>
      <c r="AB652" s="26"/>
      <c r="AC652" s="26"/>
      <c r="AD652" s="26"/>
      <c r="AE652" s="27" t="str">
        <f t="shared" si="117"/>
        <v/>
      </c>
      <c r="AP652"/>
      <c r="AQ652"/>
      <c r="AR652" s="151"/>
      <c r="AS652" s="151"/>
      <c r="AT652"/>
      <c r="AU652" s="57"/>
      <c r="AV652" s="57"/>
      <c r="AW652" s="57"/>
      <c r="AX652"/>
      <c r="AY652"/>
      <c r="AZ652"/>
      <c r="BA652"/>
      <c r="BB652"/>
      <c r="BC652"/>
      <c r="BD652"/>
      <c r="BE652"/>
      <c r="BF652"/>
      <c r="BG652"/>
      <c r="BH652"/>
      <c r="BI652"/>
      <c r="BJ652"/>
      <c r="BK652"/>
      <c r="BL652"/>
      <c r="BM652"/>
      <c r="BN652"/>
      <c r="BO652"/>
      <c r="BP652"/>
      <c r="BQ652"/>
      <c r="BR652"/>
      <c r="BS652"/>
      <c r="BT652"/>
      <c r="BU652"/>
      <c r="BV652"/>
      <c r="BW652"/>
      <c r="BX652"/>
      <c r="BY652"/>
      <c r="BZ652" s="21"/>
      <c r="CA652" s="21"/>
      <c r="CB652" s="21"/>
      <c r="CC652" s="21"/>
      <c r="CD652" s="21"/>
    </row>
    <row r="653" spans="7:82" hidden="1" x14ac:dyDescent="0.2">
      <c r="G653" s="6" t="str">
        <f t="shared" si="113"/>
        <v/>
      </c>
      <c r="H653" s="26"/>
      <c r="I653" s="26"/>
      <c r="J653" s="26"/>
      <c r="K653" s="26"/>
      <c r="L653" s="26"/>
      <c r="M653" s="27" t="str">
        <f t="shared" si="114"/>
        <v/>
      </c>
      <c r="N653" s="26"/>
      <c r="O653" s="26"/>
      <c r="P653" s="26"/>
      <c r="Q653" s="26"/>
      <c r="R653" s="26"/>
      <c r="S653" s="27" t="str">
        <f t="shared" si="115"/>
        <v/>
      </c>
      <c r="T653" s="26"/>
      <c r="U653" s="26"/>
      <c r="V653" s="26"/>
      <c r="W653" s="26"/>
      <c r="X653" s="26"/>
      <c r="Y653" s="27" t="str">
        <f t="shared" si="116"/>
        <v/>
      </c>
      <c r="Z653" s="26"/>
      <c r="AA653" s="26"/>
      <c r="AB653" s="26"/>
      <c r="AC653" s="26"/>
      <c r="AD653" s="26"/>
      <c r="AE653" s="27" t="str">
        <f t="shared" si="117"/>
        <v/>
      </c>
      <c r="AP653"/>
      <c r="AQ653"/>
      <c r="AR653" s="151"/>
      <c r="AS653" s="151"/>
      <c r="AT653"/>
      <c r="AU653" s="57"/>
      <c r="AV653" s="57"/>
      <c r="AW653" s="57"/>
      <c r="AX653"/>
      <c r="AY653"/>
      <c r="AZ653"/>
      <c r="BA653"/>
      <c r="BB653"/>
      <c r="BC653"/>
      <c r="BD653"/>
      <c r="BE653"/>
      <c r="BF653"/>
      <c r="BG653"/>
      <c r="BH653"/>
      <c r="BI653"/>
      <c r="BJ653"/>
      <c r="BK653"/>
      <c r="BL653"/>
      <c r="BM653"/>
      <c r="BN653"/>
      <c r="BO653"/>
      <c r="BP653"/>
      <c r="BQ653"/>
      <c r="BR653"/>
      <c r="BS653"/>
      <c r="BT653"/>
      <c r="BU653"/>
      <c r="BV653"/>
      <c r="BW653"/>
      <c r="BX653"/>
      <c r="BY653"/>
      <c r="BZ653" s="21"/>
      <c r="CA653" s="21"/>
      <c r="CB653" s="21"/>
      <c r="CC653" s="21"/>
      <c r="CD653" s="21"/>
    </row>
    <row r="654" spans="7:82" hidden="1" x14ac:dyDescent="0.2">
      <c r="G654" s="6" t="str">
        <f t="shared" si="113"/>
        <v/>
      </c>
      <c r="H654" s="26"/>
      <c r="I654" s="26"/>
      <c r="J654" s="26"/>
      <c r="K654" s="26"/>
      <c r="L654" s="26"/>
      <c r="M654" s="27" t="str">
        <f t="shared" si="114"/>
        <v/>
      </c>
      <c r="N654" s="26"/>
      <c r="O654" s="26"/>
      <c r="P654" s="26"/>
      <c r="Q654" s="26"/>
      <c r="R654" s="26"/>
      <c r="S654" s="27" t="str">
        <f t="shared" si="115"/>
        <v/>
      </c>
      <c r="T654" s="26"/>
      <c r="U654" s="26"/>
      <c r="V654" s="26"/>
      <c r="W654" s="26"/>
      <c r="X654" s="26"/>
      <c r="Y654" s="27" t="str">
        <f t="shared" si="116"/>
        <v/>
      </c>
      <c r="Z654" s="26"/>
      <c r="AA654" s="26"/>
      <c r="AB654" s="26"/>
      <c r="AC654" s="26"/>
      <c r="AD654" s="26"/>
      <c r="AE654" s="27" t="str">
        <f t="shared" si="117"/>
        <v/>
      </c>
      <c r="AP654"/>
      <c r="AQ654"/>
      <c r="AR654" s="151"/>
      <c r="AS654" s="151"/>
      <c r="AT654"/>
      <c r="AU654" s="57"/>
      <c r="AV654" s="57"/>
      <c r="AW654" s="57"/>
      <c r="AX654"/>
      <c r="AY654"/>
      <c r="AZ654"/>
      <c r="BA654"/>
      <c r="BB654"/>
      <c r="BC654"/>
      <c r="BD654"/>
      <c r="BE654"/>
      <c r="BF654"/>
      <c r="BG654"/>
      <c r="BH654"/>
      <c r="BI654"/>
      <c r="BJ654"/>
      <c r="BK654"/>
      <c r="BL654"/>
      <c r="BM654"/>
      <c r="BN654"/>
      <c r="BO654"/>
      <c r="BP654"/>
      <c r="BQ654"/>
      <c r="BR654"/>
      <c r="BS654"/>
      <c r="BT654"/>
      <c r="BU654"/>
      <c r="BV654"/>
      <c r="BW654"/>
      <c r="BX654"/>
      <c r="BY654"/>
      <c r="BZ654" s="21"/>
      <c r="CA654" s="21"/>
      <c r="CB654" s="21"/>
      <c r="CC654" s="21"/>
      <c r="CD654" s="21"/>
    </row>
    <row r="655" spans="7:82" hidden="1" x14ac:dyDescent="0.2">
      <c r="G655" s="6" t="str">
        <f t="shared" si="113"/>
        <v/>
      </c>
      <c r="H655" s="26"/>
      <c r="I655" s="26"/>
      <c r="J655" s="26"/>
      <c r="K655" s="26"/>
      <c r="L655" s="26"/>
      <c r="M655" s="27" t="str">
        <f t="shared" si="114"/>
        <v/>
      </c>
      <c r="N655" s="26"/>
      <c r="O655" s="26"/>
      <c r="P655" s="26"/>
      <c r="Q655" s="26"/>
      <c r="R655" s="26"/>
      <c r="S655" s="27" t="str">
        <f t="shared" si="115"/>
        <v/>
      </c>
      <c r="T655" s="26"/>
      <c r="U655" s="26"/>
      <c r="V655" s="26"/>
      <c r="W655" s="26"/>
      <c r="X655" s="26"/>
      <c r="Y655" s="27" t="str">
        <f t="shared" si="116"/>
        <v/>
      </c>
      <c r="Z655" s="26"/>
      <c r="AA655" s="26"/>
      <c r="AB655" s="26"/>
      <c r="AC655" s="26"/>
      <c r="AD655" s="26"/>
      <c r="AE655" s="27" t="str">
        <f t="shared" si="117"/>
        <v/>
      </c>
      <c r="AP655"/>
      <c r="AQ655"/>
      <c r="AR655" s="151"/>
      <c r="AS655" s="151"/>
      <c r="AT655"/>
      <c r="AU655" s="57"/>
      <c r="AV655" s="57"/>
      <c r="AW655" s="57"/>
      <c r="AX655"/>
      <c r="AY655"/>
      <c r="AZ655"/>
      <c r="BA655"/>
      <c r="BB655"/>
      <c r="BC655"/>
      <c r="BD655"/>
      <c r="BE655"/>
      <c r="BF655"/>
      <c r="BG655"/>
      <c r="BH655"/>
      <c r="BI655"/>
      <c r="BJ655"/>
      <c r="BK655"/>
      <c r="BL655"/>
      <c r="BM655"/>
      <c r="BN655"/>
      <c r="BO655"/>
      <c r="BP655"/>
      <c r="BQ655"/>
      <c r="BR655"/>
      <c r="BS655"/>
      <c r="BT655"/>
      <c r="BU655"/>
      <c r="BV655"/>
      <c r="BW655"/>
      <c r="BX655"/>
      <c r="BY655"/>
      <c r="BZ655" s="21"/>
      <c r="CA655" s="21"/>
      <c r="CB655" s="21"/>
      <c r="CC655" s="21"/>
      <c r="CD655" s="21"/>
    </row>
    <row r="656" spans="7:82" hidden="1" x14ac:dyDescent="0.2">
      <c r="G656" s="6" t="str">
        <f t="shared" si="113"/>
        <v/>
      </c>
      <c r="H656" s="26"/>
      <c r="I656" s="26"/>
      <c r="J656" s="26"/>
      <c r="K656" s="26"/>
      <c r="L656" s="26"/>
      <c r="M656" s="27" t="str">
        <f t="shared" si="114"/>
        <v/>
      </c>
      <c r="N656" s="26"/>
      <c r="O656" s="26"/>
      <c r="P656" s="26"/>
      <c r="Q656" s="26"/>
      <c r="R656" s="26"/>
      <c r="S656" s="27" t="str">
        <f t="shared" si="115"/>
        <v/>
      </c>
      <c r="T656" s="26"/>
      <c r="U656" s="26"/>
      <c r="V656" s="26"/>
      <c r="W656" s="26"/>
      <c r="X656" s="26"/>
      <c r="Y656" s="27" t="str">
        <f t="shared" si="116"/>
        <v/>
      </c>
      <c r="Z656" s="26"/>
      <c r="AA656" s="26"/>
      <c r="AB656" s="26"/>
      <c r="AC656" s="26"/>
      <c r="AD656" s="26"/>
      <c r="AE656" s="27" t="str">
        <f t="shared" si="117"/>
        <v/>
      </c>
      <c r="AP656"/>
      <c r="AQ656"/>
      <c r="AR656" s="151"/>
      <c r="AS656" s="151"/>
      <c r="AT656"/>
      <c r="AU656" s="57"/>
      <c r="AV656" s="57"/>
      <c r="AW656" s="57"/>
      <c r="AX656"/>
      <c r="AY656"/>
      <c r="AZ656"/>
      <c r="BA656"/>
      <c r="BB656"/>
      <c r="BC656"/>
      <c r="BD656"/>
      <c r="BE656"/>
      <c r="BF656"/>
      <c r="BG656"/>
      <c r="BH656"/>
      <c r="BI656"/>
      <c r="BJ656"/>
      <c r="BK656"/>
      <c r="BL656"/>
      <c r="BM656"/>
      <c r="BN656"/>
      <c r="BO656"/>
      <c r="BP656"/>
      <c r="BQ656"/>
      <c r="BR656"/>
      <c r="BS656"/>
      <c r="BT656"/>
      <c r="BU656"/>
      <c r="BV656"/>
      <c r="BW656"/>
      <c r="BX656"/>
      <c r="BY656"/>
      <c r="BZ656" s="21"/>
      <c r="CA656" s="21"/>
      <c r="CB656" s="21"/>
      <c r="CC656" s="21"/>
      <c r="CD656" s="21"/>
    </row>
    <row r="657" spans="7:82" hidden="1" x14ac:dyDescent="0.2">
      <c r="G657" s="6" t="str">
        <f t="shared" si="113"/>
        <v/>
      </c>
      <c r="H657" s="26"/>
      <c r="I657" s="26"/>
      <c r="J657" s="26"/>
      <c r="K657" s="26"/>
      <c r="L657" s="26"/>
      <c r="M657" s="27" t="str">
        <f t="shared" si="114"/>
        <v/>
      </c>
      <c r="N657" s="26"/>
      <c r="O657" s="26"/>
      <c r="P657" s="26"/>
      <c r="Q657" s="26"/>
      <c r="R657" s="26"/>
      <c r="S657" s="27" t="str">
        <f t="shared" si="115"/>
        <v/>
      </c>
      <c r="T657" s="26"/>
      <c r="U657" s="26"/>
      <c r="V657" s="26"/>
      <c r="W657" s="26"/>
      <c r="X657" s="26"/>
      <c r="Y657" s="27" t="str">
        <f t="shared" si="116"/>
        <v/>
      </c>
      <c r="Z657" s="26"/>
      <c r="AA657" s="26"/>
      <c r="AB657" s="26"/>
      <c r="AC657" s="26"/>
      <c r="AD657" s="26"/>
      <c r="AE657" s="27" t="str">
        <f t="shared" si="117"/>
        <v/>
      </c>
      <c r="AP657"/>
      <c r="AQ657"/>
      <c r="AR657" s="151"/>
      <c r="AS657" s="151"/>
      <c r="AT657"/>
      <c r="AU657" s="57"/>
      <c r="AV657" s="57"/>
      <c r="AW657" s="57"/>
      <c r="AX657"/>
      <c r="AY657"/>
      <c r="AZ657"/>
      <c r="BA657"/>
      <c r="BB657"/>
      <c r="BC657"/>
      <c r="BD657"/>
      <c r="BE657"/>
      <c r="BF657"/>
      <c r="BG657"/>
      <c r="BH657"/>
      <c r="BI657"/>
      <c r="BJ657"/>
      <c r="BK657"/>
      <c r="BL657"/>
      <c r="BM657"/>
      <c r="BN657"/>
      <c r="BO657"/>
      <c r="BP657"/>
      <c r="BQ657"/>
      <c r="BR657"/>
      <c r="BS657"/>
      <c r="BT657"/>
      <c r="BU657"/>
      <c r="BV657"/>
      <c r="BW657"/>
      <c r="BX657"/>
      <c r="BY657"/>
      <c r="BZ657" s="21"/>
      <c r="CA657" s="21"/>
      <c r="CB657" s="21"/>
      <c r="CC657" s="21"/>
      <c r="CD657" s="21"/>
    </row>
    <row r="658" spans="7:82" hidden="1" x14ac:dyDescent="0.2">
      <c r="G658" s="6" t="str">
        <f t="shared" si="113"/>
        <v/>
      </c>
      <c r="H658" s="26"/>
      <c r="I658" s="26"/>
      <c r="J658" s="26"/>
      <c r="K658" s="26"/>
      <c r="L658" s="26"/>
      <c r="M658" s="27" t="str">
        <f t="shared" si="114"/>
        <v/>
      </c>
      <c r="N658" s="26"/>
      <c r="O658" s="26"/>
      <c r="P658" s="26"/>
      <c r="Q658" s="26"/>
      <c r="R658" s="26"/>
      <c r="S658" s="27" t="str">
        <f t="shared" si="115"/>
        <v/>
      </c>
      <c r="T658" s="26"/>
      <c r="U658" s="26"/>
      <c r="V658" s="26"/>
      <c r="W658" s="26"/>
      <c r="X658" s="26"/>
      <c r="Y658" s="27" t="str">
        <f t="shared" si="116"/>
        <v/>
      </c>
      <c r="Z658" s="26"/>
      <c r="AA658" s="26"/>
      <c r="AB658" s="26"/>
      <c r="AC658" s="26"/>
      <c r="AD658" s="26"/>
      <c r="AE658" s="27" t="str">
        <f t="shared" si="117"/>
        <v/>
      </c>
      <c r="AP658"/>
      <c r="AQ658"/>
      <c r="AR658" s="151"/>
      <c r="AS658" s="151"/>
      <c r="AT658"/>
      <c r="AU658" s="57"/>
      <c r="AV658" s="57"/>
      <c r="AW658" s="57"/>
      <c r="AX658"/>
      <c r="AY658"/>
      <c r="AZ658"/>
      <c r="BA658"/>
      <c r="BB658"/>
      <c r="BC658"/>
      <c r="BD658"/>
      <c r="BE658"/>
      <c r="BF658"/>
      <c r="BG658"/>
      <c r="BH658"/>
      <c r="BI658"/>
      <c r="BJ658"/>
      <c r="BK658"/>
      <c r="BL658"/>
      <c r="BM658"/>
      <c r="BN658"/>
      <c r="BO658"/>
      <c r="BP658"/>
      <c r="BQ658"/>
      <c r="BR658"/>
      <c r="BS658"/>
      <c r="BT658"/>
      <c r="BU658"/>
      <c r="BV658"/>
      <c r="BW658"/>
      <c r="BX658"/>
      <c r="BY658"/>
      <c r="BZ658" s="21"/>
      <c r="CA658" s="21"/>
      <c r="CB658" s="21"/>
      <c r="CC658" s="21"/>
      <c r="CD658" s="21"/>
    </row>
    <row r="659" spans="7:82" hidden="1" x14ac:dyDescent="0.2">
      <c r="G659" s="6" t="str">
        <f t="shared" si="113"/>
        <v/>
      </c>
      <c r="H659" s="26"/>
      <c r="I659" s="26"/>
      <c r="J659" s="26"/>
      <c r="K659" s="26"/>
      <c r="L659" s="26"/>
      <c r="M659" s="27" t="str">
        <f t="shared" si="114"/>
        <v/>
      </c>
      <c r="N659" s="26"/>
      <c r="O659" s="26"/>
      <c r="P659" s="26"/>
      <c r="Q659" s="26"/>
      <c r="R659" s="26"/>
      <c r="S659" s="27" t="str">
        <f t="shared" si="115"/>
        <v/>
      </c>
      <c r="T659" s="26"/>
      <c r="U659" s="26"/>
      <c r="V659" s="26"/>
      <c r="W659" s="26"/>
      <c r="X659" s="26"/>
      <c r="Y659" s="27" t="str">
        <f t="shared" si="116"/>
        <v/>
      </c>
      <c r="Z659" s="26"/>
      <c r="AA659" s="26"/>
      <c r="AB659" s="26"/>
      <c r="AC659" s="26"/>
      <c r="AD659" s="26"/>
      <c r="AE659" s="27" t="str">
        <f t="shared" si="117"/>
        <v/>
      </c>
      <c r="AP659"/>
      <c r="AQ659"/>
      <c r="AR659" s="151"/>
      <c r="AS659" s="151"/>
      <c r="AT659"/>
      <c r="AU659" s="57"/>
      <c r="AV659" s="57"/>
      <c r="AW659" s="57"/>
      <c r="AX659"/>
      <c r="AY659"/>
      <c r="AZ659"/>
      <c r="BA659"/>
      <c r="BB659"/>
      <c r="BC659"/>
      <c r="BD659"/>
      <c r="BE659"/>
      <c r="BF659"/>
      <c r="BG659"/>
      <c r="BH659"/>
      <c r="BI659"/>
      <c r="BJ659"/>
      <c r="BK659"/>
      <c r="BL659"/>
      <c r="BM659"/>
      <c r="BN659"/>
      <c r="BO659"/>
      <c r="BP659"/>
      <c r="BQ659"/>
      <c r="BR659"/>
      <c r="BS659"/>
      <c r="BT659"/>
      <c r="BU659"/>
      <c r="BV659"/>
      <c r="BW659"/>
      <c r="BX659"/>
      <c r="BY659"/>
      <c r="BZ659" s="21"/>
      <c r="CA659" s="21"/>
      <c r="CB659" s="21"/>
      <c r="CC659" s="21"/>
      <c r="CD659" s="21"/>
    </row>
    <row r="660" spans="7:82" hidden="1" x14ac:dyDescent="0.2">
      <c r="G660" s="6" t="str">
        <f t="shared" si="113"/>
        <v/>
      </c>
      <c r="H660" s="26"/>
      <c r="I660" s="26"/>
      <c r="J660" s="26"/>
      <c r="K660" s="26"/>
      <c r="L660" s="26"/>
      <c r="M660" s="27" t="str">
        <f t="shared" si="114"/>
        <v/>
      </c>
      <c r="N660" s="26"/>
      <c r="O660" s="26"/>
      <c r="P660" s="26"/>
      <c r="Q660" s="26"/>
      <c r="R660" s="26"/>
      <c r="S660" s="27" t="str">
        <f t="shared" si="115"/>
        <v/>
      </c>
      <c r="T660" s="26"/>
      <c r="U660" s="26"/>
      <c r="V660" s="26"/>
      <c r="W660" s="26"/>
      <c r="X660" s="26"/>
      <c r="Y660" s="27" t="str">
        <f t="shared" si="116"/>
        <v/>
      </c>
      <c r="Z660" s="26"/>
      <c r="AA660" s="26"/>
      <c r="AB660" s="26"/>
      <c r="AC660" s="26"/>
      <c r="AD660" s="26"/>
      <c r="AE660" s="27" t="str">
        <f t="shared" si="117"/>
        <v/>
      </c>
      <c r="AP660"/>
      <c r="AQ660"/>
      <c r="AR660" s="151"/>
      <c r="AS660" s="151"/>
      <c r="AT660"/>
      <c r="AU660" s="57"/>
      <c r="AV660" s="57"/>
      <c r="AW660" s="57"/>
      <c r="AX660"/>
      <c r="AY660"/>
      <c r="AZ660"/>
      <c r="BA660"/>
      <c r="BB660"/>
      <c r="BC660"/>
      <c r="BD660"/>
      <c r="BE660"/>
      <c r="BF660"/>
      <c r="BG660"/>
      <c r="BH660"/>
      <c r="BI660"/>
      <c r="BJ660"/>
      <c r="BK660"/>
      <c r="BL660"/>
      <c r="BM660"/>
      <c r="BN660"/>
      <c r="BO660"/>
      <c r="BP660"/>
      <c r="BQ660"/>
      <c r="BR660"/>
      <c r="BS660"/>
      <c r="BT660"/>
      <c r="BU660"/>
      <c r="BV660"/>
      <c r="BW660"/>
      <c r="BX660"/>
      <c r="BY660"/>
      <c r="BZ660" s="21"/>
      <c r="CA660" s="21"/>
      <c r="CB660" s="21"/>
      <c r="CC660" s="21"/>
      <c r="CD660" s="21"/>
    </row>
    <row r="661" spans="7:82" hidden="1" x14ac:dyDescent="0.2">
      <c r="G661" s="6" t="str">
        <f t="shared" si="113"/>
        <v/>
      </c>
      <c r="H661" s="26"/>
      <c r="I661" s="26"/>
      <c r="J661" s="26"/>
      <c r="K661" s="26"/>
      <c r="L661" s="26"/>
      <c r="M661" s="27" t="str">
        <f t="shared" si="114"/>
        <v/>
      </c>
      <c r="N661" s="26"/>
      <c r="O661" s="26"/>
      <c r="P661" s="26"/>
      <c r="Q661" s="26"/>
      <c r="R661" s="26"/>
      <c r="S661" s="27" t="str">
        <f t="shared" si="115"/>
        <v/>
      </c>
      <c r="T661" s="26"/>
      <c r="U661" s="26"/>
      <c r="V661" s="26"/>
      <c r="W661" s="26"/>
      <c r="X661" s="26"/>
      <c r="Y661" s="27" t="str">
        <f t="shared" si="116"/>
        <v/>
      </c>
      <c r="Z661" s="26"/>
      <c r="AA661" s="26"/>
      <c r="AB661" s="26"/>
      <c r="AC661" s="26"/>
      <c r="AD661" s="26"/>
      <c r="AE661" s="27" t="str">
        <f t="shared" si="117"/>
        <v/>
      </c>
      <c r="AP661"/>
      <c r="AQ661"/>
      <c r="AR661" s="151"/>
      <c r="AS661" s="151"/>
      <c r="AT661"/>
      <c r="AU661" s="57"/>
      <c r="AV661" s="57"/>
      <c r="AW661" s="57"/>
      <c r="AX661"/>
      <c r="AY661"/>
      <c r="AZ661"/>
      <c r="BA661"/>
      <c r="BB661"/>
      <c r="BC661"/>
      <c r="BD661"/>
      <c r="BE661"/>
      <c r="BF661"/>
      <c r="BG661"/>
      <c r="BH661"/>
      <c r="BI661"/>
      <c r="BJ661"/>
      <c r="BK661"/>
      <c r="BL661"/>
      <c r="BM661"/>
      <c r="BN661"/>
      <c r="BO661"/>
      <c r="BP661"/>
      <c r="BQ661"/>
      <c r="BR661"/>
      <c r="BS661"/>
      <c r="BT661"/>
      <c r="BU661"/>
      <c r="BV661"/>
      <c r="BW661"/>
      <c r="BX661"/>
      <c r="BY661"/>
      <c r="BZ661" s="21"/>
      <c r="CA661" s="21"/>
      <c r="CB661" s="21"/>
      <c r="CC661" s="21"/>
      <c r="CD661" s="21"/>
    </row>
    <row r="662" spans="7:82" hidden="1" x14ac:dyDescent="0.2">
      <c r="G662" s="6" t="str">
        <f t="shared" si="113"/>
        <v/>
      </c>
      <c r="H662" s="26"/>
      <c r="I662" s="26"/>
      <c r="J662" s="26"/>
      <c r="K662" s="26"/>
      <c r="L662" s="26"/>
      <c r="M662" s="27" t="str">
        <f t="shared" si="114"/>
        <v/>
      </c>
      <c r="N662" s="26"/>
      <c r="O662" s="26"/>
      <c r="P662" s="26"/>
      <c r="Q662" s="26"/>
      <c r="R662" s="26"/>
      <c r="S662" s="27" t="str">
        <f t="shared" si="115"/>
        <v/>
      </c>
      <c r="T662" s="26"/>
      <c r="U662" s="26"/>
      <c r="V662" s="26"/>
      <c r="W662" s="26"/>
      <c r="X662" s="26"/>
      <c r="Y662" s="27" t="str">
        <f t="shared" si="116"/>
        <v/>
      </c>
      <c r="Z662" s="26"/>
      <c r="AA662" s="26"/>
      <c r="AB662" s="26"/>
      <c r="AC662" s="26"/>
      <c r="AD662" s="26"/>
      <c r="AE662" s="27" t="str">
        <f t="shared" si="117"/>
        <v/>
      </c>
      <c r="AP662"/>
      <c r="AQ662"/>
      <c r="AR662" s="151"/>
      <c r="AS662" s="151"/>
      <c r="AT662"/>
      <c r="AU662" s="57"/>
      <c r="AV662" s="57"/>
      <c r="AW662" s="57"/>
      <c r="AX662"/>
      <c r="AY662"/>
      <c r="AZ662"/>
      <c r="BA662"/>
      <c r="BB662"/>
      <c r="BC662"/>
      <c r="BD662"/>
      <c r="BE662"/>
      <c r="BF662"/>
      <c r="BG662"/>
      <c r="BH662"/>
      <c r="BI662"/>
      <c r="BJ662"/>
      <c r="BK662"/>
      <c r="BL662"/>
      <c r="BM662"/>
      <c r="BN662"/>
      <c r="BO662"/>
      <c r="BP662"/>
      <c r="BQ662"/>
      <c r="BR662"/>
      <c r="BS662"/>
      <c r="BT662"/>
      <c r="BU662"/>
      <c r="BV662"/>
      <c r="BW662"/>
      <c r="BX662"/>
      <c r="BY662"/>
      <c r="BZ662" s="21"/>
      <c r="CA662" s="21"/>
      <c r="CB662" s="21"/>
      <c r="CC662" s="21"/>
      <c r="CD662" s="21"/>
    </row>
    <row r="663" spans="7:82" hidden="1" x14ac:dyDescent="0.2">
      <c r="G663" s="6" t="str">
        <f t="shared" si="113"/>
        <v/>
      </c>
      <c r="H663" s="26"/>
      <c r="I663" s="26"/>
      <c r="J663" s="26"/>
      <c r="K663" s="26"/>
      <c r="L663" s="26"/>
      <c r="M663" s="27" t="str">
        <f t="shared" si="114"/>
        <v/>
      </c>
      <c r="N663" s="26"/>
      <c r="O663" s="26"/>
      <c r="P663" s="26"/>
      <c r="Q663" s="26"/>
      <c r="R663" s="26"/>
      <c r="S663" s="27" t="str">
        <f t="shared" si="115"/>
        <v/>
      </c>
      <c r="T663" s="26"/>
      <c r="U663" s="26"/>
      <c r="V663" s="26"/>
      <c r="W663" s="26"/>
      <c r="X663" s="26"/>
      <c r="Y663" s="27" t="str">
        <f t="shared" si="116"/>
        <v/>
      </c>
      <c r="Z663" s="26"/>
      <c r="AA663" s="26"/>
      <c r="AB663" s="26"/>
      <c r="AC663" s="26"/>
      <c r="AD663" s="26"/>
      <c r="AE663" s="27" t="str">
        <f t="shared" si="117"/>
        <v/>
      </c>
      <c r="AP663"/>
      <c r="AQ663"/>
      <c r="AR663" s="151"/>
      <c r="AS663" s="151"/>
      <c r="AT663"/>
      <c r="AU663" s="57"/>
      <c r="AV663" s="57"/>
      <c r="AW663" s="57"/>
      <c r="AX663"/>
      <c r="AY663"/>
      <c r="AZ663"/>
      <c r="BA663"/>
      <c r="BB663"/>
      <c r="BC663"/>
      <c r="BD663"/>
      <c r="BE663"/>
      <c r="BF663"/>
      <c r="BG663"/>
      <c r="BH663"/>
      <c r="BI663"/>
      <c r="BJ663"/>
      <c r="BK663"/>
      <c r="BL663"/>
      <c r="BM663"/>
      <c r="BN663"/>
      <c r="BO663"/>
      <c r="BP663"/>
      <c r="BQ663"/>
      <c r="BR663"/>
      <c r="BS663"/>
      <c r="BT663"/>
      <c r="BU663"/>
      <c r="BV663"/>
      <c r="BW663"/>
      <c r="BX663"/>
      <c r="BY663"/>
      <c r="BZ663" s="21"/>
      <c r="CA663" s="21"/>
      <c r="CB663" s="21"/>
      <c r="CC663" s="21"/>
      <c r="CD663" s="21"/>
    </row>
    <row r="664" spans="7:82" hidden="1" x14ac:dyDescent="0.2">
      <c r="G664" s="6" t="str">
        <f t="shared" si="113"/>
        <v/>
      </c>
      <c r="H664" s="26"/>
      <c r="I664" s="26"/>
      <c r="J664" s="26"/>
      <c r="K664" s="26"/>
      <c r="L664" s="26"/>
      <c r="M664" s="27" t="str">
        <f t="shared" si="114"/>
        <v/>
      </c>
      <c r="N664" s="26"/>
      <c r="O664" s="26"/>
      <c r="P664" s="26"/>
      <c r="Q664" s="26"/>
      <c r="R664" s="26"/>
      <c r="S664" s="27" t="str">
        <f t="shared" si="115"/>
        <v/>
      </c>
      <c r="T664" s="26"/>
      <c r="U664" s="26"/>
      <c r="V664" s="26"/>
      <c r="W664" s="26"/>
      <c r="X664" s="26"/>
      <c r="Y664" s="27" t="str">
        <f t="shared" si="116"/>
        <v/>
      </c>
      <c r="Z664" s="26"/>
      <c r="AA664" s="26"/>
      <c r="AB664" s="26"/>
      <c r="AC664" s="26"/>
      <c r="AD664" s="26"/>
      <c r="AE664" s="27" t="str">
        <f t="shared" si="117"/>
        <v/>
      </c>
      <c r="AP664"/>
      <c r="AQ664"/>
      <c r="AR664" s="151"/>
      <c r="AS664" s="151"/>
      <c r="AT664"/>
      <c r="AU664" s="57"/>
      <c r="AV664" s="57"/>
      <c r="AW664" s="57"/>
      <c r="AX664"/>
      <c r="AY664"/>
      <c r="AZ664"/>
      <c r="BA664"/>
      <c r="BB664"/>
      <c r="BC664"/>
      <c r="BD664"/>
      <c r="BE664"/>
      <c r="BF664"/>
      <c r="BG664"/>
      <c r="BH664"/>
      <c r="BI664"/>
      <c r="BJ664"/>
      <c r="BK664"/>
      <c r="BL664"/>
      <c r="BM664"/>
      <c r="BN664"/>
      <c r="BO664"/>
      <c r="BP664"/>
      <c r="BQ664"/>
      <c r="BR664"/>
      <c r="BS664"/>
      <c r="BT664"/>
      <c r="BU664"/>
      <c r="BV664"/>
      <c r="BW664"/>
      <c r="BX664"/>
      <c r="BY664"/>
      <c r="BZ664" s="21"/>
      <c r="CA664" s="21"/>
      <c r="CB664" s="21"/>
      <c r="CC664" s="21"/>
      <c r="CD664" s="21"/>
    </row>
    <row r="665" spans="7:82" hidden="1" x14ac:dyDescent="0.2">
      <c r="G665" s="6" t="str">
        <f t="shared" si="113"/>
        <v/>
      </c>
      <c r="H665" s="26"/>
      <c r="I665" s="26"/>
      <c r="J665" s="26"/>
      <c r="K665" s="26"/>
      <c r="L665" s="26"/>
      <c r="M665" s="27" t="str">
        <f t="shared" si="114"/>
        <v/>
      </c>
      <c r="N665" s="26"/>
      <c r="O665" s="26"/>
      <c r="P665" s="26"/>
      <c r="Q665" s="26"/>
      <c r="R665" s="26"/>
      <c r="S665" s="27" t="str">
        <f t="shared" si="115"/>
        <v/>
      </c>
      <c r="T665" s="26"/>
      <c r="U665" s="26"/>
      <c r="V665" s="26"/>
      <c r="W665" s="26"/>
      <c r="X665" s="26"/>
      <c r="Y665" s="27" t="str">
        <f t="shared" si="116"/>
        <v/>
      </c>
      <c r="Z665" s="26"/>
      <c r="AA665" s="26"/>
      <c r="AB665" s="26"/>
      <c r="AC665" s="26"/>
      <c r="AD665" s="26"/>
      <c r="AE665" s="27" t="str">
        <f t="shared" si="117"/>
        <v/>
      </c>
      <c r="AP665"/>
      <c r="AQ665"/>
      <c r="AR665" s="151"/>
      <c r="AS665" s="151"/>
      <c r="AT665"/>
      <c r="AU665" s="57"/>
      <c r="AV665" s="57"/>
      <c r="AW665" s="57"/>
      <c r="AX665"/>
      <c r="AY665"/>
      <c r="AZ665"/>
      <c r="BA665"/>
      <c r="BB665"/>
      <c r="BC665"/>
      <c r="BD665"/>
      <c r="BE665"/>
      <c r="BF665"/>
      <c r="BG665"/>
      <c r="BH665"/>
      <c r="BI665"/>
      <c r="BJ665"/>
      <c r="BK665"/>
      <c r="BL665"/>
      <c r="BM665"/>
      <c r="BN665"/>
      <c r="BO665"/>
      <c r="BP665"/>
      <c r="BQ665"/>
      <c r="BR665"/>
      <c r="BS665"/>
      <c r="BT665"/>
      <c r="BU665"/>
      <c r="BV665"/>
      <c r="BW665"/>
      <c r="BX665"/>
      <c r="BY665"/>
      <c r="BZ665" s="21"/>
      <c r="CA665" s="21"/>
      <c r="CB665" s="21"/>
      <c r="CC665" s="21"/>
      <c r="CD665" s="21"/>
    </row>
    <row r="666" spans="7:82" hidden="1" x14ac:dyDescent="0.2">
      <c r="G666" s="6" t="str">
        <f t="shared" si="113"/>
        <v/>
      </c>
      <c r="H666" s="26"/>
      <c r="I666" s="26"/>
      <c r="J666" s="26"/>
      <c r="K666" s="26"/>
      <c r="L666" s="26"/>
      <c r="M666" s="27" t="str">
        <f t="shared" si="114"/>
        <v/>
      </c>
      <c r="N666" s="26"/>
      <c r="O666" s="26"/>
      <c r="P666" s="26"/>
      <c r="Q666" s="26"/>
      <c r="R666" s="26"/>
      <c r="S666" s="27" t="str">
        <f t="shared" si="115"/>
        <v/>
      </c>
      <c r="T666" s="26"/>
      <c r="U666" s="26"/>
      <c r="V666" s="26"/>
      <c r="W666" s="26"/>
      <c r="X666" s="26"/>
      <c r="Y666" s="27" t="str">
        <f t="shared" si="116"/>
        <v/>
      </c>
      <c r="Z666" s="26"/>
      <c r="AA666" s="26"/>
      <c r="AB666" s="26"/>
      <c r="AC666" s="26"/>
      <c r="AD666" s="26"/>
      <c r="AE666" s="27" t="str">
        <f t="shared" si="117"/>
        <v/>
      </c>
      <c r="AP666"/>
      <c r="AQ666"/>
      <c r="AR666" s="151"/>
      <c r="AS666" s="151"/>
      <c r="AT666"/>
      <c r="AU666" s="57"/>
      <c r="AV666" s="57"/>
      <c r="AW666" s="57"/>
      <c r="AX666"/>
      <c r="AY666"/>
      <c r="AZ666"/>
      <c r="BA666"/>
      <c r="BB666"/>
      <c r="BC666"/>
      <c r="BD666"/>
      <c r="BE666"/>
      <c r="BF666"/>
      <c r="BG666"/>
      <c r="BH666"/>
      <c r="BI666"/>
      <c r="BJ666"/>
      <c r="BK666"/>
      <c r="BL666"/>
      <c r="BM666"/>
      <c r="BN666"/>
      <c r="BO666"/>
      <c r="BP666"/>
      <c r="BQ666"/>
      <c r="BR666"/>
      <c r="BS666"/>
      <c r="BT666"/>
      <c r="BU666"/>
      <c r="BV666"/>
      <c r="BW666"/>
      <c r="BX666"/>
      <c r="BY666"/>
      <c r="BZ666" s="21"/>
      <c r="CA666" s="21"/>
      <c r="CB666" s="21"/>
      <c r="CC666" s="21"/>
      <c r="CD666" s="21"/>
    </row>
    <row r="667" spans="7:82" hidden="1" x14ac:dyDescent="0.2">
      <c r="G667" s="6" t="str">
        <f t="shared" si="113"/>
        <v/>
      </c>
      <c r="H667" s="26"/>
      <c r="I667" s="26"/>
      <c r="J667" s="26"/>
      <c r="K667" s="26"/>
      <c r="L667" s="26"/>
      <c r="M667" s="27" t="str">
        <f t="shared" si="114"/>
        <v/>
      </c>
      <c r="N667" s="26"/>
      <c r="O667" s="26"/>
      <c r="P667" s="26"/>
      <c r="Q667" s="26"/>
      <c r="R667" s="26"/>
      <c r="S667" s="27" t="str">
        <f t="shared" si="115"/>
        <v/>
      </c>
      <c r="T667" s="26"/>
      <c r="U667" s="26"/>
      <c r="V667" s="26"/>
      <c r="W667" s="26"/>
      <c r="X667" s="26"/>
      <c r="Y667" s="27" t="str">
        <f t="shared" si="116"/>
        <v/>
      </c>
      <c r="Z667" s="26"/>
      <c r="AA667" s="26"/>
      <c r="AB667" s="26"/>
      <c r="AC667" s="26"/>
      <c r="AD667" s="26"/>
      <c r="AE667" s="27" t="str">
        <f t="shared" si="117"/>
        <v/>
      </c>
      <c r="AP667"/>
      <c r="AQ667"/>
      <c r="AR667" s="151"/>
      <c r="AS667" s="151"/>
      <c r="AT667"/>
      <c r="AU667" s="57"/>
      <c r="AV667" s="57"/>
      <c r="AW667" s="57"/>
      <c r="AX667"/>
      <c r="AY667"/>
      <c r="AZ667"/>
      <c r="BA667"/>
      <c r="BB667"/>
      <c r="BC667"/>
      <c r="BD667"/>
      <c r="BE667"/>
      <c r="BF667"/>
      <c r="BG667"/>
      <c r="BH667"/>
      <c r="BI667"/>
      <c r="BJ667"/>
      <c r="BK667"/>
      <c r="BL667"/>
      <c r="BM667"/>
      <c r="BN667"/>
      <c r="BO667"/>
      <c r="BP667"/>
      <c r="BQ667"/>
      <c r="BR667"/>
      <c r="BS667"/>
      <c r="BT667"/>
      <c r="BU667"/>
      <c r="BV667"/>
      <c r="BW667"/>
      <c r="BX667"/>
      <c r="BY667"/>
      <c r="BZ667" s="21"/>
      <c r="CA667" s="21"/>
      <c r="CB667" s="21"/>
      <c r="CC667" s="21"/>
      <c r="CD667" s="21"/>
    </row>
    <row r="668" spans="7:82" hidden="1" x14ac:dyDescent="0.2">
      <c r="G668" s="6" t="str">
        <f t="shared" si="113"/>
        <v/>
      </c>
      <c r="H668" s="26"/>
      <c r="I668" s="26"/>
      <c r="J668" s="26"/>
      <c r="K668" s="26"/>
      <c r="L668" s="26"/>
      <c r="M668" s="27" t="str">
        <f t="shared" si="114"/>
        <v/>
      </c>
      <c r="N668" s="26"/>
      <c r="O668" s="26"/>
      <c r="P668" s="26"/>
      <c r="Q668" s="26"/>
      <c r="R668" s="26"/>
      <c r="S668" s="27" t="str">
        <f t="shared" si="115"/>
        <v/>
      </c>
      <c r="T668" s="26"/>
      <c r="U668" s="26"/>
      <c r="V668" s="26"/>
      <c r="W668" s="26"/>
      <c r="X668" s="26"/>
      <c r="Y668" s="27" t="str">
        <f t="shared" si="116"/>
        <v/>
      </c>
      <c r="Z668" s="26"/>
      <c r="AA668" s="26"/>
      <c r="AB668" s="26"/>
      <c r="AC668" s="26"/>
      <c r="AD668" s="26"/>
      <c r="AE668" s="27" t="str">
        <f t="shared" si="117"/>
        <v/>
      </c>
      <c r="AP668"/>
      <c r="AQ668"/>
      <c r="AR668" s="151"/>
      <c r="AS668" s="151"/>
      <c r="AT668"/>
      <c r="AU668" s="57"/>
      <c r="AV668" s="57"/>
      <c r="AW668" s="57"/>
      <c r="AX668"/>
      <c r="AY668"/>
      <c r="AZ668"/>
      <c r="BA668"/>
      <c r="BB668"/>
      <c r="BC668"/>
      <c r="BD668"/>
      <c r="BE668"/>
      <c r="BF668"/>
      <c r="BG668"/>
      <c r="BH668"/>
      <c r="BI668"/>
      <c r="BJ668"/>
      <c r="BK668"/>
      <c r="BL668"/>
      <c r="BM668"/>
      <c r="BN668"/>
      <c r="BO668"/>
      <c r="BP668"/>
      <c r="BQ668"/>
      <c r="BR668"/>
      <c r="BS668"/>
      <c r="BT668"/>
      <c r="BU668"/>
      <c r="BV668"/>
      <c r="BW668"/>
      <c r="BX668"/>
      <c r="BY668"/>
      <c r="BZ668" s="21"/>
      <c r="CA668" s="21"/>
      <c r="CB668" s="21"/>
      <c r="CC668" s="21"/>
      <c r="CD668" s="21"/>
    </row>
    <row r="669" spans="7:82" hidden="1" x14ac:dyDescent="0.2">
      <c r="G669" s="6" t="str">
        <f t="shared" si="113"/>
        <v/>
      </c>
      <c r="H669" s="26"/>
      <c r="I669" s="26"/>
      <c r="J669" s="26"/>
      <c r="K669" s="26"/>
      <c r="L669" s="26"/>
      <c r="M669" s="27" t="str">
        <f t="shared" si="114"/>
        <v/>
      </c>
      <c r="N669" s="26"/>
      <c r="O669" s="26"/>
      <c r="P669" s="26"/>
      <c r="Q669" s="26"/>
      <c r="R669" s="26"/>
      <c r="S669" s="27" t="str">
        <f t="shared" si="115"/>
        <v/>
      </c>
      <c r="T669" s="26"/>
      <c r="U669" s="26"/>
      <c r="V669" s="26"/>
      <c r="W669" s="26"/>
      <c r="X669" s="26"/>
      <c r="Y669" s="27" t="str">
        <f t="shared" si="116"/>
        <v/>
      </c>
      <c r="Z669" s="26"/>
      <c r="AA669" s="26"/>
      <c r="AB669" s="26"/>
      <c r="AC669" s="26"/>
      <c r="AD669" s="26"/>
      <c r="AE669" s="27" t="str">
        <f t="shared" si="117"/>
        <v/>
      </c>
      <c r="AP669"/>
      <c r="AQ669"/>
      <c r="AR669" s="151"/>
      <c r="AS669" s="151"/>
      <c r="AT669"/>
      <c r="AU669" s="57"/>
      <c r="AV669" s="57"/>
      <c r="AW669" s="57"/>
      <c r="AX669"/>
      <c r="AY669"/>
      <c r="AZ669"/>
      <c r="BA669"/>
      <c r="BB669"/>
      <c r="BC669"/>
      <c r="BD669"/>
      <c r="BE669"/>
      <c r="BF669"/>
      <c r="BG669"/>
      <c r="BH669"/>
      <c r="BI669"/>
      <c r="BJ669"/>
      <c r="BK669"/>
      <c r="BL669"/>
      <c r="BM669"/>
      <c r="BN669"/>
      <c r="BO669"/>
      <c r="BP669"/>
      <c r="BQ669"/>
      <c r="BR669"/>
      <c r="BS669"/>
      <c r="BT669"/>
      <c r="BU669"/>
      <c r="BV669"/>
      <c r="BW669"/>
      <c r="BX669"/>
      <c r="BY669"/>
      <c r="BZ669" s="21"/>
      <c r="CA669" s="21"/>
      <c r="CB669" s="21"/>
      <c r="CC669" s="21"/>
      <c r="CD669" s="21"/>
    </row>
    <row r="670" spans="7:82" hidden="1" x14ac:dyDescent="0.2">
      <c r="G670" s="6" t="str">
        <f t="shared" si="113"/>
        <v/>
      </c>
      <c r="H670" s="26"/>
      <c r="I670" s="26"/>
      <c r="J670" s="26"/>
      <c r="K670" s="26"/>
      <c r="L670" s="26"/>
      <c r="M670" s="27" t="str">
        <f t="shared" si="114"/>
        <v/>
      </c>
      <c r="N670" s="26"/>
      <c r="O670" s="26"/>
      <c r="P670" s="26"/>
      <c r="Q670" s="26"/>
      <c r="R670" s="26"/>
      <c r="S670" s="27" t="str">
        <f t="shared" si="115"/>
        <v/>
      </c>
      <c r="T670" s="26"/>
      <c r="U670" s="26"/>
      <c r="V670" s="26"/>
      <c r="W670" s="26"/>
      <c r="X670" s="26"/>
      <c r="Y670" s="27" t="str">
        <f t="shared" si="116"/>
        <v/>
      </c>
      <c r="Z670" s="26"/>
      <c r="AA670" s="26"/>
      <c r="AB670" s="26"/>
      <c r="AC670" s="26"/>
      <c r="AD670" s="26"/>
      <c r="AE670" s="27" t="str">
        <f t="shared" si="117"/>
        <v/>
      </c>
      <c r="AP670"/>
      <c r="AQ670"/>
      <c r="AR670" s="151"/>
      <c r="AS670" s="151"/>
      <c r="AT670"/>
      <c r="AU670" s="57"/>
      <c r="AV670" s="57"/>
      <c r="AW670" s="57"/>
      <c r="AX670"/>
      <c r="AY670"/>
      <c r="AZ670"/>
      <c r="BA670"/>
      <c r="BB670"/>
      <c r="BC670"/>
      <c r="BD670"/>
      <c r="BE670"/>
      <c r="BF670"/>
      <c r="BG670"/>
      <c r="BH670"/>
      <c r="BI670"/>
      <c r="BJ670"/>
      <c r="BK670"/>
      <c r="BL670"/>
      <c r="BM670"/>
      <c r="BN670"/>
      <c r="BO670"/>
      <c r="BP670"/>
      <c r="BQ670"/>
      <c r="BR670"/>
      <c r="BS670"/>
      <c r="BT670"/>
      <c r="BU670"/>
      <c r="BV670"/>
      <c r="BW670"/>
      <c r="BX670"/>
      <c r="BY670"/>
      <c r="BZ670" s="21"/>
      <c r="CA670" s="21"/>
      <c r="CB670" s="21"/>
      <c r="CC670" s="21"/>
      <c r="CD670" s="21"/>
    </row>
    <row r="671" spans="7:82" hidden="1" x14ac:dyDescent="0.2">
      <c r="G671" s="6" t="str">
        <f t="shared" si="113"/>
        <v/>
      </c>
      <c r="H671" s="26"/>
      <c r="I671" s="26"/>
      <c r="J671" s="26"/>
      <c r="K671" s="26"/>
      <c r="L671" s="26"/>
      <c r="M671" s="27" t="str">
        <f t="shared" si="114"/>
        <v/>
      </c>
      <c r="N671" s="26"/>
      <c r="O671" s="26"/>
      <c r="P671" s="26"/>
      <c r="Q671" s="26"/>
      <c r="R671" s="26"/>
      <c r="S671" s="27" t="str">
        <f t="shared" si="115"/>
        <v/>
      </c>
      <c r="T671" s="26"/>
      <c r="U671" s="26"/>
      <c r="V671" s="26"/>
      <c r="W671" s="26"/>
      <c r="X671" s="26"/>
      <c r="Y671" s="27" t="str">
        <f t="shared" si="116"/>
        <v/>
      </c>
      <c r="Z671" s="26"/>
      <c r="AA671" s="26"/>
      <c r="AB671" s="26"/>
      <c r="AC671" s="26"/>
      <c r="AD671" s="26"/>
      <c r="AE671" s="27" t="str">
        <f t="shared" si="117"/>
        <v/>
      </c>
      <c r="AP671"/>
      <c r="AQ671"/>
      <c r="AR671" s="151"/>
      <c r="AS671" s="151"/>
      <c r="AT671"/>
      <c r="AU671" s="57"/>
      <c r="AV671" s="57"/>
      <c r="AW671" s="57"/>
      <c r="AX671"/>
      <c r="AY671"/>
      <c r="AZ671"/>
      <c r="BA671"/>
      <c r="BB671"/>
      <c r="BC671"/>
      <c r="BD671"/>
      <c r="BE671"/>
      <c r="BF671"/>
      <c r="BG671"/>
      <c r="BH671"/>
      <c r="BI671"/>
      <c r="BJ671"/>
      <c r="BK671"/>
      <c r="BL671"/>
      <c r="BM671"/>
      <c r="BN671"/>
      <c r="BO671"/>
      <c r="BP671"/>
      <c r="BQ671"/>
      <c r="BR671"/>
      <c r="BS671"/>
      <c r="BT671"/>
      <c r="BU671"/>
      <c r="BV671"/>
      <c r="BW671"/>
      <c r="BX671"/>
      <c r="BY671"/>
      <c r="BZ671" s="21"/>
      <c r="CA671" s="21"/>
      <c r="CB671" s="21"/>
      <c r="CC671" s="21"/>
      <c r="CD671" s="21"/>
    </row>
    <row r="672" spans="7:82" hidden="1" x14ac:dyDescent="0.2">
      <c r="G672" s="6" t="str">
        <f t="shared" si="113"/>
        <v/>
      </c>
      <c r="H672" s="26"/>
      <c r="I672" s="26"/>
      <c r="J672" s="26"/>
      <c r="K672" s="26"/>
      <c r="L672" s="26"/>
      <c r="M672" s="27" t="str">
        <f t="shared" si="114"/>
        <v/>
      </c>
      <c r="N672" s="26"/>
      <c r="O672" s="26"/>
      <c r="P672" s="26"/>
      <c r="Q672" s="26"/>
      <c r="R672" s="26"/>
      <c r="S672" s="27" t="str">
        <f t="shared" si="115"/>
        <v/>
      </c>
      <c r="T672" s="26"/>
      <c r="U672" s="26"/>
      <c r="V672" s="26"/>
      <c r="W672" s="26"/>
      <c r="X672" s="26"/>
      <c r="Y672" s="27" t="str">
        <f t="shared" si="116"/>
        <v/>
      </c>
      <c r="Z672" s="26"/>
      <c r="AA672" s="26"/>
      <c r="AB672" s="26"/>
      <c r="AC672" s="26"/>
      <c r="AD672" s="26"/>
      <c r="AE672" s="27" t="str">
        <f t="shared" si="117"/>
        <v/>
      </c>
      <c r="AP672"/>
      <c r="AQ672"/>
      <c r="AR672" s="151"/>
      <c r="AS672" s="151"/>
      <c r="AT672"/>
      <c r="AU672" s="57"/>
      <c r="AV672" s="57"/>
      <c r="AW672" s="57"/>
      <c r="AX672"/>
      <c r="AY672"/>
      <c r="AZ672"/>
      <c r="BA672"/>
      <c r="BB672"/>
      <c r="BC672"/>
      <c r="BD672"/>
      <c r="BE672"/>
      <c r="BF672"/>
      <c r="BG672"/>
      <c r="BH672"/>
      <c r="BI672"/>
      <c r="BJ672"/>
      <c r="BK672"/>
      <c r="BL672"/>
      <c r="BM672"/>
      <c r="BN672"/>
      <c r="BO672"/>
      <c r="BP672"/>
      <c r="BQ672"/>
      <c r="BR672"/>
      <c r="BS672"/>
      <c r="BT672"/>
      <c r="BU672"/>
      <c r="BV672"/>
      <c r="BW672"/>
      <c r="BX672"/>
      <c r="BY672"/>
      <c r="BZ672" s="21"/>
      <c r="CA672" s="21"/>
      <c r="CB672" s="21"/>
      <c r="CC672" s="21"/>
      <c r="CD672" s="21"/>
    </row>
    <row r="673" spans="7:82" hidden="1" x14ac:dyDescent="0.2">
      <c r="G673" s="6" t="str">
        <f t="shared" si="113"/>
        <v/>
      </c>
      <c r="H673" s="26"/>
      <c r="I673" s="26"/>
      <c r="J673" s="26"/>
      <c r="K673" s="26"/>
      <c r="L673" s="26"/>
      <c r="M673" s="27" t="str">
        <f t="shared" si="114"/>
        <v/>
      </c>
      <c r="N673" s="26"/>
      <c r="O673" s="26"/>
      <c r="P673" s="26"/>
      <c r="Q673" s="26"/>
      <c r="R673" s="26"/>
      <c r="S673" s="27" t="str">
        <f t="shared" si="115"/>
        <v/>
      </c>
      <c r="T673" s="26"/>
      <c r="U673" s="26"/>
      <c r="V673" s="26"/>
      <c r="W673" s="26"/>
      <c r="X673" s="26"/>
      <c r="Y673" s="27" t="str">
        <f t="shared" si="116"/>
        <v/>
      </c>
      <c r="Z673" s="26"/>
      <c r="AA673" s="26"/>
      <c r="AB673" s="26"/>
      <c r="AC673" s="26"/>
      <c r="AD673" s="26"/>
      <c r="AE673" s="27" t="str">
        <f t="shared" si="117"/>
        <v/>
      </c>
      <c r="AP673"/>
      <c r="AQ673"/>
      <c r="AR673" s="151"/>
      <c r="AS673" s="151"/>
      <c r="AT673"/>
      <c r="AU673" s="57"/>
      <c r="AV673" s="57"/>
      <c r="AW673" s="57"/>
      <c r="AX673"/>
      <c r="AY673"/>
      <c r="AZ673"/>
      <c r="BA673"/>
      <c r="BB673"/>
      <c r="BC673"/>
      <c r="BD673"/>
      <c r="BE673"/>
      <c r="BF673"/>
      <c r="BG673"/>
      <c r="BH673"/>
      <c r="BI673"/>
      <c r="BJ673"/>
      <c r="BK673"/>
      <c r="BL673"/>
      <c r="BM673"/>
      <c r="BN673"/>
      <c r="BO673"/>
      <c r="BP673"/>
      <c r="BQ673"/>
      <c r="BR673"/>
      <c r="BS673"/>
      <c r="BT673"/>
      <c r="BU673"/>
      <c r="BV673"/>
      <c r="BW673"/>
      <c r="BX673"/>
      <c r="BY673"/>
      <c r="BZ673" s="21"/>
      <c r="CA673" s="21"/>
      <c r="CB673" s="21"/>
      <c r="CC673" s="21"/>
      <c r="CD673" s="21"/>
    </row>
    <row r="674" spans="7:82" hidden="1" x14ac:dyDescent="0.2">
      <c r="G674" s="6" t="str">
        <f t="shared" si="113"/>
        <v/>
      </c>
      <c r="H674" s="26"/>
      <c r="I674" s="26"/>
      <c r="J674" s="26"/>
      <c r="K674" s="26"/>
      <c r="L674" s="26"/>
      <c r="M674" s="27" t="str">
        <f t="shared" si="114"/>
        <v/>
      </c>
      <c r="N674" s="26"/>
      <c r="O674" s="26"/>
      <c r="P674" s="26"/>
      <c r="Q674" s="26"/>
      <c r="R674" s="26"/>
      <c r="S674" s="27" t="str">
        <f t="shared" si="115"/>
        <v/>
      </c>
      <c r="T674" s="26"/>
      <c r="U674" s="26"/>
      <c r="V674" s="26"/>
      <c r="W674" s="26"/>
      <c r="X674" s="26"/>
      <c r="Y674" s="27" t="str">
        <f t="shared" si="116"/>
        <v/>
      </c>
      <c r="Z674" s="26"/>
      <c r="AA674" s="26"/>
      <c r="AB674" s="26"/>
      <c r="AC674" s="26"/>
      <c r="AD674" s="26"/>
      <c r="AE674" s="27" t="str">
        <f t="shared" si="117"/>
        <v/>
      </c>
      <c r="AP674"/>
      <c r="AQ674"/>
      <c r="AR674" s="151"/>
      <c r="AS674" s="151"/>
      <c r="AT674"/>
      <c r="AU674" s="57"/>
      <c r="AV674" s="57"/>
      <c r="AW674" s="57"/>
      <c r="AX674"/>
      <c r="AY674"/>
      <c r="AZ674"/>
      <c r="BA674"/>
      <c r="BB674"/>
      <c r="BC674"/>
      <c r="BD674"/>
      <c r="BE674"/>
      <c r="BF674"/>
      <c r="BG674"/>
      <c r="BH674"/>
      <c r="BI674"/>
      <c r="BJ674"/>
      <c r="BK674"/>
      <c r="BL674"/>
      <c r="BM674"/>
      <c r="BN674"/>
      <c r="BO674"/>
      <c r="BP674"/>
      <c r="BQ674"/>
      <c r="BR674"/>
      <c r="BS674"/>
      <c r="BT674"/>
      <c r="BU674"/>
      <c r="BV674"/>
      <c r="BW674"/>
      <c r="BX674"/>
      <c r="BY674"/>
      <c r="BZ674" s="21"/>
      <c r="CA674" s="21"/>
      <c r="CB674" s="21"/>
      <c r="CC674" s="21"/>
      <c r="CD674" s="21"/>
    </row>
    <row r="675" spans="7:82" hidden="1" x14ac:dyDescent="0.2">
      <c r="G675" s="6" t="str">
        <f t="shared" si="113"/>
        <v/>
      </c>
      <c r="H675" s="26"/>
      <c r="I675" s="26"/>
      <c r="J675" s="26"/>
      <c r="K675" s="26"/>
      <c r="L675" s="26"/>
      <c r="M675" s="27" t="str">
        <f t="shared" si="114"/>
        <v/>
      </c>
      <c r="N675" s="26"/>
      <c r="O675" s="26"/>
      <c r="P675" s="26"/>
      <c r="Q675" s="26"/>
      <c r="R675" s="26"/>
      <c r="S675" s="27" t="str">
        <f t="shared" si="115"/>
        <v/>
      </c>
      <c r="T675" s="26"/>
      <c r="U675" s="26"/>
      <c r="V675" s="26"/>
      <c r="W675" s="26"/>
      <c r="X675" s="26"/>
      <c r="Y675" s="27" t="str">
        <f t="shared" si="116"/>
        <v/>
      </c>
      <c r="Z675" s="26"/>
      <c r="AA675" s="26"/>
      <c r="AB675" s="26"/>
      <c r="AC675" s="26"/>
      <c r="AD675" s="26"/>
      <c r="AE675" s="27" t="str">
        <f t="shared" si="117"/>
        <v/>
      </c>
      <c r="AP675"/>
      <c r="AQ675"/>
      <c r="AR675" s="151"/>
      <c r="AS675" s="151"/>
      <c r="AT675"/>
      <c r="AU675" s="57"/>
      <c r="AV675" s="57"/>
      <c r="AW675" s="57"/>
      <c r="AX675"/>
      <c r="AY675"/>
      <c r="AZ675"/>
      <c r="BA675"/>
      <c r="BB675"/>
      <c r="BC675"/>
      <c r="BD675"/>
      <c r="BE675"/>
      <c r="BF675"/>
      <c r="BG675"/>
      <c r="BH675"/>
      <c r="BI675"/>
      <c r="BJ675"/>
      <c r="BK675"/>
      <c r="BL675"/>
      <c r="BM675"/>
      <c r="BN675"/>
      <c r="BO675"/>
      <c r="BP675"/>
      <c r="BQ675"/>
      <c r="BR675"/>
      <c r="BS675"/>
      <c r="BT675"/>
      <c r="BU675"/>
      <c r="BV675"/>
      <c r="BW675"/>
      <c r="BX675"/>
      <c r="BY675"/>
      <c r="BZ675" s="21"/>
      <c r="CA675" s="21"/>
      <c r="CB675" s="21"/>
      <c r="CC675" s="21"/>
      <c r="CD675" s="21"/>
    </row>
    <row r="676" spans="7:82" hidden="1" x14ac:dyDescent="0.2">
      <c r="G676" s="6" t="str">
        <f t="shared" si="113"/>
        <v/>
      </c>
      <c r="H676" s="26"/>
      <c r="I676" s="26"/>
      <c r="J676" s="26"/>
      <c r="K676" s="26"/>
      <c r="L676" s="26"/>
      <c r="M676" s="27" t="str">
        <f t="shared" si="114"/>
        <v/>
      </c>
      <c r="N676" s="26"/>
      <c r="O676" s="26"/>
      <c r="P676" s="26"/>
      <c r="Q676" s="26"/>
      <c r="R676" s="26"/>
      <c r="S676" s="27" t="str">
        <f t="shared" si="115"/>
        <v/>
      </c>
      <c r="T676" s="26"/>
      <c r="U676" s="26"/>
      <c r="V676" s="26"/>
      <c r="W676" s="26"/>
      <c r="X676" s="26"/>
      <c r="Y676" s="27" t="str">
        <f t="shared" si="116"/>
        <v/>
      </c>
      <c r="Z676" s="26"/>
      <c r="AA676" s="26"/>
      <c r="AB676" s="26"/>
      <c r="AC676" s="26"/>
      <c r="AD676" s="26"/>
      <c r="AE676" s="27" t="str">
        <f t="shared" si="117"/>
        <v/>
      </c>
      <c r="AP676"/>
      <c r="AQ676"/>
      <c r="AR676" s="151"/>
      <c r="AS676" s="151"/>
      <c r="AT676"/>
      <c r="AU676" s="57"/>
      <c r="AV676" s="57"/>
      <c r="AW676" s="57"/>
      <c r="AX676"/>
      <c r="AY676"/>
      <c r="AZ676"/>
      <c r="BA676"/>
      <c r="BB676"/>
      <c r="BC676"/>
      <c r="BD676"/>
      <c r="BE676"/>
      <c r="BF676"/>
      <c r="BG676"/>
      <c r="BH676"/>
      <c r="BI676"/>
      <c r="BJ676"/>
      <c r="BK676"/>
      <c r="BL676"/>
      <c r="BM676"/>
      <c r="BN676"/>
      <c r="BO676"/>
      <c r="BP676"/>
      <c r="BQ676"/>
      <c r="BR676"/>
      <c r="BS676"/>
      <c r="BT676"/>
      <c r="BU676"/>
      <c r="BV676"/>
      <c r="BW676"/>
      <c r="BX676"/>
      <c r="BY676"/>
      <c r="BZ676" s="21"/>
      <c r="CA676" s="21"/>
      <c r="CB676" s="21"/>
      <c r="CC676" s="21"/>
      <c r="CD676" s="21"/>
    </row>
    <row r="677" spans="7:82" hidden="1" x14ac:dyDescent="0.2">
      <c r="G677" s="6" t="str">
        <f t="shared" si="113"/>
        <v/>
      </c>
      <c r="H677" s="26"/>
      <c r="I677" s="26"/>
      <c r="J677" s="26"/>
      <c r="K677" s="26"/>
      <c r="L677" s="26"/>
      <c r="M677" s="27" t="str">
        <f t="shared" si="114"/>
        <v/>
      </c>
      <c r="N677" s="26"/>
      <c r="O677" s="26"/>
      <c r="P677" s="26"/>
      <c r="Q677" s="26"/>
      <c r="R677" s="26"/>
      <c r="S677" s="27" t="str">
        <f t="shared" si="115"/>
        <v/>
      </c>
      <c r="T677" s="26"/>
      <c r="U677" s="26"/>
      <c r="V677" s="26"/>
      <c r="W677" s="26"/>
      <c r="X677" s="26"/>
      <c r="Y677" s="27" t="str">
        <f t="shared" si="116"/>
        <v/>
      </c>
      <c r="Z677" s="26"/>
      <c r="AA677" s="26"/>
      <c r="AB677" s="26"/>
      <c r="AC677" s="26"/>
      <c r="AD677" s="26"/>
      <c r="AE677" s="27" t="str">
        <f t="shared" si="117"/>
        <v/>
      </c>
      <c r="AP677"/>
      <c r="AQ677"/>
      <c r="AR677" s="151"/>
      <c r="AS677" s="151"/>
      <c r="AT677"/>
      <c r="AU677" s="57"/>
      <c r="AV677" s="57"/>
      <c r="AW677" s="57"/>
      <c r="AX677"/>
      <c r="AY677"/>
      <c r="AZ677"/>
      <c r="BA677"/>
      <c r="BB677"/>
      <c r="BC677"/>
      <c r="BD677"/>
      <c r="BE677"/>
      <c r="BF677"/>
      <c r="BG677"/>
      <c r="BH677"/>
      <c r="BI677"/>
      <c r="BJ677"/>
      <c r="BK677"/>
      <c r="BL677"/>
      <c r="BM677"/>
      <c r="BN677"/>
      <c r="BO677"/>
      <c r="BP677"/>
      <c r="BQ677"/>
      <c r="BR677"/>
      <c r="BS677"/>
      <c r="BT677"/>
      <c r="BU677"/>
      <c r="BV677"/>
      <c r="BW677"/>
      <c r="BX677"/>
      <c r="BY677"/>
      <c r="BZ677" s="21"/>
      <c r="CA677" s="21"/>
      <c r="CB677" s="21"/>
      <c r="CC677" s="21"/>
      <c r="CD677" s="21"/>
    </row>
    <row r="678" spans="7:82" hidden="1" x14ac:dyDescent="0.2">
      <c r="G678" s="6" t="str">
        <f t="shared" si="113"/>
        <v/>
      </c>
      <c r="H678" s="26"/>
      <c r="I678" s="26"/>
      <c r="J678" s="26"/>
      <c r="K678" s="26"/>
      <c r="L678" s="26"/>
      <c r="M678" s="27" t="str">
        <f t="shared" si="114"/>
        <v/>
      </c>
      <c r="N678" s="26"/>
      <c r="O678" s="26"/>
      <c r="P678" s="26"/>
      <c r="Q678" s="26"/>
      <c r="R678" s="26"/>
      <c r="S678" s="27" t="str">
        <f t="shared" si="115"/>
        <v/>
      </c>
      <c r="T678" s="26"/>
      <c r="U678" s="26"/>
      <c r="V678" s="26"/>
      <c r="W678" s="26"/>
      <c r="X678" s="26"/>
      <c r="Y678" s="27" t="str">
        <f t="shared" si="116"/>
        <v/>
      </c>
      <c r="Z678" s="26"/>
      <c r="AA678" s="26"/>
      <c r="AB678" s="26"/>
      <c r="AC678" s="26"/>
      <c r="AD678" s="26"/>
      <c r="AE678" s="27" t="str">
        <f t="shared" si="117"/>
        <v/>
      </c>
      <c r="AP678"/>
      <c r="AQ678"/>
      <c r="AR678" s="151"/>
      <c r="AS678" s="151"/>
      <c r="AT678"/>
      <c r="AU678" s="57"/>
      <c r="AV678" s="57"/>
      <c r="AW678" s="57"/>
      <c r="AX678"/>
      <c r="AY678"/>
      <c r="AZ678"/>
      <c r="BA678"/>
      <c r="BB678"/>
      <c r="BC678"/>
      <c r="BD678"/>
      <c r="BE678"/>
      <c r="BF678"/>
      <c r="BG678"/>
      <c r="BH678"/>
      <c r="BI678"/>
      <c r="BJ678"/>
      <c r="BK678"/>
      <c r="BL678"/>
      <c r="BM678"/>
      <c r="BN678"/>
      <c r="BO678"/>
      <c r="BP678"/>
      <c r="BQ678"/>
      <c r="BR678"/>
      <c r="BS678"/>
      <c r="BT678"/>
      <c r="BU678"/>
      <c r="BV678"/>
      <c r="BW678"/>
      <c r="BX678"/>
      <c r="BY678"/>
      <c r="BZ678" s="21"/>
      <c r="CA678" s="21"/>
      <c r="CB678" s="21"/>
      <c r="CC678" s="21"/>
      <c r="CD678" s="21"/>
    </row>
    <row r="679" spans="7:82" hidden="1" x14ac:dyDescent="0.2">
      <c r="G679" s="6" t="str">
        <f t="shared" si="113"/>
        <v/>
      </c>
      <c r="H679" s="26"/>
      <c r="I679" s="26"/>
      <c r="J679" s="26"/>
      <c r="K679" s="26"/>
      <c r="L679" s="26"/>
      <c r="M679" s="27" t="str">
        <f t="shared" si="114"/>
        <v/>
      </c>
      <c r="N679" s="26"/>
      <c r="O679" s="26"/>
      <c r="P679" s="26"/>
      <c r="Q679" s="26"/>
      <c r="R679" s="26"/>
      <c r="S679" s="27" t="str">
        <f t="shared" si="115"/>
        <v/>
      </c>
      <c r="T679" s="26"/>
      <c r="U679" s="26"/>
      <c r="V679" s="26"/>
      <c r="W679" s="26"/>
      <c r="X679" s="26"/>
      <c r="Y679" s="27" t="str">
        <f t="shared" si="116"/>
        <v/>
      </c>
      <c r="Z679" s="26"/>
      <c r="AA679" s="26"/>
      <c r="AB679" s="26"/>
      <c r="AC679" s="26"/>
      <c r="AD679" s="26"/>
      <c r="AE679" s="27" t="str">
        <f t="shared" si="117"/>
        <v/>
      </c>
      <c r="AP679"/>
      <c r="AQ679"/>
      <c r="AR679" s="151"/>
      <c r="AS679" s="151"/>
      <c r="AT679"/>
      <c r="AU679" s="57"/>
      <c r="AV679" s="57"/>
      <c r="AW679" s="57"/>
      <c r="AX679"/>
      <c r="AY679"/>
      <c r="AZ679"/>
      <c r="BA679"/>
      <c r="BB679"/>
      <c r="BC679"/>
      <c r="BD679"/>
      <c r="BE679"/>
      <c r="BF679"/>
      <c r="BG679"/>
      <c r="BH679"/>
      <c r="BI679"/>
      <c r="BJ679"/>
      <c r="BK679"/>
      <c r="BL679"/>
      <c r="BM679"/>
      <c r="BN679"/>
      <c r="BO679"/>
      <c r="BP679"/>
      <c r="BQ679"/>
      <c r="BR679"/>
      <c r="BS679"/>
      <c r="BT679"/>
      <c r="BU679"/>
      <c r="BV679"/>
      <c r="BW679"/>
      <c r="BX679"/>
      <c r="BY679"/>
      <c r="BZ679" s="21"/>
      <c r="CA679" s="21"/>
      <c r="CB679" s="21"/>
      <c r="CC679" s="21"/>
      <c r="CD679" s="21"/>
    </row>
    <row r="680" spans="7:82" hidden="1" x14ac:dyDescent="0.2">
      <c r="G680" s="6" t="str">
        <f t="shared" si="113"/>
        <v/>
      </c>
      <c r="H680" s="26"/>
      <c r="I680" s="26"/>
      <c r="J680" s="26"/>
      <c r="K680" s="26"/>
      <c r="L680" s="26"/>
      <c r="M680" s="27" t="str">
        <f t="shared" si="114"/>
        <v/>
      </c>
      <c r="N680" s="26"/>
      <c r="O680" s="26"/>
      <c r="P680" s="26"/>
      <c r="Q680" s="26"/>
      <c r="R680" s="26"/>
      <c r="S680" s="27" t="str">
        <f t="shared" si="115"/>
        <v/>
      </c>
      <c r="T680" s="26"/>
      <c r="U680" s="26"/>
      <c r="V680" s="26"/>
      <c r="W680" s="26"/>
      <c r="X680" s="26"/>
      <c r="Y680" s="27" t="str">
        <f t="shared" si="116"/>
        <v/>
      </c>
      <c r="Z680" s="26"/>
      <c r="AA680" s="26"/>
      <c r="AB680" s="26"/>
      <c r="AC680" s="26"/>
      <c r="AD680" s="26"/>
      <c r="AE680" s="27" t="str">
        <f t="shared" si="117"/>
        <v/>
      </c>
      <c r="AP680"/>
      <c r="AQ680"/>
      <c r="AR680" s="151"/>
      <c r="AS680" s="151"/>
      <c r="AT680"/>
      <c r="AU680" s="57"/>
      <c r="AV680" s="57"/>
      <c r="AW680" s="57"/>
      <c r="AX680"/>
      <c r="AY680"/>
      <c r="AZ680"/>
      <c r="BA680"/>
      <c r="BB680"/>
      <c r="BC680"/>
      <c r="BD680"/>
      <c r="BE680"/>
      <c r="BF680"/>
      <c r="BG680"/>
      <c r="BH680"/>
      <c r="BI680"/>
      <c r="BJ680"/>
      <c r="BK680"/>
      <c r="BL680"/>
      <c r="BM680"/>
      <c r="BN680"/>
      <c r="BO680"/>
      <c r="BP680"/>
      <c r="BQ680"/>
      <c r="BR680"/>
      <c r="BS680"/>
      <c r="BT680"/>
      <c r="BU680"/>
      <c r="BV680"/>
      <c r="BW680"/>
      <c r="BX680"/>
      <c r="BY680"/>
      <c r="BZ680" s="21"/>
      <c r="CA680" s="21"/>
      <c r="CB680" s="21"/>
      <c r="CC680" s="21"/>
      <c r="CD680" s="21"/>
    </row>
    <row r="681" spans="7:82" hidden="1" x14ac:dyDescent="0.2">
      <c r="G681" s="6" t="str">
        <f t="shared" si="113"/>
        <v/>
      </c>
      <c r="H681" s="26"/>
      <c r="I681" s="26"/>
      <c r="J681" s="26"/>
      <c r="K681" s="26"/>
      <c r="L681" s="26"/>
      <c r="M681" s="27" t="str">
        <f t="shared" si="114"/>
        <v/>
      </c>
      <c r="N681" s="26"/>
      <c r="O681" s="26"/>
      <c r="P681" s="26"/>
      <c r="Q681" s="26"/>
      <c r="R681" s="26"/>
      <c r="S681" s="27" t="str">
        <f t="shared" si="115"/>
        <v/>
      </c>
      <c r="T681" s="26"/>
      <c r="U681" s="26"/>
      <c r="V681" s="26"/>
      <c r="W681" s="26"/>
      <c r="X681" s="26"/>
      <c r="Y681" s="27" t="str">
        <f t="shared" si="116"/>
        <v/>
      </c>
      <c r="Z681" s="26"/>
      <c r="AA681" s="26"/>
      <c r="AB681" s="26"/>
      <c r="AC681" s="26"/>
      <c r="AD681" s="26"/>
      <c r="AE681" s="27" t="str">
        <f t="shared" si="117"/>
        <v/>
      </c>
      <c r="AP681"/>
      <c r="AQ681"/>
      <c r="AR681" s="151"/>
      <c r="AS681" s="151"/>
      <c r="AT681"/>
      <c r="AU681" s="57"/>
      <c r="AV681" s="57"/>
      <c r="AW681" s="57"/>
      <c r="AX681"/>
      <c r="AY681"/>
      <c r="AZ681"/>
      <c r="BA681"/>
      <c r="BB681"/>
      <c r="BC681"/>
      <c r="BD681"/>
      <c r="BE681"/>
      <c r="BF681"/>
      <c r="BG681"/>
      <c r="BH681"/>
      <c r="BI681"/>
      <c r="BJ681"/>
      <c r="BK681"/>
      <c r="BL681"/>
      <c r="BM681"/>
      <c r="BN681"/>
      <c r="BO681"/>
      <c r="BP681"/>
      <c r="BQ681"/>
      <c r="BR681"/>
      <c r="BS681"/>
      <c r="BT681"/>
      <c r="BU681"/>
      <c r="BV681"/>
      <c r="BW681"/>
      <c r="BX681"/>
      <c r="BY681"/>
      <c r="BZ681" s="21"/>
      <c r="CA681" s="21"/>
      <c r="CB681" s="21"/>
      <c r="CC681" s="21"/>
      <c r="CD681" s="21"/>
    </row>
    <row r="682" spans="7:82" hidden="1" x14ac:dyDescent="0.2">
      <c r="G682" s="6" t="str">
        <f t="shared" si="113"/>
        <v/>
      </c>
      <c r="H682" s="26"/>
      <c r="I682" s="26"/>
      <c r="J682" s="26"/>
      <c r="K682" s="26"/>
      <c r="L682" s="26"/>
      <c r="M682" s="27" t="str">
        <f t="shared" si="114"/>
        <v/>
      </c>
      <c r="N682" s="26"/>
      <c r="O682" s="26"/>
      <c r="P682" s="26"/>
      <c r="Q682" s="26"/>
      <c r="R682" s="26"/>
      <c r="S682" s="27" t="str">
        <f t="shared" si="115"/>
        <v/>
      </c>
      <c r="T682" s="26"/>
      <c r="U682" s="26"/>
      <c r="V682" s="26"/>
      <c r="W682" s="26"/>
      <c r="X682" s="26"/>
      <c r="Y682" s="27" t="str">
        <f t="shared" si="116"/>
        <v/>
      </c>
      <c r="Z682" s="26"/>
      <c r="AA682" s="26"/>
      <c r="AB682" s="26"/>
      <c r="AC682" s="26"/>
      <c r="AD682" s="26"/>
      <c r="AE682" s="27" t="str">
        <f t="shared" si="117"/>
        <v/>
      </c>
      <c r="AP682"/>
      <c r="AQ682"/>
      <c r="AR682" s="151"/>
      <c r="AS682" s="151"/>
      <c r="AT682"/>
      <c r="AU682" s="57"/>
      <c r="AV682" s="57"/>
      <c r="AW682" s="57"/>
      <c r="AX682"/>
      <c r="AY682"/>
      <c r="AZ682"/>
      <c r="BA682"/>
      <c r="BB682"/>
      <c r="BC682"/>
      <c r="BD682"/>
      <c r="BE682"/>
      <c r="BF682"/>
      <c r="BG682"/>
      <c r="BH682"/>
      <c r="BI682"/>
      <c r="BJ682"/>
      <c r="BK682"/>
      <c r="BL682"/>
      <c r="BM682"/>
      <c r="BN682"/>
      <c r="BO682"/>
      <c r="BP682"/>
      <c r="BQ682"/>
      <c r="BR682"/>
      <c r="BS682"/>
      <c r="BT682"/>
      <c r="BU682"/>
      <c r="BV682"/>
      <c r="BW682"/>
      <c r="BX682"/>
      <c r="BY682"/>
      <c r="BZ682" s="21"/>
      <c r="CA682" s="21"/>
      <c r="CB682" s="21"/>
      <c r="CC682" s="21"/>
      <c r="CD682" s="21"/>
    </row>
    <row r="683" spans="7:82" hidden="1" x14ac:dyDescent="0.2">
      <c r="G683" s="6" t="str">
        <f t="shared" si="113"/>
        <v/>
      </c>
      <c r="H683" s="26"/>
      <c r="I683" s="26"/>
      <c r="J683" s="26"/>
      <c r="K683" s="26"/>
      <c r="L683" s="26"/>
      <c r="M683" s="27" t="str">
        <f t="shared" si="114"/>
        <v/>
      </c>
      <c r="N683" s="26"/>
      <c r="O683" s="26"/>
      <c r="P683" s="26"/>
      <c r="Q683" s="26"/>
      <c r="R683" s="26"/>
      <c r="S683" s="27" t="str">
        <f t="shared" si="115"/>
        <v/>
      </c>
      <c r="T683" s="26"/>
      <c r="U683" s="26"/>
      <c r="V683" s="26"/>
      <c r="W683" s="26"/>
      <c r="X683" s="26"/>
      <c r="Y683" s="27" t="str">
        <f t="shared" si="116"/>
        <v/>
      </c>
      <c r="Z683" s="26"/>
      <c r="AA683" s="26"/>
      <c r="AB683" s="26"/>
      <c r="AC683" s="26"/>
      <c r="AD683" s="26"/>
      <c r="AE683" s="27" t="str">
        <f t="shared" si="117"/>
        <v/>
      </c>
      <c r="AP683"/>
      <c r="AQ683"/>
      <c r="AR683" s="151"/>
      <c r="AS683" s="151"/>
      <c r="AT683"/>
      <c r="AU683" s="57"/>
      <c r="AV683" s="57"/>
      <c r="AW683" s="57"/>
      <c r="AX683"/>
      <c r="AY683"/>
      <c r="AZ683"/>
      <c r="BA683"/>
      <c r="BB683"/>
      <c r="BC683"/>
      <c r="BD683"/>
      <c r="BE683"/>
      <c r="BF683"/>
      <c r="BG683"/>
      <c r="BH683"/>
      <c r="BI683"/>
      <c r="BJ683"/>
      <c r="BK683"/>
      <c r="BL683"/>
      <c r="BM683"/>
      <c r="BN683"/>
      <c r="BO683"/>
      <c r="BP683"/>
      <c r="BQ683"/>
      <c r="BR683"/>
      <c r="BS683"/>
      <c r="BT683"/>
      <c r="BU683"/>
      <c r="BV683"/>
      <c r="BW683"/>
      <c r="BX683"/>
      <c r="BY683"/>
      <c r="BZ683" s="21"/>
      <c r="CA683" s="21"/>
      <c r="CB683" s="21"/>
      <c r="CC683" s="21"/>
      <c r="CD683" s="21"/>
    </row>
    <row r="684" spans="7:82" hidden="1" x14ac:dyDescent="0.2">
      <c r="G684" s="6" t="str">
        <f t="shared" si="113"/>
        <v/>
      </c>
      <c r="H684" s="26"/>
      <c r="I684" s="26"/>
      <c r="J684" s="26"/>
      <c r="K684" s="26"/>
      <c r="L684" s="26"/>
      <c r="M684" s="27" t="str">
        <f t="shared" si="114"/>
        <v/>
      </c>
      <c r="N684" s="26"/>
      <c r="O684" s="26"/>
      <c r="P684" s="26"/>
      <c r="Q684" s="26"/>
      <c r="R684" s="26"/>
      <c r="S684" s="27" t="str">
        <f t="shared" si="115"/>
        <v/>
      </c>
      <c r="T684" s="26"/>
      <c r="U684" s="26"/>
      <c r="V684" s="26"/>
      <c r="W684" s="26"/>
      <c r="X684" s="26"/>
      <c r="Y684" s="27" t="str">
        <f t="shared" si="116"/>
        <v/>
      </c>
      <c r="Z684" s="26"/>
      <c r="AA684" s="26"/>
      <c r="AB684" s="26"/>
      <c r="AC684" s="26"/>
      <c r="AD684" s="26"/>
      <c r="AE684" s="27" t="str">
        <f t="shared" si="117"/>
        <v/>
      </c>
      <c r="AP684"/>
      <c r="AQ684"/>
      <c r="AR684" s="151"/>
      <c r="AS684" s="151"/>
      <c r="AT684"/>
      <c r="AU684" s="57"/>
      <c r="AV684" s="57"/>
      <c r="AW684" s="57"/>
      <c r="AX684"/>
      <c r="AY684"/>
      <c r="AZ684"/>
      <c r="BA684"/>
      <c r="BB684"/>
      <c r="BC684"/>
      <c r="BD684"/>
      <c r="BE684"/>
      <c r="BF684"/>
      <c r="BG684"/>
      <c r="BH684"/>
      <c r="BI684"/>
      <c r="BJ684"/>
      <c r="BK684"/>
      <c r="BL684"/>
      <c r="BM684"/>
      <c r="BN684"/>
      <c r="BO684"/>
      <c r="BP684"/>
      <c r="BQ684"/>
      <c r="BR684"/>
      <c r="BS684"/>
      <c r="BT684"/>
      <c r="BU684"/>
      <c r="BV684"/>
      <c r="BW684"/>
      <c r="BX684"/>
      <c r="BY684"/>
      <c r="BZ684" s="21"/>
      <c r="CA684" s="21"/>
      <c r="CB684" s="21"/>
      <c r="CC684" s="21"/>
      <c r="CD684" s="21"/>
    </row>
    <row r="685" spans="7:82" hidden="1" x14ac:dyDescent="0.2">
      <c r="G685" s="6" t="str">
        <f t="shared" si="113"/>
        <v/>
      </c>
      <c r="H685" s="26"/>
      <c r="I685" s="26"/>
      <c r="J685" s="26"/>
      <c r="K685" s="26"/>
      <c r="L685" s="26"/>
      <c r="M685" s="27" t="str">
        <f t="shared" si="114"/>
        <v/>
      </c>
      <c r="N685" s="26"/>
      <c r="O685" s="26"/>
      <c r="P685" s="26"/>
      <c r="Q685" s="26"/>
      <c r="R685" s="26"/>
      <c r="S685" s="27" t="str">
        <f t="shared" si="115"/>
        <v/>
      </c>
      <c r="T685" s="26"/>
      <c r="U685" s="26"/>
      <c r="V685" s="26"/>
      <c r="W685" s="26"/>
      <c r="X685" s="26"/>
      <c r="Y685" s="27" t="str">
        <f t="shared" si="116"/>
        <v/>
      </c>
      <c r="Z685" s="26"/>
      <c r="AA685" s="26"/>
      <c r="AB685" s="26"/>
      <c r="AC685" s="26"/>
      <c r="AD685" s="26"/>
      <c r="AE685" s="27" t="str">
        <f t="shared" si="117"/>
        <v/>
      </c>
      <c r="AP685"/>
      <c r="AQ685"/>
      <c r="AR685" s="151"/>
      <c r="AS685" s="151"/>
      <c r="AT685"/>
      <c r="AU685" s="57"/>
      <c r="AV685" s="57"/>
      <c r="AW685" s="57"/>
      <c r="AX685"/>
      <c r="AY685"/>
      <c r="AZ685"/>
      <c r="BA685"/>
      <c r="BB685"/>
      <c r="BC685"/>
      <c r="BD685"/>
      <c r="BE685"/>
      <c r="BF685"/>
      <c r="BG685"/>
      <c r="BH685"/>
      <c r="BI685"/>
      <c r="BJ685"/>
      <c r="BK685"/>
      <c r="BL685"/>
      <c r="BM685"/>
      <c r="BN685"/>
      <c r="BO685"/>
      <c r="BP685"/>
      <c r="BQ685"/>
      <c r="BR685"/>
      <c r="BS685"/>
      <c r="BT685"/>
      <c r="BU685"/>
      <c r="BV685"/>
      <c r="BW685"/>
      <c r="BX685"/>
      <c r="BY685"/>
      <c r="BZ685" s="21"/>
      <c r="CA685" s="21"/>
      <c r="CB685" s="21"/>
      <c r="CC685" s="21"/>
      <c r="CD685" s="21"/>
    </row>
    <row r="686" spans="7:82" hidden="1" x14ac:dyDescent="0.2">
      <c r="G686" s="6" t="str">
        <f t="shared" si="113"/>
        <v/>
      </c>
      <c r="H686" s="26"/>
      <c r="I686" s="26"/>
      <c r="J686" s="26"/>
      <c r="K686" s="26"/>
      <c r="L686" s="26"/>
      <c r="M686" s="27" t="str">
        <f t="shared" si="114"/>
        <v/>
      </c>
      <c r="N686" s="26"/>
      <c r="O686" s="26"/>
      <c r="P686" s="26"/>
      <c r="Q686" s="26"/>
      <c r="R686" s="26"/>
      <c r="S686" s="27" t="str">
        <f t="shared" si="115"/>
        <v/>
      </c>
      <c r="T686" s="26"/>
      <c r="U686" s="26"/>
      <c r="V686" s="26"/>
      <c r="W686" s="26"/>
      <c r="X686" s="26"/>
      <c r="Y686" s="27" t="str">
        <f t="shared" si="116"/>
        <v/>
      </c>
      <c r="Z686" s="26"/>
      <c r="AA686" s="26"/>
      <c r="AB686" s="26"/>
      <c r="AC686" s="26"/>
      <c r="AD686" s="26"/>
      <c r="AE686" s="27" t="str">
        <f t="shared" si="117"/>
        <v/>
      </c>
      <c r="AP686"/>
      <c r="AQ686"/>
      <c r="AR686" s="151"/>
      <c r="AS686" s="151"/>
      <c r="AT686"/>
      <c r="AU686" s="57"/>
      <c r="AV686" s="57"/>
      <c r="AW686" s="57"/>
      <c r="AX686"/>
      <c r="AY686"/>
      <c r="AZ686"/>
      <c r="BA686"/>
      <c r="BB686"/>
      <c r="BC686"/>
      <c r="BD686"/>
      <c r="BE686"/>
      <c r="BF686"/>
      <c r="BG686"/>
      <c r="BH686"/>
      <c r="BI686"/>
      <c r="BJ686"/>
      <c r="BK686"/>
      <c r="BL686"/>
      <c r="BM686"/>
      <c r="BN686"/>
      <c r="BO686"/>
      <c r="BP686"/>
      <c r="BQ686"/>
      <c r="BR686"/>
      <c r="BS686"/>
      <c r="BT686"/>
      <c r="BU686"/>
      <c r="BV686"/>
      <c r="BW686"/>
      <c r="BX686"/>
      <c r="BY686"/>
      <c r="BZ686" s="21"/>
      <c r="CA686" s="21"/>
      <c r="CB686" s="21"/>
      <c r="CC686" s="21"/>
      <c r="CD686" s="21"/>
    </row>
    <row r="687" spans="7:82" hidden="1" x14ac:dyDescent="0.2">
      <c r="G687" s="6" t="str">
        <f t="shared" ref="G687:G750" si="118">IF(H269&lt;&gt;"",IF(G269="&lt;",1,0.99),"")</f>
        <v/>
      </c>
      <c r="H687" s="26"/>
      <c r="I687" s="26"/>
      <c r="J687" s="26"/>
      <c r="K687" s="26"/>
      <c r="L687" s="26"/>
      <c r="M687" s="27" t="str">
        <f t="shared" ref="M687:M750" si="119">IF(N269&lt;&gt;"",IF(M269="&lt;",1,0.99),"")</f>
        <v/>
      </c>
      <c r="N687" s="26"/>
      <c r="O687" s="26"/>
      <c r="P687" s="26"/>
      <c r="Q687" s="26"/>
      <c r="R687" s="26"/>
      <c r="S687" s="27" t="str">
        <f t="shared" ref="S687:S750" si="120">IF(T269&lt;&gt;"",IF(S269="&lt;",1,0.99),"")</f>
        <v/>
      </c>
      <c r="T687" s="26"/>
      <c r="U687" s="26"/>
      <c r="V687" s="26"/>
      <c r="W687" s="26"/>
      <c r="X687" s="26"/>
      <c r="Y687" s="27" t="str">
        <f t="shared" ref="Y687:Y750" si="121">IF(Z269&lt;&gt;"",IF(Y269="&lt;",1,0.99),"")</f>
        <v/>
      </c>
      <c r="Z687" s="26"/>
      <c r="AA687" s="26"/>
      <c r="AB687" s="26"/>
      <c r="AC687" s="26"/>
      <c r="AD687" s="26"/>
      <c r="AE687" s="27" t="str">
        <f t="shared" ref="AE687:AE750" si="122">IF(AF269&lt;&gt;"",IF(AE269="&lt;",1,0.99),"")</f>
        <v/>
      </c>
      <c r="AP687"/>
      <c r="AQ687"/>
      <c r="AR687" s="151"/>
      <c r="AS687" s="151"/>
      <c r="AT687"/>
      <c r="AU687" s="57"/>
      <c r="AV687" s="57"/>
      <c r="AW687" s="57"/>
      <c r="AX687"/>
      <c r="AY687"/>
      <c r="AZ687"/>
      <c r="BA687"/>
      <c r="BB687"/>
      <c r="BC687"/>
      <c r="BD687"/>
      <c r="BE687"/>
      <c r="BF687"/>
      <c r="BG687"/>
      <c r="BH687"/>
      <c r="BI687"/>
      <c r="BJ687"/>
      <c r="BK687"/>
      <c r="BL687"/>
      <c r="BM687"/>
      <c r="BN687"/>
      <c r="BO687"/>
      <c r="BP687"/>
      <c r="BQ687"/>
      <c r="BR687"/>
      <c r="BS687"/>
      <c r="BT687"/>
      <c r="BU687"/>
      <c r="BV687"/>
      <c r="BW687"/>
      <c r="BX687"/>
      <c r="BY687"/>
      <c r="BZ687" s="21"/>
      <c r="CA687" s="21"/>
      <c r="CB687" s="21"/>
      <c r="CC687" s="21"/>
      <c r="CD687" s="21"/>
    </row>
    <row r="688" spans="7:82" hidden="1" x14ac:dyDescent="0.2">
      <c r="G688" s="6" t="str">
        <f t="shared" si="118"/>
        <v/>
      </c>
      <c r="H688" s="26"/>
      <c r="I688" s="26"/>
      <c r="J688" s="26"/>
      <c r="K688" s="26"/>
      <c r="L688" s="26"/>
      <c r="M688" s="27" t="str">
        <f t="shared" si="119"/>
        <v/>
      </c>
      <c r="N688" s="26"/>
      <c r="O688" s="26"/>
      <c r="P688" s="26"/>
      <c r="Q688" s="26"/>
      <c r="R688" s="26"/>
      <c r="S688" s="27" t="str">
        <f t="shared" si="120"/>
        <v/>
      </c>
      <c r="T688" s="26"/>
      <c r="U688" s="26"/>
      <c r="V688" s="26"/>
      <c r="W688" s="26"/>
      <c r="X688" s="26"/>
      <c r="Y688" s="27" t="str">
        <f t="shared" si="121"/>
        <v/>
      </c>
      <c r="Z688" s="26"/>
      <c r="AA688" s="26"/>
      <c r="AB688" s="26"/>
      <c r="AC688" s="26"/>
      <c r="AD688" s="26"/>
      <c r="AE688" s="27" t="str">
        <f t="shared" si="122"/>
        <v/>
      </c>
      <c r="AP688"/>
      <c r="AQ688"/>
      <c r="AR688" s="151"/>
      <c r="AS688" s="151"/>
      <c r="AT688"/>
      <c r="AU688" s="57"/>
      <c r="AV688" s="57"/>
      <c r="AW688" s="57"/>
      <c r="AX688"/>
      <c r="AY688"/>
      <c r="AZ688"/>
      <c r="BA688"/>
      <c r="BB688"/>
      <c r="BC688"/>
      <c r="BD688"/>
      <c r="BE688"/>
      <c r="BF688"/>
      <c r="BG688"/>
      <c r="BH688"/>
      <c r="BI688"/>
      <c r="BJ688"/>
      <c r="BK688"/>
      <c r="BL688"/>
      <c r="BM688"/>
      <c r="BN688"/>
      <c r="BO688"/>
      <c r="BP688"/>
      <c r="BQ688"/>
      <c r="BR688"/>
      <c r="BS688"/>
      <c r="BT688"/>
      <c r="BU688"/>
      <c r="BV688"/>
      <c r="BW688"/>
      <c r="BX688"/>
      <c r="BY688"/>
      <c r="BZ688" s="21"/>
      <c r="CA688" s="21"/>
      <c r="CB688" s="21"/>
      <c r="CC688" s="21"/>
      <c r="CD688" s="21"/>
    </row>
    <row r="689" spans="7:82" hidden="1" x14ac:dyDescent="0.2">
      <c r="G689" s="6" t="str">
        <f t="shared" si="118"/>
        <v/>
      </c>
      <c r="H689" s="26"/>
      <c r="I689" s="26"/>
      <c r="J689" s="26"/>
      <c r="K689" s="26"/>
      <c r="L689" s="26"/>
      <c r="M689" s="27" t="str">
        <f t="shared" si="119"/>
        <v/>
      </c>
      <c r="N689" s="26"/>
      <c r="O689" s="26"/>
      <c r="P689" s="26"/>
      <c r="Q689" s="26"/>
      <c r="R689" s="26"/>
      <c r="S689" s="27" t="str">
        <f t="shared" si="120"/>
        <v/>
      </c>
      <c r="T689" s="26"/>
      <c r="U689" s="26"/>
      <c r="V689" s="26"/>
      <c r="W689" s="26"/>
      <c r="X689" s="26"/>
      <c r="Y689" s="27" t="str">
        <f t="shared" si="121"/>
        <v/>
      </c>
      <c r="Z689" s="26"/>
      <c r="AA689" s="26"/>
      <c r="AB689" s="26"/>
      <c r="AC689" s="26"/>
      <c r="AD689" s="26"/>
      <c r="AE689" s="27" t="str">
        <f t="shared" si="122"/>
        <v/>
      </c>
      <c r="AP689"/>
      <c r="AQ689"/>
      <c r="AR689" s="151"/>
      <c r="AS689" s="151"/>
      <c r="AT689"/>
      <c r="AU689" s="57"/>
      <c r="AV689" s="57"/>
      <c r="AW689" s="57"/>
      <c r="AX689"/>
      <c r="AY689"/>
      <c r="AZ689"/>
      <c r="BA689"/>
      <c r="BB689"/>
      <c r="BC689"/>
      <c r="BD689"/>
      <c r="BE689"/>
      <c r="BF689"/>
      <c r="BG689"/>
      <c r="BH689"/>
      <c r="BI689"/>
      <c r="BJ689"/>
      <c r="BK689"/>
      <c r="BL689"/>
      <c r="BM689"/>
      <c r="BN689"/>
      <c r="BO689"/>
      <c r="BP689"/>
      <c r="BQ689"/>
      <c r="BR689"/>
      <c r="BS689"/>
      <c r="BT689"/>
      <c r="BU689"/>
      <c r="BV689"/>
      <c r="BW689"/>
      <c r="BX689"/>
      <c r="BY689"/>
      <c r="BZ689" s="21"/>
      <c r="CA689" s="21"/>
      <c r="CB689" s="21"/>
      <c r="CC689" s="21"/>
      <c r="CD689" s="21"/>
    </row>
    <row r="690" spans="7:82" hidden="1" x14ac:dyDescent="0.2">
      <c r="G690" s="6" t="str">
        <f t="shared" si="118"/>
        <v/>
      </c>
      <c r="H690" s="26"/>
      <c r="I690" s="26"/>
      <c r="J690" s="26"/>
      <c r="K690" s="26"/>
      <c r="L690" s="26"/>
      <c r="M690" s="27" t="str">
        <f t="shared" si="119"/>
        <v/>
      </c>
      <c r="N690" s="26"/>
      <c r="O690" s="26"/>
      <c r="P690" s="26"/>
      <c r="Q690" s="26"/>
      <c r="R690" s="26"/>
      <c r="S690" s="27" t="str">
        <f t="shared" si="120"/>
        <v/>
      </c>
      <c r="T690" s="26"/>
      <c r="U690" s="26"/>
      <c r="V690" s="26"/>
      <c r="W690" s="26"/>
      <c r="X690" s="26"/>
      <c r="Y690" s="27" t="str">
        <f t="shared" si="121"/>
        <v/>
      </c>
      <c r="Z690" s="26"/>
      <c r="AA690" s="26"/>
      <c r="AB690" s="26"/>
      <c r="AC690" s="26"/>
      <c r="AD690" s="26"/>
      <c r="AE690" s="27" t="str">
        <f t="shared" si="122"/>
        <v/>
      </c>
      <c r="AP690"/>
      <c r="AQ690"/>
      <c r="AR690" s="151"/>
      <c r="AS690" s="151"/>
      <c r="AT690"/>
      <c r="AU690" s="57"/>
      <c r="AV690" s="57"/>
      <c r="AW690" s="57"/>
      <c r="AX690"/>
      <c r="AY690"/>
      <c r="AZ690"/>
      <c r="BA690"/>
      <c r="BB690"/>
      <c r="BC690"/>
      <c r="BD690"/>
      <c r="BE690"/>
      <c r="BF690"/>
      <c r="BG690"/>
      <c r="BH690"/>
      <c r="BI690"/>
      <c r="BJ690"/>
      <c r="BK690"/>
      <c r="BL690"/>
      <c r="BM690"/>
      <c r="BN690"/>
      <c r="BO690"/>
      <c r="BP690"/>
      <c r="BQ690"/>
      <c r="BR690"/>
      <c r="BS690"/>
      <c r="BT690"/>
      <c r="BU690"/>
      <c r="BV690"/>
      <c r="BW690"/>
      <c r="BX690"/>
      <c r="BY690"/>
      <c r="BZ690" s="21"/>
      <c r="CA690" s="21"/>
      <c r="CB690" s="21"/>
      <c r="CC690" s="21"/>
      <c r="CD690" s="21"/>
    </row>
    <row r="691" spans="7:82" hidden="1" x14ac:dyDescent="0.2">
      <c r="G691" s="6" t="str">
        <f t="shared" si="118"/>
        <v/>
      </c>
      <c r="H691" s="26"/>
      <c r="I691" s="26"/>
      <c r="J691" s="26"/>
      <c r="K691" s="26"/>
      <c r="L691" s="26"/>
      <c r="M691" s="27" t="str">
        <f t="shared" si="119"/>
        <v/>
      </c>
      <c r="N691" s="26"/>
      <c r="O691" s="26"/>
      <c r="P691" s="26"/>
      <c r="Q691" s="26"/>
      <c r="R691" s="26"/>
      <c r="S691" s="27" t="str">
        <f t="shared" si="120"/>
        <v/>
      </c>
      <c r="T691" s="26"/>
      <c r="U691" s="26"/>
      <c r="V691" s="26"/>
      <c r="W691" s="26"/>
      <c r="X691" s="26"/>
      <c r="Y691" s="27" t="str">
        <f t="shared" si="121"/>
        <v/>
      </c>
      <c r="Z691" s="26"/>
      <c r="AA691" s="26"/>
      <c r="AB691" s="26"/>
      <c r="AC691" s="26"/>
      <c r="AD691" s="26"/>
      <c r="AE691" s="27" t="str">
        <f t="shared" si="122"/>
        <v/>
      </c>
      <c r="AP691"/>
      <c r="AQ691"/>
      <c r="AR691" s="151"/>
      <c r="AS691" s="151"/>
      <c r="AT691"/>
      <c r="AU691" s="57"/>
      <c r="AV691" s="57"/>
      <c r="AW691" s="57"/>
      <c r="AX691"/>
      <c r="AY691"/>
      <c r="AZ691"/>
      <c r="BA691"/>
      <c r="BB691"/>
      <c r="BC691"/>
      <c r="BD691"/>
      <c r="BE691"/>
      <c r="BF691"/>
      <c r="BG691"/>
      <c r="BH691"/>
      <c r="BI691"/>
      <c r="BJ691"/>
      <c r="BK691"/>
      <c r="BL691"/>
      <c r="BM691"/>
      <c r="BN691"/>
      <c r="BO691"/>
      <c r="BP691"/>
      <c r="BQ691"/>
      <c r="BR691"/>
      <c r="BS691"/>
      <c r="BT691"/>
      <c r="BU691"/>
      <c r="BV691"/>
      <c r="BW691"/>
      <c r="BX691"/>
      <c r="BY691"/>
      <c r="BZ691" s="21"/>
      <c r="CA691" s="21"/>
      <c r="CB691" s="21"/>
      <c r="CC691" s="21"/>
      <c r="CD691" s="21"/>
    </row>
    <row r="692" spans="7:82" hidden="1" x14ac:dyDescent="0.2">
      <c r="G692" s="6" t="str">
        <f t="shared" si="118"/>
        <v/>
      </c>
      <c r="H692" s="26"/>
      <c r="I692" s="26"/>
      <c r="J692" s="26"/>
      <c r="K692" s="26"/>
      <c r="L692" s="26"/>
      <c r="M692" s="27" t="str">
        <f t="shared" si="119"/>
        <v/>
      </c>
      <c r="N692" s="26"/>
      <c r="O692" s="26"/>
      <c r="P692" s="26"/>
      <c r="Q692" s="26"/>
      <c r="R692" s="26"/>
      <c r="S692" s="27" t="str">
        <f t="shared" si="120"/>
        <v/>
      </c>
      <c r="T692" s="26"/>
      <c r="U692" s="26"/>
      <c r="V692" s="26"/>
      <c r="W692" s="26"/>
      <c r="X692" s="26"/>
      <c r="Y692" s="27" t="str">
        <f t="shared" si="121"/>
        <v/>
      </c>
      <c r="Z692" s="26"/>
      <c r="AA692" s="26"/>
      <c r="AB692" s="26"/>
      <c r="AC692" s="26"/>
      <c r="AD692" s="26"/>
      <c r="AE692" s="27" t="str">
        <f t="shared" si="122"/>
        <v/>
      </c>
      <c r="AP692"/>
      <c r="AQ692"/>
      <c r="AR692" s="151"/>
      <c r="AS692" s="151"/>
      <c r="AT692"/>
      <c r="AU692" s="57"/>
      <c r="AV692" s="57"/>
      <c r="AW692" s="57"/>
      <c r="AX692"/>
      <c r="AY692"/>
      <c r="AZ692"/>
      <c r="BA692"/>
      <c r="BB692"/>
      <c r="BC692"/>
      <c r="BD692"/>
      <c r="BE692"/>
      <c r="BF692"/>
      <c r="BG692"/>
      <c r="BH692"/>
      <c r="BI692"/>
      <c r="BJ692"/>
      <c r="BK692"/>
      <c r="BL692"/>
      <c r="BM692"/>
      <c r="BN692"/>
      <c r="BO692"/>
      <c r="BP692"/>
      <c r="BQ692"/>
      <c r="BR692"/>
      <c r="BS692"/>
      <c r="BT692"/>
      <c r="BU692"/>
      <c r="BV692"/>
      <c r="BW692"/>
      <c r="BX692"/>
      <c r="BY692"/>
      <c r="BZ692" s="21"/>
      <c r="CA692" s="21"/>
      <c r="CB692" s="21"/>
      <c r="CC692" s="21"/>
      <c r="CD692" s="21"/>
    </row>
    <row r="693" spans="7:82" hidden="1" x14ac:dyDescent="0.2">
      <c r="G693" s="6" t="str">
        <f t="shared" si="118"/>
        <v/>
      </c>
      <c r="H693" s="26"/>
      <c r="I693" s="26"/>
      <c r="J693" s="26"/>
      <c r="K693" s="26"/>
      <c r="L693" s="26"/>
      <c r="M693" s="27" t="str">
        <f t="shared" si="119"/>
        <v/>
      </c>
      <c r="N693" s="26"/>
      <c r="O693" s="26"/>
      <c r="P693" s="26"/>
      <c r="Q693" s="26"/>
      <c r="R693" s="26"/>
      <c r="S693" s="27" t="str">
        <f t="shared" si="120"/>
        <v/>
      </c>
      <c r="T693" s="26"/>
      <c r="U693" s="26"/>
      <c r="V693" s="26"/>
      <c r="W693" s="26"/>
      <c r="X693" s="26"/>
      <c r="Y693" s="27" t="str">
        <f t="shared" si="121"/>
        <v/>
      </c>
      <c r="Z693" s="26"/>
      <c r="AA693" s="26"/>
      <c r="AB693" s="26"/>
      <c r="AC693" s="26"/>
      <c r="AD693" s="26"/>
      <c r="AE693" s="27" t="str">
        <f t="shared" si="122"/>
        <v/>
      </c>
      <c r="AP693"/>
      <c r="AQ693"/>
      <c r="AR693" s="151"/>
      <c r="AS693" s="151"/>
      <c r="AT693"/>
      <c r="AU693" s="57"/>
      <c r="AV693" s="57"/>
      <c r="AW693" s="57"/>
      <c r="AX693"/>
      <c r="AY693"/>
      <c r="AZ693"/>
      <c r="BA693"/>
      <c r="BB693"/>
      <c r="BC693"/>
      <c r="BD693"/>
      <c r="BE693"/>
      <c r="BF693"/>
      <c r="BG693"/>
      <c r="BH693"/>
      <c r="BI693"/>
      <c r="BJ693"/>
      <c r="BK693"/>
      <c r="BL693"/>
      <c r="BM693"/>
      <c r="BN693"/>
      <c r="BO693"/>
      <c r="BP693"/>
      <c r="BQ693"/>
      <c r="BR693"/>
      <c r="BS693"/>
      <c r="BT693"/>
      <c r="BU693"/>
      <c r="BV693"/>
      <c r="BW693"/>
      <c r="BX693"/>
      <c r="BY693"/>
      <c r="BZ693" s="21"/>
      <c r="CA693" s="21"/>
      <c r="CB693" s="21"/>
      <c r="CC693" s="21"/>
      <c r="CD693" s="21"/>
    </row>
    <row r="694" spans="7:82" hidden="1" x14ac:dyDescent="0.2">
      <c r="G694" s="6" t="str">
        <f t="shared" si="118"/>
        <v/>
      </c>
      <c r="H694" s="26"/>
      <c r="I694" s="26"/>
      <c r="J694" s="26"/>
      <c r="K694" s="26"/>
      <c r="L694" s="26"/>
      <c r="M694" s="27" t="str">
        <f t="shared" si="119"/>
        <v/>
      </c>
      <c r="N694" s="26"/>
      <c r="O694" s="26"/>
      <c r="P694" s="26"/>
      <c r="Q694" s="26"/>
      <c r="R694" s="26"/>
      <c r="S694" s="27" t="str">
        <f t="shared" si="120"/>
        <v/>
      </c>
      <c r="T694" s="26"/>
      <c r="U694" s="26"/>
      <c r="V694" s="26"/>
      <c r="W694" s="26"/>
      <c r="X694" s="26"/>
      <c r="Y694" s="27" t="str">
        <f t="shared" si="121"/>
        <v/>
      </c>
      <c r="Z694" s="26"/>
      <c r="AA694" s="26"/>
      <c r="AB694" s="26"/>
      <c r="AC694" s="26"/>
      <c r="AD694" s="26"/>
      <c r="AE694" s="27" t="str">
        <f t="shared" si="122"/>
        <v/>
      </c>
      <c r="AP694"/>
      <c r="AQ694"/>
      <c r="AR694" s="151"/>
      <c r="AS694" s="151"/>
      <c r="AT694"/>
      <c r="AU694" s="57"/>
      <c r="AV694" s="57"/>
      <c r="AW694" s="57"/>
      <c r="AX694"/>
      <c r="AY694"/>
      <c r="AZ694"/>
      <c r="BA694"/>
      <c r="BB694"/>
      <c r="BC694"/>
      <c r="BD694"/>
      <c r="BE694"/>
      <c r="BF694"/>
      <c r="BG694"/>
      <c r="BH694"/>
      <c r="BI694"/>
      <c r="BJ694"/>
      <c r="BK694"/>
      <c r="BL694"/>
      <c r="BM694"/>
      <c r="BN694"/>
      <c r="BO694"/>
      <c r="BP694"/>
      <c r="BQ694"/>
      <c r="BR694"/>
      <c r="BS694"/>
      <c r="BT694"/>
      <c r="BU694"/>
      <c r="BV694"/>
      <c r="BW694"/>
      <c r="BX694"/>
      <c r="BY694"/>
      <c r="BZ694" s="21"/>
      <c r="CA694" s="21"/>
      <c r="CB694" s="21"/>
      <c r="CC694" s="21"/>
      <c r="CD694" s="21"/>
    </row>
    <row r="695" spans="7:82" hidden="1" x14ac:dyDescent="0.2">
      <c r="G695" s="6" t="str">
        <f t="shared" si="118"/>
        <v/>
      </c>
      <c r="H695" s="26"/>
      <c r="I695" s="26"/>
      <c r="J695" s="26"/>
      <c r="K695" s="26"/>
      <c r="L695" s="26"/>
      <c r="M695" s="27" t="str">
        <f t="shared" si="119"/>
        <v/>
      </c>
      <c r="N695" s="26"/>
      <c r="O695" s="26"/>
      <c r="P695" s="26"/>
      <c r="Q695" s="26"/>
      <c r="R695" s="26"/>
      <c r="S695" s="27" t="str">
        <f t="shared" si="120"/>
        <v/>
      </c>
      <c r="T695" s="26"/>
      <c r="U695" s="26"/>
      <c r="V695" s="26"/>
      <c r="W695" s="26"/>
      <c r="X695" s="26"/>
      <c r="Y695" s="27" t="str">
        <f t="shared" si="121"/>
        <v/>
      </c>
      <c r="Z695" s="26"/>
      <c r="AA695" s="26"/>
      <c r="AB695" s="26"/>
      <c r="AC695" s="26"/>
      <c r="AD695" s="26"/>
      <c r="AE695" s="27" t="str">
        <f t="shared" si="122"/>
        <v/>
      </c>
      <c r="AP695"/>
      <c r="AQ695"/>
      <c r="AR695" s="151"/>
      <c r="AS695" s="151"/>
      <c r="AT695"/>
      <c r="AU695" s="57"/>
      <c r="AV695" s="57"/>
      <c r="AW695" s="57"/>
      <c r="AX695"/>
      <c r="AY695"/>
      <c r="AZ695"/>
      <c r="BA695"/>
      <c r="BB695"/>
      <c r="BC695"/>
      <c r="BD695"/>
      <c r="BE695"/>
      <c r="BF695"/>
      <c r="BG695"/>
      <c r="BH695"/>
      <c r="BI695"/>
      <c r="BJ695"/>
      <c r="BK695"/>
      <c r="BL695"/>
      <c r="BM695"/>
      <c r="BN695"/>
      <c r="BO695"/>
      <c r="BP695"/>
      <c r="BQ695"/>
      <c r="BR695"/>
      <c r="BS695"/>
      <c r="BT695"/>
      <c r="BU695"/>
      <c r="BV695"/>
      <c r="BW695"/>
      <c r="BX695"/>
      <c r="BY695"/>
      <c r="BZ695" s="21"/>
      <c r="CA695" s="21"/>
      <c r="CB695" s="21"/>
      <c r="CC695" s="21"/>
      <c r="CD695" s="21"/>
    </row>
    <row r="696" spans="7:82" hidden="1" x14ac:dyDescent="0.2">
      <c r="G696" s="6" t="str">
        <f t="shared" si="118"/>
        <v/>
      </c>
      <c r="H696" s="26"/>
      <c r="I696" s="26"/>
      <c r="J696" s="26"/>
      <c r="K696" s="26"/>
      <c r="L696" s="26"/>
      <c r="M696" s="27" t="str">
        <f t="shared" si="119"/>
        <v/>
      </c>
      <c r="N696" s="26"/>
      <c r="O696" s="26"/>
      <c r="P696" s="26"/>
      <c r="Q696" s="26"/>
      <c r="R696" s="26"/>
      <c r="S696" s="27" t="str">
        <f t="shared" si="120"/>
        <v/>
      </c>
      <c r="T696" s="26"/>
      <c r="U696" s="26"/>
      <c r="V696" s="26"/>
      <c r="W696" s="26"/>
      <c r="X696" s="26"/>
      <c r="Y696" s="27" t="str">
        <f t="shared" si="121"/>
        <v/>
      </c>
      <c r="Z696" s="26"/>
      <c r="AA696" s="26"/>
      <c r="AB696" s="26"/>
      <c r="AC696" s="26"/>
      <c r="AD696" s="26"/>
      <c r="AE696" s="27" t="str">
        <f t="shared" si="122"/>
        <v/>
      </c>
      <c r="AP696"/>
      <c r="AQ696"/>
      <c r="AR696" s="151"/>
      <c r="AS696" s="151"/>
      <c r="AT696"/>
      <c r="AU696" s="57"/>
      <c r="AV696" s="57"/>
      <c r="AW696" s="57"/>
      <c r="AX696"/>
      <c r="AY696"/>
      <c r="AZ696"/>
      <c r="BA696"/>
      <c r="BB696"/>
      <c r="BC696"/>
      <c r="BD696"/>
      <c r="BE696"/>
      <c r="BF696"/>
      <c r="BG696"/>
      <c r="BH696"/>
      <c r="BI696"/>
      <c r="BJ696"/>
      <c r="BK696"/>
      <c r="BL696"/>
      <c r="BM696"/>
      <c r="BN696"/>
      <c r="BO696"/>
      <c r="BP696"/>
      <c r="BQ696"/>
      <c r="BR696"/>
      <c r="BS696"/>
      <c r="BT696"/>
      <c r="BU696"/>
      <c r="BV696"/>
      <c r="BW696"/>
      <c r="BX696"/>
      <c r="BY696"/>
      <c r="BZ696" s="21"/>
      <c r="CA696" s="21"/>
      <c r="CB696" s="21"/>
      <c r="CC696" s="21"/>
      <c r="CD696" s="21"/>
    </row>
    <row r="697" spans="7:82" hidden="1" x14ac:dyDescent="0.2">
      <c r="G697" s="6" t="str">
        <f t="shared" si="118"/>
        <v/>
      </c>
      <c r="H697" s="26"/>
      <c r="I697" s="26"/>
      <c r="J697" s="26"/>
      <c r="K697" s="26"/>
      <c r="L697" s="26"/>
      <c r="M697" s="27" t="str">
        <f t="shared" si="119"/>
        <v/>
      </c>
      <c r="N697" s="26"/>
      <c r="O697" s="26"/>
      <c r="P697" s="26"/>
      <c r="Q697" s="26"/>
      <c r="R697" s="26"/>
      <c r="S697" s="27" t="str">
        <f t="shared" si="120"/>
        <v/>
      </c>
      <c r="T697" s="26"/>
      <c r="U697" s="26"/>
      <c r="V697" s="26"/>
      <c r="W697" s="26"/>
      <c r="X697" s="26"/>
      <c r="Y697" s="27" t="str">
        <f t="shared" si="121"/>
        <v/>
      </c>
      <c r="Z697" s="26"/>
      <c r="AA697" s="26"/>
      <c r="AB697" s="26"/>
      <c r="AC697" s="26"/>
      <c r="AD697" s="26"/>
      <c r="AE697" s="27" t="str">
        <f t="shared" si="122"/>
        <v/>
      </c>
      <c r="AP697"/>
      <c r="AQ697"/>
      <c r="AR697" s="151"/>
      <c r="AS697" s="151"/>
      <c r="AT697"/>
      <c r="AU697" s="57"/>
      <c r="AV697" s="57"/>
      <c r="AW697" s="57"/>
      <c r="AX697"/>
      <c r="AY697"/>
      <c r="AZ697"/>
      <c r="BA697"/>
      <c r="BB697"/>
      <c r="BC697"/>
      <c r="BD697"/>
      <c r="BE697"/>
      <c r="BF697"/>
      <c r="BG697"/>
      <c r="BH697"/>
      <c r="BI697"/>
      <c r="BJ697"/>
      <c r="BK697"/>
      <c r="BL697"/>
      <c r="BM697"/>
      <c r="BN697"/>
      <c r="BO697"/>
      <c r="BP697"/>
      <c r="BQ697"/>
      <c r="BR697"/>
      <c r="BS697"/>
      <c r="BT697"/>
      <c r="BU697"/>
      <c r="BV697"/>
      <c r="BW697"/>
      <c r="BX697"/>
      <c r="BY697"/>
      <c r="BZ697" s="21"/>
      <c r="CA697" s="21"/>
      <c r="CB697" s="21"/>
      <c r="CC697" s="21"/>
      <c r="CD697" s="21"/>
    </row>
    <row r="698" spans="7:82" hidden="1" x14ac:dyDescent="0.2">
      <c r="G698" s="6" t="str">
        <f t="shared" si="118"/>
        <v/>
      </c>
      <c r="H698" s="26"/>
      <c r="I698" s="26"/>
      <c r="J698" s="26"/>
      <c r="K698" s="26"/>
      <c r="L698" s="26"/>
      <c r="M698" s="27" t="str">
        <f t="shared" si="119"/>
        <v/>
      </c>
      <c r="N698" s="26"/>
      <c r="O698" s="26"/>
      <c r="P698" s="26"/>
      <c r="Q698" s="26"/>
      <c r="R698" s="26"/>
      <c r="S698" s="27" t="str">
        <f t="shared" si="120"/>
        <v/>
      </c>
      <c r="T698" s="26"/>
      <c r="U698" s="26"/>
      <c r="V698" s="26"/>
      <c r="W698" s="26"/>
      <c r="X698" s="26"/>
      <c r="Y698" s="27" t="str">
        <f t="shared" si="121"/>
        <v/>
      </c>
      <c r="Z698" s="26"/>
      <c r="AA698" s="26"/>
      <c r="AB698" s="26"/>
      <c r="AC698" s="26"/>
      <c r="AD698" s="26"/>
      <c r="AE698" s="27" t="str">
        <f t="shared" si="122"/>
        <v/>
      </c>
      <c r="AP698"/>
      <c r="AQ698"/>
      <c r="AR698" s="151"/>
      <c r="AS698" s="151"/>
      <c r="AT698"/>
      <c r="AU698" s="57"/>
      <c r="AV698" s="57"/>
      <c r="AW698" s="57"/>
      <c r="AX698"/>
      <c r="AY698"/>
      <c r="AZ698"/>
      <c r="BA698"/>
      <c r="BB698"/>
      <c r="BC698"/>
      <c r="BD698"/>
      <c r="BE698"/>
      <c r="BF698"/>
      <c r="BG698"/>
      <c r="BH698"/>
      <c r="BI698"/>
      <c r="BJ698"/>
      <c r="BK698"/>
      <c r="BL698"/>
      <c r="BM698"/>
      <c r="BN698"/>
      <c r="BO698"/>
      <c r="BP698"/>
      <c r="BQ698"/>
      <c r="BR698"/>
      <c r="BS698"/>
      <c r="BT698"/>
      <c r="BU698"/>
      <c r="BV698"/>
      <c r="BW698"/>
      <c r="BX698"/>
      <c r="BY698"/>
      <c r="BZ698" s="21"/>
      <c r="CA698" s="21"/>
      <c r="CB698" s="21"/>
      <c r="CC698" s="21"/>
      <c r="CD698" s="21"/>
    </row>
    <row r="699" spans="7:82" hidden="1" x14ac:dyDescent="0.2">
      <c r="G699" s="6" t="str">
        <f t="shared" si="118"/>
        <v/>
      </c>
      <c r="H699" s="26"/>
      <c r="I699" s="26"/>
      <c r="J699" s="26"/>
      <c r="K699" s="26"/>
      <c r="L699" s="26"/>
      <c r="M699" s="27" t="str">
        <f t="shared" si="119"/>
        <v/>
      </c>
      <c r="N699" s="26"/>
      <c r="O699" s="26"/>
      <c r="P699" s="26"/>
      <c r="Q699" s="26"/>
      <c r="R699" s="26"/>
      <c r="S699" s="27" t="str">
        <f t="shared" si="120"/>
        <v/>
      </c>
      <c r="T699" s="26"/>
      <c r="U699" s="26"/>
      <c r="V699" s="26"/>
      <c r="W699" s="26"/>
      <c r="X699" s="26"/>
      <c r="Y699" s="27" t="str">
        <f t="shared" si="121"/>
        <v/>
      </c>
      <c r="Z699" s="26"/>
      <c r="AA699" s="26"/>
      <c r="AB699" s="26"/>
      <c r="AC699" s="26"/>
      <c r="AD699" s="26"/>
      <c r="AE699" s="27" t="str">
        <f t="shared" si="122"/>
        <v/>
      </c>
      <c r="AP699"/>
      <c r="AQ699"/>
      <c r="AR699" s="151"/>
      <c r="AS699" s="151"/>
      <c r="AT699"/>
      <c r="AU699" s="57"/>
      <c r="AV699" s="57"/>
      <c r="AW699" s="57"/>
      <c r="AX699"/>
      <c r="AY699"/>
      <c r="AZ699"/>
      <c r="BA699"/>
      <c r="BB699"/>
      <c r="BC699"/>
      <c r="BD699"/>
      <c r="BE699"/>
      <c r="BF699"/>
      <c r="BG699"/>
      <c r="BH699"/>
      <c r="BI699"/>
      <c r="BJ699"/>
      <c r="BK699"/>
      <c r="BL699"/>
      <c r="BM699"/>
      <c r="BN699"/>
      <c r="BO699"/>
      <c r="BP699"/>
      <c r="BQ699"/>
      <c r="BR699"/>
      <c r="BS699"/>
      <c r="BT699"/>
      <c r="BU699"/>
      <c r="BV699"/>
      <c r="BW699"/>
      <c r="BX699"/>
      <c r="BY699"/>
      <c r="BZ699" s="21"/>
      <c r="CA699" s="21"/>
      <c r="CB699" s="21"/>
      <c r="CC699" s="21"/>
      <c r="CD699" s="21"/>
    </row>
    <row r="700" spans="7:82" hidden="1" x14ac:dyDescent="0.2">
      <c r="G700" s="6" t="str">
        <f t="shared" si="118"/>
        <v/>
      </c>
      <c r="H700" s="26"/>
      <c r="I700" s="26"/>
      <c r="J700" s="26"/>
      <c r="K700" s="26"/>
      <c r="L700" s="26"/>
      <c r="M700" s="27" t="str">
        <f t="shared" si="119"/>
        <v/>
      </c>
      <c r="N700" s="26"/>
      <c r="O700" s="26"/>
      <c r="P700" s="26"/>
      <c r="Q700" s="26"/>
      <c r="R700" s="26"/>
      <c r="S700" s="27" t="str">
        <f t="shared" si="120"/>
        <v/>
      </c>
      <c r="T700" s="26"/>
      <c r="U700" s="26"/>
      <c r="V700" s="26"/>
      <c r="W700" s="26"/>
      <c r="X700" s="26"/>
      <c r="Y700" s="27" t="str">
        <f t="shared" si="121"/>
        <v/>
      </c>
      <c r="Z700" s="26"/>
      <c r="AA700" s="26"/>
      <c r="AB700" s="26"/>
      <c r="AC700" s="26"/>
      <c r="AD700" s="26"/>
      <c r="AE700" s="27" t="str">
        <f t="shared" si="122"/>
        <v/>
      </c>
      <c r="AP700"/>
      <c r="AQ700"/>
      <c r="AR700" s="151"/>
      <c r="AS700" s="151"/>
      <c r="AT700"/>
      <c r="AU700" s="57"/>
      <c r="AV700" s="57"/>
      <c r="AW700" s="57"/>
      <c r="AX700"/>
      <c r="AY700"/>
      <c r="AZ700"/>
      <c r="BA700"/>
      <c r="BB700"/>
      <c r="BC700"/>
      <c r="BD700"/>
      <c r="BE700"/>
      <c r="BF700"/>
      <c r="BG700"/>
      <c r="BH700"/>
      <c r="BI700"/>
      <c r="BJ700"/>
      <c r="BK700"/>
      <c r="BL700"/>
      <c r="BM700"/>
      <c r="BN700"/>
      <c r="BO700"/>
      <c r="BP700"/>
      <c r="BQ700"/>
      <c r="BR700"/>
      <c r="BS700"/>
      <c r="BT700"/>
      <c r="BU700"/>
      <c r="BV700"/>
      <c r="BW700"/>
      <c r="BX700"/>
      <c r="BY700"/>
      <c r="BZ700" s="21"/>
      <c r="CA700" s="21"/>
      <c r="CB700" s="21"/>
      <c r="CC700" s="21"/>
      <c r="CD700" s="21"/>
    </row>
    <row r="701" spans="7:82" hidden="1" x14ac:dyDescent="0.2">
      <c r="G701" s="6" t="str">
        <f t="shared" si="118"/>
        <v/>
      </c>
      <c r="H701" s="26"/>
      <c r="I701" s="26"/>
      <c r="J701" s="26"/>
      <c r="K701" s="26"/>
      <c r="L701" s="26"/>
      <c r="M701" s="27" t="str">
        <f t="shared" si="119"/>
        <v/>
      </c>
      <c r="N701" s="26"/>
      <c r="O701" s="26"/>
      <c r="P701" s="26"/>
      <c r="Q701" s="26"/>
      <c r="R701" s="26"/>
      <c r="S701" s="27" t="str">
        <f t="shared" si="120"/>
        <v/>
      </c>
      <c r="T701" s="26"/>
      <c r="U701" s="26"/>
      <c r="V701" s="26"/>
      <c r="W701" s="26"/>
      <c r="X701" s="26"/>
      <c r="Y701" s="27" t="str">
        <f t="shared" si="121"/>
        <v/>
      </c>
      <c r="Z701" s="26"/>
      <c r="AA701" s="26"/>
      <c r="AB701" s="26"/>
      <c r="AC701" s="26"/>
      <c r="AD701" s="26"/>
      <c r="AE701" s="27" t="str">
        <f t="shared" si="122"/>
        <v/>
      </c>
      <c r="AP701"/>
      <c r="AQ701"/>
      <c r="AR701" s="151"/>
      <c r="AS701" s="151"/>
      <c r="AT701"/>
      <c r="AU701" s="57"/>
      <c r="AV701" s="57"/>
      <c r="AW701" s="57"/>
      <c r="AX701"/>
      <c r="AY701"/>
      <c r="AZ701"/>
      <c r="BA701"/>
      <c r="BB701"/>
      <c r="BC701"/>
      <c r="BD701"/>
      <c r="BE701"/>
      <c r="BF701"/>
      <c r="BG701"/>
      <c r="BH701"/>
      <c r="BI701"/>
      <c r="BJ701"/>
      <c r="BK701"/>
      <c r="BL701"/>
      <c r="BM701"/>
      <c r="BN701"/>
      <c r="BO701"/>
      <c r="BP701"/>
      <c r="BQ701"/>
      <c r="BR701"/>
      <c r="BS701"/>
      <c r="BT701"/>
      <c r="BU701"/>
      <c r="BV701"/>
      <c r="BW701"/>
      <c r="BX701"/>
      <c r="BY701"/>
      <c r="BZ701" s="21"/>
      <c r="CA701" s="21"/>
      <c r="CB701" s="21"/>
      <c r="CC701" s="21"/>
      <c r="CD701" s="21"/>
    </row>
    <row r="702" spans="7:82" hidden="1" x14ac:dyDescent="0.2">
      <c r="G702" s="6" t="str">
        <f t="shared" si="118"/>
        <v/>
      </c>
      <c r="H702" s="26"/>
      <c r="I702" s="26"/>
      <c r="J702" s="26"/>
      <c r="K702" s="26"/>
      <c r="L702" s="26"/>
      <c r="M702" s="27" t="str">
        <f t="shared" si="119"/>
        <v/>
      </c>
      <c r="N702" s="26"/>
      <c r="O702" s="26"/>
      <c r="P702" s="26"/>
      <c r="Q702" s="26"/>
      <c r="R702" s="26"/>
      <c r="S702" s="27" t="str">
        <f t="shared" si="120"/>
        <v/>
      </c>
      <c r="T702" s="26"/>
      <c r="U702" s="26"/>
      <c r="V702" s="26"/>
      <c r="W702" s="26"/>
      <c r="X702" s="26"/>
      <c r="Y702" s="27" t="str">
        <f t="shared" si="121"/>
        <v/>
      </c>
      <c r="Z702" s="26"/>
      <c r="AA702" s="26"/>
      <c r="AB702" s="26"/>
      <c r="AC702" s="26"/>
      <c r="AD702" s="26"/>
      <c r="AE702" s="27" t="str">
        <f t="shared" si="122"/>
        <v/>
      </c>
      <c r="AP702"/>
      <c r="AQ702"/>
      <c r="AR702" s="151"/>
      <c r="AS702" s="151"/>
      <c r="AT702"/>
      <c r="AU702" s="57"/>
      <c r="AV702" s="57"/>
      <c r="AW702" s="57"/>
      <c r="AX702"/>
      <c r="AY702"/>
      <c r="AZ702"/>
      <c r="BA702"/>
      <c r="BB702"/>
      <c r="BC702"/>
      <c r="BD702"/>
      <c r="BE702"/>
      <c r="BF702"/>
      <c r="BG702"/>
      <c r="BH702"/>
      <c r="BI702"/>
      <c r="BJ702"/>
      <c r="BK702"/>
      <c r="BL702"/>
      <c r="BM702"/>
      <c r="BN702"/>
      <c r="BO702"/>
      <c r="BP702"/>
      <c r="BQ702"/>
      <c r="BR702"/>
      <c r="BS702"/>
      <c r="BT702"/>
      <c r="BU702"/>
      <c r="BV702"/>
      <c r="BW702"/>
      <c r="BX702"/>
      <c r="BY702"/>
      <c r="BZ702" s="21"/>
      <c r="CA702" s="21"/>
      <c r="CB702" s="21"/>
      <c r="CC702" s="21"/>
      <c r="CD702" s="21"/>
    </row>
    <row r="703" spans="7:82" hidden="1" x14ac:dyDescent="0.2">
      <c r="G703" s="6" t="str">
        <f t="shared" si="118"/>
        <v/>
      </c>
      <c r="H703" s="26"/>
      <c r="I703" s="26"/>
      <c r="J703" s="26"/>
      <c r="K703" s="26"/>
      <c r="L703" s="26"/>
      <c r="M703" s="27" t="str">
        <f t="shared" si="119"/>
        <v/>
      </c>
      <c r="N703" s="26"/>
      <c r="O703" s="26"/>
      <c r="P703" s="26"/>
      <c r="Q703" s="26"/>
      <c r="R703" s="26"/>
      <c r="S703" s="27" t="str">
        <f t="shared" si="120"/>
        <v/>
      </c>
      <c r="T703" s="26"/>
      <c r="U703" s="26"/>
      <c r="V703" s="26"/>
      <c r="W703" s="26"/>
      <c r="X703" s="26"/>
      <c r="Y703" s="27" t="str">
        <f t="shared" si="121"/>
        <v/>
      </c>
      <c r="Z703" s="26"/>
      <c r="AA703" s="26"/>
      <c r="AB703" s="26"/>
      <c r="AC703" s="26"/>
      <c r="AD703" s="26"/>
      <c r="AE703" s="27" t="str">
        <f t="shared" si="122"/>
        <v/>
      </c>
      <c r="AP703"/>
      <c r="AQ703"/>
      <c r="AR703" s="151"/>
      <c r="AS703" s="151"/>
      <c r="AT703"/>
      <c r="AU703" s="57"/>
      <c r="AV703" s="57"/>
      <c r="AW703" s="57"/>
      <c r="AX703"/>
      <c r="AY703"/>
      <c r="AZ703"/>
      <c r="BA703"/>
      <c r="BB703"/>
      <c r="BC703"/>
      <c r="BD703"/>
      <c r="BE703"/>
      <c r="BF703"/>
      <c r="BG703"/>
      <c r="BH703"/>
      <c r="BI703"/>
      <c r="BJ703"/>
      <c r="BK703"/>
      <c r="BL703"/>
      <c r="BM703"/>
      <c r="BN703"/>
      <c r="BO703"/>
      <c r="BP703"/>
      <c r="BQ703"/>
      <c r="BR703"/>
      <c r="BS703"/>
      <c r="BT703"/>
      <c r="BU703"/>
      <c r="BV703"/>
      <c r="BW703"/>
      <c r="BX703"/>
      <c r="BY703"/>
      <c r="BZ703" s="21"/>
      <c r="CA703" s="21"/>
      <c r="CB703" s="21"/>
      <c r="CC703" s="21"/>
      <c r="CD703" s="21"/>
    </row>
    <row r="704" spans="7:82" hidden="1" x14ac:dyDescent="0.2">
      <c r="G704" s="6" t="str">
        <f t="shared" si="118"/>
        <v/>
      </c>
      <c r="H704" s="26"/>
      <c r="I704" s="26"/>
      <c r="J704" s="26"/>
      <c r="K704" s="26"/>
      <c r="L704" s="26"/>
      <c r="M704" s="27" t="str">
        <f t="shared" si="119"/>
        <v/>
      </c>
      <c r="N704" s="26"/>
      <c r="O704" s="26"/>
      <c r="P704" s="26"/>
      <c r="Q704" s="26"/>
      <c r="R704" s="26"/>
      <c r="S704" s="27" t="str">
        <f t="shared" si="120"/>
        <v/>
      </c>
      <c r="T704" s="26"/>
      <c r="U704" s="26"/>
      <c r="V704" s="26"/>
      <c r="W704" s="26"/>
      <c r="X704" s="26"/>
      <c r="Y704" s="27" t="str">
        <f t="shared" si="121"/>
        <v/>
      </c>
      <c r="Z704" s="26"/>
      <c r="AA704" s="26"/>
      <c r="AB704" s="26"/>
      <c r="AC704" s="26"/>
      <c r="AD704" s="26"/>
      <c r="AE704" s="27" t="str">
        <f t="shared" si="122"/>
        <v/>
      </c>
      <c r="AP704"/>
      <c r="AQ704"/>
      <c r="AR704" s="151"/>
      <c r="AS704" s="151"/>
      <c r="AT704"/>
      <c r="AU704" s="57"/>
      <c r="AV704" s="57"/>
      <c r="AW704" s="57"/>
      <c r="AX704"/>
      <c r="AY704"/>
      <c r="AZ704"/>
      <c r="BA704"/>
      <c r="BB704"/>
      <c r="BC704"/>
      <c r="BD704"/>
      <c r="BE704"/>
      <c r="BF704"/>
      <c r="BG704"/>
      <c r="BH704"/>
      <c r="BI704"/>
      <c r="BJ704"/>
      <c r="BK704"/>
      <c r="BL704"/>
      <c r="BM704"/>
      <c r="BN704"/>
      <c r="BO704"/>
      <c r="BP704"/>
      <c r="BQ704"/>
      <c r="BR704"/>
      <c r="BS704"/>
      <c r="BT704"/>
      <c r="BU704"/>
      <c r="BV704"/>
      <c r="BW704"/>
      <c r="BX704"/>
      <c r="BY704"/>
      <c r="BZ704" s="21"/>
      <c r="CA704" s="21"/>
      <c r="CB704" s="21"/>
      <c r="CC704" s="21"/>
      <c r="CD704" s="21"/>
    </row>
    <row r="705" spans="7:82" hidden="1" x14ac:dyDescent="0.2">
      <c r="G705" s="6" t="str">
        <f t="shared" si="118"/>
        <v/>
      </c>
      <c r="H705" s="26"/>
      <c r="I705" s="26"/>
      <c r="J705" s="26"/>
      <c r="K705" s="26"/>
      <c r="L705" s="26"/>
      <c r="M705" s="27" t="str">
        <f t="shared" si="119"/>
        <v/>
      </c>
      <c r="N705" s="26"/>
      <c r="O705" s="26"/>
      <c r="P705" s="26"/>
      <c r="Q705" s="26"/>
      <c r="R705" s="26"/>
      <c r="S705" s="27" t="str">
        <f t="shared" si="120"/>
        <v/>
      </c>
      <c r="T705" s="26"/>
      <c r="U705" s="26"/>
      <c r="V705" s="26"/>
      <c r="W705" s="26"/>
      <c r="X705" s="26"/>
      <c r="Y705" s="27" t="str">
        <f t="shared" si="121"/>
        <v/>
      </c>
      <c r="Z705" s="26"/>
      <c r="AA705" s="26"/>
      <c r="AB705" s="26"/>
      <c r="AC705" s="26"/>
      <c r="AD705" s="26"/>
      <c r="AE705" s="27" t="str">
        <f t="shared" si="122"/>
        <v/>
      </c>
      <c r="AP705"/>
      <c r="AQ705"/>
      <c r="AR705" s="151"/>
      <c r="AS705" s="151"/>
      <c r="AT705"/>
      <c r="AU705" s="57"/>
      <c r="AV705" s="57"/>
      <c r="AW705" s="57"/>
      <c r="AX705"/>
      <c r="AY705"/>
      <c r="AZ705"/>
      <c r="BA705"/>
      <c r="BB705"/>
      <c r="BC705"/>
      <c r="BD705"/>
      <c r="BE705"/>
      <c r="BF705"/>
      <c r="BG705"/>
      <c r="BH705"/>
      <c r="BI705"/>
      <c r="BJ705"/>
      <c r="BK705"/>
      <c r="BL705"/>
      <c r="BM705"/>
      <c r="BN705"/>
      <c r="BO705"/>
      <c r="BP705"/>
      <c r="BQ705"/>
      <c r="BR705"/>
      <c r="BS705"/>
      <c r="BT705"/>
      <c r="BU705"/>
      <c r="BV705"/>
      <c r="BW705"/>
      <c r="BX705"/>
      <c r="BY705"/>
      <c r="BZ705" s="21"/>
      <c r="CA705" s="21"/>
      <c r="CB705" s="21"/>
      <c r="CC705" s="21"/>
      <c r="CD705" s="21"/>
    </row>
    <row r="706" spans="7:82" hidden="1" x14ac:dyDescent="0.2">
      <c r="G706" s="6" t="str">
        <f t="shared" si="118"/>
        <v/>
      </c>
      <c r="H706" s="26"/>
      <c r="I706" s="26"/>
      <c r="J706" s="26"/>
      <c r="K706" s="26"/>
      <c r="L706" s="26"/>
      <c r="M706" s="27" t="str">
        <f t="shared" si="119"/>
        <v/>
      </c>
      <c r="N706" s="26"/>
      <c r="O706" s="26"/>
      <c r="P706" s="26"/>
      <c r="Q706" s="26"/>
      <c r="R706" s="26"/>
      <c r="S706" s="27" t="str">
        <f t="shared" si="120"/>
        <v/>
      </c>
      <c r="T706" s="26"/>
      <c r="U706" s="26"/>
      <c r="V706" s="26"/>
      <c r="W706" s="26"/>
      <c r="X706" s="26"/>
      <c r="Y706" s="27" t="str">
        <f t="shared" si="121"/>
        <v/>
      </c>
      <c r="Z706" s="26"/>
      <c r="AA706" s="26"/>
      <c r="AB706" s="26"/>
      <c r="AC706" s="26"/>
      <c r="AD706" s="26"/>
      <c r="AE706" s="27" t="str">
        <f t="shared" si="122"/>
        <v/>
      </c>
      <c r="AP706"/>
      <c r="AQ706"/>
      <c r="AR706" s="151"/>
      <c r="AS706" s="151"/>
      <c r="AT706"/>
      <c r="AU706" s="57"/>
      <c r="AV706" s="57"/>
      <c r="AW706" s="57"/>
      <c r="AX706"/>
      <c r="AY706"/>
      <c r="AZ706"/>
      <c r="BA706"/>
      <c r="BB706"/>
      <c r="BC706"/>
      <c r="BD706"/>
      <c r="BE706"/>
      <c r="BF706"/>
      <c r="BG706"/>
      <c r="BH706"/>
      <c r="BI706"/>
      <c r="BJ706"/>
      <c r="BK706"/>
      <c r="BL706"/>
      <c r="BM706"/>
      <c r="BN706"/>
      <c r="BO706"/>
      <c r="BP706"/>
      <c r="BQ706"/>
      <c r="BR706"/>
      <c r="BS706"/>
      <c r="BT706"/>
      <c r="BU706"/>
      <c r="BV706"/>
      <c r="BW706"/>
      <c r="BX706"/>
      <c r="BY706"/>
      <c r="BZ706" s="21"/>
      <c r="CA706" s="21"/>
      <c r="CB706" s="21"/>
      <c r="CC706" s="21"/>
      <c r="CD706" s="21"/>
    </row>
    <row r="707" spans="7:82" hidden="1" x14ac:dyDescent="0.2">
      <c r="G707" s="6" t="str">
        <f t="shared" si="118"/>
        <v/>
      </c>
      <c r="H707" s="26"/>
      <c r="I707" s="26"/>
      <c r="J707" s="26"/>
      <c r="K707" s="26"/>
      <c r="L707" s="26"/>
      <c r="M707" s="27" t="str">
        <f t="shared" si="119"/>
        <v/>
      </c>
      <c r="N707" s="26"/>
      <c r="O707" s="26"/>
      <c r="P707" s="26"/>
      <c r="Q707" s="26"/>
      <c r="R707" s="26"/>
      <c r="S707" s="27" t="str">
        <f t="shared" si="120"/>
        <v/>
      </c>
      <c r="T707" s="26"/>
      <c r="U707" s="26"/>
      <c r="V707" s="26"/>
      <c r="W707" s="26"/>
      <c r="X707" s="26"/>
      <c r="Y707" s="27" t="str">
        <f t="shared" si="121"/>
        <v/>
      </c>
      <c r="Z707" s="26"/>
      <c r="AA707" s="26"/>
      <c r="AB707" s="26"/>
      <c r="AC707" s="26"/>
      <c r="AD707" s="26"/>
      <c r="AE707" s="27" t="str">
        <f t="shared" si="122"/>
        <v/>
      </c>
      <c r="AP707"/>
      <c r="AQ707"/>
      <c r="AR707" s="151"/>
      <c r="AS707" s="151"/>
      <c r="AT707"/>
      <c r="AU707" s="57"/>
      <c r="AV707" s="57"/>
      <c r="AW707" s="57"/>
      <c r="AX707"/>
      <c r="AY707"/>
      <c r="AZ707"/>
      <c r="BA707"/>
      <c r="BB707"/>
      <c r="BC707"/>
      <c r="BD707"/>
      <c r="BE707"/>
      <c r="BF707"/>
      <c r="BG707"/>
      <c r="BH707"/>
      <c r="BI707"/>
      <c r="BJ707"/>
      <c r="BK707"/>
      <c r="BL707"/>
      <c r="BM707"/>
      <c r="BN707"/>
      <c r="BO707"/>
      <c r="BP707"/>
      <c r="BQ707"/>
      <c r="BR707"/>
      <c r="BS707"/>
      <c r="BT707"/>
      <c r="BU707"/>
      <c r="BV707"/>
      <c r="BW707"/>
      <c r="BX707"/>
      <c r="BY707"/>
      <c r="BZ707" s="21"/>
      <c r="CA707" s="21"/>
      <c r="CB707" s="21"/>
      <c r="CC707" s="21"/>
      <c r="CD707" s="21"/>
    </row>
    <row r="708" spans="7:82" hidden="1" x14ac:dyDescent="0.2">
      <c r="G708" s="6" t="str">
        <f t="shared" si="118"/>
        <v/>
      </c>
      <c r="H708" s="26"/>
      <c r="I708" s="26"/>
      <c r="J708" s="26"/>
      <c r="K708" s="26"/>
      <c r="L708" s="26"/>
      <c r="M708" s="27" t="str">
        <f t="shared" si="119"/>
        <v/>
      </c>
      <c r="N708" s="26"/>
      <c r="O708" s="26"/>
      <c r="P708" s="26"/>
      <c r="Q708" s="26"/>
      <c r="R708" s="26"/>
      <c r="S708" s="27" t="str">
        <f t="shared" si="120"/>
        <v/>
      </c>
      <c r="T708" s="26"/>
      <c r="U708" s="26"/>
      <c r="V708" s="26"/>
      <c r="W708" s="26"/>
      <c r="X708" s="26"/>
      <c r="Y708" s="27" t="str">
        <f t="shared" si="121"/>
        <v/>
      </c>
      <c r="Z708" s="26"/>
      <c r="AA708" s="26"/>
      <c r="AB708" s="26"/>
      <c r="AC708" s="26"/>
      <c r="AD708" s="26"/>
      <c r="AE708" s="27" t="str">
        <f t="shared" si="122"/>
        <v/>
      </c>
      <c r="AP708"/>
      <c r="AQ708"/>
      <c r="AR708" s="151"/>
      <c r="AS708" s="151"/>
      <c r="AT708"/>
      <c r="AU708" s="57"/>
      <c r="AV708" s="57"/>
      <c r="AW708" s="57"/>
      <c r="AX708"/>
      <c r="AY708"/>
      <c r="AZ708"/>
      <c r="BA708"/>
      <c r="BB708"/>
      <c r="BC708"/>
      <c r="BD708"/>
      <c r="BE708"/>
      <c r="BF708"/>
      <c r="BG708"/>
      <c r="BH708"/>
      <c r="BI708"/>
      <c r="BJ708"/>
      <c r="BK708"/>
      <c r="BL708"/>
      <c r="BM708"/>
      <c r="BN708"/>
      <c r="BO708"/>
      <c r="BP708"/>
      <c r="BQ708"/>
      <c r="BR708"/>
      <c r="BS708"/>
      <c r="BT708"/>
      <c r="BU708"/>
      <c r="BV708"/>
      <c r="BW708"/>
      <c r="BX708"/>
      <c r="BY708"/>
      <c r="BZ708" s="21"/>
      <c r="CA708" s="21"/>
      <c r="CB708" s="21"/>
      <c r="CC708" s="21"/>
      <c r="CD708" s="21"/>
    </row>
    <row r="709" spans="7:82" hidden="1" x14ac:dyDescent="0.2">
      <c r="G709" s="6" t="str">
        <f t="shared" si="118"/>
        <v/>
      </c>
      <c r="H709" s="26"/>
      <c r="I709" s="26"/>
      <c r="J709" s="26"/>
      <c r="K709" s="26"/>
      <c r="L709" s="26"/>
      <c r="M709" s="27" t="str">
        <f t="shared" si="119"/>
        <v/>
      </c>
      <c r="N709" s="26"/>
      <c r="O709" s="26"/>
      <c r="P709" s="26"/>
      <c r="Q709" s="26"/>
      <c r="R709" s="26"/>
      <c r="S709" s="27" t="str">
        <f t="shared" si="120"/>
        <v/>
      </c>
      <c r="T709" s="26"/>
      <c r="U709" s="26"/>
      <c r="V709" s="26"/>
      <c r="W709" s="26"/>
      <c r="X709" s="26"/>
      <c r="Y709" s="27" t="str">
        <f t="shared" si="121"/>
        <v/>
      </c>
      <c r="Z709" s="26"/>
      <c r="AA709" s="26"/>
      <c r="AB709" s="26"/>
      <c r="AC709" s="26"/>
      <c r="AD709" s="26"/>
      <c r="AE709" s="27" t="str">
        <f t="shared" si="122"/>
        <v/>
      </c>
      <c r="AP709"/>
      <c r="AQ709"/>
      <c r="AR709" s="151"/>
      <c r="AS709" s="151"/>
      <c r="AT709"/>
      <c r="AU709" s="57"/>
      <c r="AV709" s="57"/>
      <c r="AW709" s="57"/>
      <c r="AX709"/>
      <c r="AY709"/>
      <c r="AZ709"/>
      <c r="BA709"/>
      <c r="BB709"/>
      <c r="BC709"/>
      <c r="BD709"/>
      <c r="BE709"/>
      <c r="BF709"/>
      <c r="BG709"/>
      <c r="BH709"/>
      <c r="BI709"/>
      <c r="BJ709"/>
      <c r="BK709"/>
      <c r="BL709"/>
      <c r="BM709"/>
      <c r="BN709"/>
      <c r="BO709"/>
      <c r="BP709"/>
      <c r="BQ709"/>
      <c r="BR709"/>
      <c r="BS709"/>
      <c r="BT709"/>
      <c r="BU709"/>
      <c r="BV709"/>
      <c r="BW709"/>
      <c r="BX709"/>
      <c r="BY709"/>
      <c r="BZ709" s="21"/>
      <c r="CA709" s="21"/>
      <c r="CB709" s="21"/>
      <c r="CC709" s="21"/>
      <c r="CD709" s="21"/>
    </row>
    <row r="710" spans="7:82" hidden="1" x14ac:dyDescent="0.2">
      <c r="G710" s="6" t="str">
        <f t="shared" si="118"/>
        <v/>
      </c>
      <c r="H710" s="26"/>
      <c r="I710" s="26"/>
      <c r="J710" s="26"/>
      <c r="K710" s="26"/>
      <c r="L710" s="26"/>
      <c r="M710" s="27" t="str">
        <f t="shared" si="119"/>
        <v/>
      </c>
      <c r="N710" s="26"/>
      <c r="O710" s="26"/>
      <c r="P710" s="26"/>
      <c r="Q710" s="26"/>
      <c r="R710" s="26"/>
      <c r="S710" s="27" t="str">
        <f t="shared" si="120"/>
        <v/>
      </c>
      <c r="T710" s="26"/>
      <c r="U710" s="26"/>
      <c r="V710" s="26"/>
      <c r="W710" s="26"/>
      <c r="X710" s="26"/>
      <c r="Y710" s="27" t="str">
        <f t="shared" si="121"/>
        <v/>
      </c>
      <c r="Z710" s="26"/>
      <c r="AA710" s="26"/>
      <c r="AB710" s="26"/>
      <c r="AC710" s="26"/>
      <c r="AD710" s="26"/>
      <c r="AE710" s="27" t="str">
        <f t="shared" si="122"/>
        <v/>
      </c>
      <c r="AP710"/>
      <c r="AQ710"/>
      <c r="AR710" s="151"/>
      <c r="AS710" s="151"/>
      <c r="AT710"/>
      <c r="AU710" s="57"/>
      <c r="AV710" s="57"/>
      <c r="AW710" s="57"/>
      <c r="AX710"/>
      <c r="AY710"/>
      <c r="AZ710"/>
      <c r="BA710"/>
      <c r="BB710"/>
      <c r="BC710"/>
      <c r="BD710"/>
      <c r="BE710"/>
      <c r="BF710"/>
      <c r="BG710"/>
      <c r="BH710"/>
      <c r="BI710"/>
      <c r="BJ710"/>
      <c r="BK710"/>
      <c r="BL710"/>
      <c r="BM710"/>
      <c r="BN710"/>
      <c r="BO710"/>
      <c r="BP710"/>
      <c r="BQ710"/>
      <c r="BR710"/>
      <c r="BS710"/>
      <c r="BT710"/>
      <c r="BU710"/>
      <c r="BV710"/>
      <c r="BW710"/>
      <c r="BX710"/>
      <c r="BY710"/>
      <c r="BZ710" s="21"/>
      <c r="CA710" s="21"/>
      <c r="CB710" s="21"/>
      <c r="CC710" s="21"/>
      <c r="CD710" s="21"/>
    </row>
    <row r="711" spans="7:82" hidden="1" x14ac:dyDescent="0.2">
      <c r="G711" s="6" t="str">
        <f t="shared" si="118"/>
        <v/>
      </c>
      <c r="H711" s="26"/>
      <c r="I711" s="26"/>
      <c r="J711" s="26"/>
      <c r="K711" s="26"/>
      <c r="L711" s="26"/>
      <c r="M711" s="27" t="str">
        <f t="shared" si="119"/>
        <v/>
      </c>
      <c r="N711" s="26"/>
      <c r="O711" s="26"/>
      <c r="P711" s="26"/>
      <c r="Q711" s="26"/>
      <c r="R711" s="26"/>
      <c r="S711" s="27" t="str">
        <f t="shared" si="120"/>
        <v/>
      </c>
      <c r="T711" s="26"/>
      <c r="U711" s="26"/>
      <c r="V711" s="26"/>
      <c r="W711" s="26"/>
      <c r="X711" s="26"/>
      <c r="Y711" s="27" t="str">
        <f t="shared" si="121"/>
        <v/>
      </c>
      <c r="Z711" s="26"/>
      <c r="AA711" s="26"/>
      <c r="AB711" s="26"/>
      <c r="AC711" s="26"/>
      <c r="AD711" s="26"/>
      <c r="AE711" s="27" t="str">
        <f t="shared" si="122"/>
        <v/>
      </c>
      <c r="AP711"/>
      <c r="AQ711"/>
      <c r="AR711" s="151"/>
      <c r="AS711" s="151"/>
      <c r="AT711"/>
      <c r="AU711" s="57"/>
      <c r="AV711" s="57"/>
      <c r="AW711" s="57"/>
      <c r="AX711"/>
      <c r="AY711"/>
      <c r="AZ711"/>
      <c r="BA711"/>
      <c r="BB711"/>
      <c r="BC711"/>
      <c r="BD711"/>
      <c r="BE711"/>
      <c r="BF711"/>
      <c r="BG711"/>
      <c r="BH711"/>
      <c r="BI711"/>
      <c r="BJ711"/>
      <c r="BK711"/>
      <c r="BL711"/>
      <c r="BM711"/>
      <c r="BN711"/>
      <c r="BO711"/>
      <c r="BP711"/>
      <c r="BQ711"/>
      <c r="BR711"/>
      <c r="BS711"/>
      <c r="BT711"/>
      <c r="BU711"/>
      <c r="BV711"/>
      <c r="BW711"/>
      <c r="BX711"/>
      <c r="BY711"/>
      <c r="BZ711" s="21"/>
      <c r="CA711" s="21"/>
      <c r="CB711" s="21"/>
      <c r="CC711" s="21"/>
      <c r="CD711" s="21"/>
    </row>
    <row r="712" spans="7:82" hidden="1" x14ac:dyDescent="0.2">
      <c r="G712" s="6" t="str">
        <f t="shared" si="118"/>
        <v/>
      </c>
      <c r="H712" s="26"/>
      <c r="I712" s="26"/>
      <c r="J712" s="26"/>
      <c r="K712" s="26"/>
      <c r="L712" s="26"/>
      <c r="M712" s="27" t="str">
        <f t="shared" si="119"/>
        <v/>
      </c>
      <c r="N712" s="26"/>
      <c r="O712" s="26"/>
      <c r="P712" s="26"/>
      <c r="Q712" s="26"/>
      <c r="R712" s="26"/>
      <c r="S712" s="27" t="str">
        <f t="shared" si="120"/>
        <v/>
      </c>
      <c r="T712" s="26"/>
      <c r="U712" s="26"/>
      <c r="V712" s="26"/>
      <c r="W712" s="26"/>
      <c r="X712" s="26"/>
      <c r="Y712" s="27" t="str">
        <f t="shared" si="121"/>
        <v/>
      </c>
      <c r="Z712" s="26"/>
      <c r="AA712" s="26"/>
      <c r="AB712" s="26"/>
      <c r="AC712" s="26"/>
      <c r="AD712" s="26"/>
      <c r="AE712" s="27" t="str">
        <f t="shared" si="122"/>
        <v/>
      </c>
      <c r="AP712"/>
      <c r="AQ712"/>
      <c r="AR712" s="151"/>
      <c r="AS712" s="151"/>
      <c r="AT712"/>
      <c r="AU712" s="57"/>
      <c r="AV712" s="57"/>
      <c r="AW712" s="57"/>
      <c r="AX712"/>
      <c r="AY712"/>
      <c r="AZ712"/>
      <c r="BA712"/>
      <c r="BB712"/>
      <c r="BC712"/>
      <c r="BD712"/>
      <c r="BE712"/>
      <c r="BF712"/>
      <c r="BG712"/>
      <c r="BH712"/>
      <c r="BI712"/>
      <c r="BJ712"/>
      <c r="BK712"/>
      <c r="BL712"/>
      <c r="BM712"/>
      <c r="BN712"/>
      <c r="BO712"/>
      <c r="BP712"/>
      <c r="BQ712"/>
      <c r="BR712"/>
      <c r="BS712"/>
      <c r="BT712"/>
      <c r="BU712"/>
      <c r="BV712"/>
      <c r="BW712"/>
      <c r="BX712"/>
      <c r="BY712"/>
      <c r="BZ712" s="21"/>
      <c r="CA712" s="21"/>
      <c r="CB712" s="21"/>
      <c r="CC712" s="21"/>
      <c r="CD712" s="21"/>
    </row>
    <row r="713" spans="7:82" hidden="1" x14ac:dyDescent="0.2">
      <c r="G713" s="6" t="str">
        <f t="shared" si="118"/>
        <v/>
      </c>
      <c r="H713" s="26"/>
      <c r="I713" s="26"/>
      <c r="J713" s="26"/>
      <c r="K713" s="26"/>
      <c r="L713" s="26"/>
      <c r="M713" s="27" t="str">
        <f t="shared" si="119"/>
        <v/>
      </c>
      <c r="N713" s="26"/>
      <c r="O713" s="26"/>
      <c r="P713" s="26"/>
      <c r="Q713" s="26"/>
      <c r="R713" s="26"/>
      <c r="S713" s="27" t="str">
        <f t="shared" si="120"/>
        <v/>
      </c>
      <c r="T713" s="26"/>
      <c r="U713" s="26"/>
      <c r="V713" s="26"/>
      <c r="W713" s="26"/>
      <c r="X713" s="26"/>
      <c r="Y713" s="27" t="str">
        <f t="shared" si="121"/>
        <v/>
      </c>
      <c r="Z713" s="26"/>
      <c r="AA713" s="26"/>
      <c r="AB713" s="26"/>
      <c r="AC713" s="26"/>
      <c r="AD713" s="26"/>
      <c r="AE713" s="27" t="str">
        <f t="shared" si="122"/>
        <v/>
      </c>
      <c r="AP713"/>
      <c r="AQ713"/>
      <c r="AR713" s="151"/>
      <c r="AS713" s="151"/>
      <c r="AT713"/>
      <c r="AU713" s="57"/>
      <c r="AV713" s="57"/>
      <c r="AW713" s="57"/>
      <c r="AX713"/>
      <c r="AY713"/>
      <c r="AZ713"/>
      <c r="BA713"/>
      <c r="BB713"/>
      <c r="BC713"/>
      <c r="BD713"/>
      <c r="BE713"/>
      <c r="BF713"/>
      <c r="BG713"/>
      <c r="BH713"/>
      <c r="BI713"/>
      <c r="BJ713"/>
      <c r="BK713"/>
      <c r="BL713"/>
      <c r="BM713"/>
      <c r="BN713"/>
      <c r="BO713"/>
      <c r="BP713"/>
      <c r="BQ713"/>
      <c r="BR713"/>
      <c r="BS713"/>
      <c r="BT713"/>
      <c r="BU713"/>
      <c r="BV713"/>
      <c r="BW713"/>
      <c r="BX713"/>
      <c r="BY713"/>
      <c r="BZ713" s="21"/>
      <c r="CA713" s="21"/>
      <c r="CB713" s="21"/>
      <c r="CC713" s="21"/>
      <c r="CD713" s="21"/>
    </row>
    <row r="714" spans="7:82" hidden="1" x14ac:dyDescent="0.2">
      <c r="G714" s="6" t="str">
        <f t="shared" si="118"/>
        <v/>
      </c>
      <c r="H714" s="26"/>
      <c r="I714" s="26"/>
      <c r="J714" s="26"/>
      <c r="K714" s="26"/>
      <c r="L714" s="26"/>
      <c r="M714" s="27" t="str">
        <f t="shared" si="119"/>
        <v/>
      </c>
      <c r="N714" s="26"/>
      <c r="O714" s="26"/>
      <c r="P714" s="26"/>
      <c r="Q714" s="26"/>
      <c r="R714" s="26"/>
      <c r="S714" s="27" t="str">
        <f t="shared" si="120"/>
        <v/>
      </c>
      <c r="T714" s="26"/>
      <c r="U714" s="26"/>
      <c r="V714" s="26"/>
      <c r="W714" s="26"/>
      <c r="X714" s="26"/>
      <c r="Y714" s="27" t="str">
        <f t="shared" si="121"/>
        <v/>
      </c>
      <c r="Z714" s="26"/>
      <c r="AA714" s="26"/>
      <c r="AB714" s="26"/>
      <c r="AC714" s="26"/>
      <c r="AD714" s="26"/>
      <c r="AE714" s="27" t="str">
        <f t="shared" si="122"/>
        <v/>
      </c>
      <c r="AP714"/>
      <c r="AQ714"/>
      <c r="AR714" s="151"/>
      <c r="AS714" s="151"/>
      <c r="AT714"/>
      <c r="AU714" s="57"/>
      <c r="AV714" s="57"/>
      <c r="AW714" s="57"/>
      <c r="AX714"/>
      <c r="AY714"/>
      <c r="AZ714"/>
      <c r="BA714"/>
      <c r="BB714"/>
      <c r="BC714"/>
      <c r="BD714"/>
      <c r="BE714"/>
      <c r="BF714"/>
      <c r="BG714"/>
      <c r="BH714"/>
      <c r="BI714"/>
      <c r="BJ714"/>
      <c r="BK714"/>
      <c r="BL714"/>
      <c r="BM714"/>
      <c r="BN714"/>
      <c r="BO714"/>
      <c r="BP714"/>
      <c r="BQ714"/>
      <c r="BR714"/>
      <c r="BS714"/>
      <c r="BT714"/>
      <c r="BU714"/>
      <c r="BV714"/>
      <c r="BW714"/>
      <c r="BX714"/>
      <c r="BY714"/>
      <c r="BZ714" s="21"/>
      <c r="CA714" s="21"/>
      <c r="CB714" s="21"/>
      <c r="CC714" s="21"/>
      <c r="CD714" s="21"/>
    </row>
    <row r="715" spans="7:82" hidden="1" x14ac:dyDescent="0.2">
      <c r="G715" s="6" t="str">
        <f t="shared" si="118"/>
        <v/>
      </c>
      <c r="H715" s="26"/>
      <c r="I715" s="26"/>
      <c r="J715" s="26"/>
      <c r="K715" s="26"/>
      <c r="L715" s="26"/>
      <c r="M715" s="27" t="str">
        <f t="shared" si="119"/>
        <v/>
      </c>
      <c r="N715" s="26"/>
      <c r="O715" s="26"/>
      <c r="P715" s="26"/>
      <c r="Q715" s="26"/>
      <c r="R715" s="26"/>
      <c r="S715" s="27" t="str">
        <f t="shared" si="120"/>
        <v/>
      </c>
      <c r="T715" s="26"/>
      <c r="U715" s="26"/>
      <c r="V715" s="26"/>
      <c r="W715" s="26"/>
      <c r="X715" s="26"/>
      <c r="Y715" s="27" t="str">
        <f t="shared" si="121"/>
        <v/>
      </c>
      <c r="Z715" s="26"/>
      <c r="AA715" s="26"/>
      <c r="AB715" s="26"/>
      <c r="AC715" s="26"/>
      <c r="AD715" s="26"/>
      <c r="AE715" s="27" t="str">
        <f t="shared" si="122"/>
        <v/>
      </c>
      <c r="AP715"/>
      <c r="AQ715"/>
      <c r="AR715" s="151"/>
      <c r="AS715" s="151"/>
      <c r="AT715"/>
      <c r="AU715" s="57"/>
      <c r="AV715" s="57"/>
      <c r="AW715" s="57"/>
      <c r="AX715"/>
      <c r="AY715"/>
      <c r="AZ715"/>
      <c r="BA715"/>
      <c r="BB715"/>
      <c r="BC715"/>
      <c r="BD715"/>
      <c r="BE715"/>
      <c r="BF715"/>
      <c r="BG715"/>
      <c r="BH715"/>
      <c r="BI715"/>
      <c r="BJ715"/>
      <c r="BK715"/>
      <c r="BL715"/>
      <c r="BM715"/>
      <c r="BN715"/>
      <c r="BO715"/>
      <c r="BP715"/>
      <c r="BQ715"/>
      <c r="BR715"/>
      <c r="BS715"/>
      <c r="BT715"/>
      <c r="BU715"/>
      <c r="BV715"/>
      <c r="BW715"/>
      <c r="BX715"/>
      <c r="BY715"/>
      <c r="BZ715" s="21"/>
      <c r="CA715" s="21"/>
      <c r="CB715" s="21"/>
      <c r="CC715" s="21"/>
      <c r="CD715" s="21"/>
    </row>
    <row r="716" spans="7:82" hidden="1" x14ac:dyDescent="0.2">
      <c r="G716" s="6" t="str">
        <f t="shared" si="118"/>
        <v/>
      </c>
      <c r="H716" s="26"/>
      <c r="I716" s="26"/>
      <c r="J716" s="26"/>
      <c r="K716" s="26"/>
      <c r="L716" s="26"/>
      <c r="M716" s="27" t="str">
        <f t="shared" si="119"/>
        <v/>
      </c>
      <c r="N716" s="26"/>
      <c r="O716" s="26"/>
      <c r="P716" s="26"/>
      <c r="Q716" s="26"/>
      <c r="R716" s="26"/>
      <c r="S716" s="27" t="str">
        <f t="shared" si="120"/>
        <v/>
      </c>
      <c r="T716" s="26"/>
      <c r="U716" s="26"/>
      <c r="V716" s="26"/>
      <c r="W716" s="26"/>
      <c r="X716" s="26"/>
      <c r="Y716" s="27" t="str">
        <f t="shared" si="121"/>
        <v/>
      </c>
      <c r="Z716" s="26"/>
      <c r="AA716" s="26"/>
      <c r="AB716" s="26"/>
      <c r="AC716" s="26"/>
      <c r="AD716" s="26"/>
      <c r="AE716" s="27" t="str">
        <f t="shared" si="122"/>
        <v/>
      </c>
      <c r="AP716"/>
      <c r="AQ716"/>
      <c r="AR716" s="151"/>
      <c r="AS716" s="151"/>
      <c r="AT716"/>
      <c r="AU716" s="57"/>
      <c r="AV716" s="57"/>
      <c r="AW716" s="57"/>
      <c r="AX716"/>
      <c r="AY716"/>
      <c r="AZ716"/>
      <c r="BA716"/>
      <c r="BB716"/>
      <c r="BC716"/>
      <c r="BD716"/>
      <c r="BE716"/>
      <c r="BF716"/>
      <c r="BG716"/>
      <c r="BH716"/>
      <c r="BI716"/>
      <c r="BJ716"/>
      <c r="BK716"/>
      <c r="BL716"/>
      <c r="BM716"/>
      <c r="BN716"/>
      <c r="BO716"/>
      <c r="BP716"/>
      <c r="BQ716"/>
      <c r="BR716"/>
      <c r="BS716"/>
      <c r="BT716"/>
      <c r="BU716"/>
      <c r="BV716"/>
      <c r="BW716"/>
      <c r="BX716"/>
      <c r="BY716"/>
      <c r="BZ716" s="21"/>
      <c r="CA716" s="21"/>
      <c r="CB716" s="21"/>
      <c r="CC716" s="21"/>
      <c r="CD716" s="21"/>
    </row>
    <row r="717" spans="7:82" hidden="1" x14ac:dyDescent="0.2">
      <c r="G717" s="6" t="str">
        <f t="shared" si="118"/>
        <v/>
      </c>
      <c r="H717" s="26"/>
      <c r="I717" s="26"/>
      <c r="J717" s="26"/>
      <c r="K717" s="26"/>
      <c r="L717" s="26"/>
      <c r="M717" s="27" t="str">
        <f t="shared" si="119"/>
        <v/>
      </c>
      <c r="N717" s="26"/>
      <c r="O717" s="26"/>
      <c r="P717" s="26"/>
      <c r="Q717" s="26"/>
      <c r="R717" s="26"/>
      <c r="S717" s="27" t="str">
        <f t="shared" si="120"/>
        <v/>
      </c>
      <c r="T717" s="26"/>
      <c r="U717" s="26"/>
      <c r="V717" s="26"/>
      <c r="W717" s="26"/>
      <c r="X717" s="26"/>
      <c r="Y717" s="27" t="str">
        <f t="shared" si="121"/>
        <v/>
      </c>
      <c r="Z717" s="26"/>
      <c r="AA717" s="26"/>
      <c r="AB717" s="26"/>
      <c r="AC717" s="26"/>
      <c r="AD717" s="26"/>
      <c r="AE717" s="27" t="str">
        <f t="shared" si="122"/>
        <v/>
      </c>
      <c r="AP717"/>
      <c r="AQ717"/>
      <c r="AR717" s="151"/>
      <c r="AS717" s="151"/>
      <c r="AT717"/>
      <c r="AU717" s="57"/>
      <c r="AV717" s="57"/>
      <c r="AW717" s="57"/>
      <c r="AX717"/>
      <c r="AY717"/>
      <c r="AZ717"/>
      <c r="BA717"/>
      <c r="BB717"/>
      <c r="BC717"/>
      <c r="BD717"/>
      <c r="BE717"/>
      <c r="BF717"/>
      <c r="BG717"/>
      <c r="BH717"/>
      <c r="BI717"/>
      <c r="BJ717"/>
      <c r="BK717"/>
      <c r="BL717"/>
      <c r="BM717"/>
      <c r="BN717"/>
      <c r="BO717"/>
      <c r="BP717"/>
      <c r="BQ717"/>
      <c r="BR717"/>
      <c r="BS717"/>
      <c r="BT717"/>
      <c r="BU717"/>
      <c r="BV717"/>
      <c r="BW717"/>
      <c r="BX717"/>
      <c r="BY717"/>
      <c r="BZ717" s="21"/>
      <c r="CA717" s="21"/>
      <c r="CB717" s="21"/>
      <c r="CC717" s="21"/>
      <c r="CD717" s="21"/>
    </row>
    <row r="718" spans="7:82" hidden="1" x14ac:dyDescent="0.2">
      <c r="G718" s="6" t="str">
        <f t="shared" si="118"/>
        <v/>
      </c>
      <c r="H718" s="26"/>
      <c r="I718" s="26"/>
      <c r="J718" s="26"/>
      <c r="K718" s="26"/>
      <c r="L718" s="26"/>
      <c r="M718" s="27" t="str">
        <f t="shared" si="119"/>
        <v/>
      </c>
      <c r="N718" s="26"/>
      <c r="O718" s="26"/>
      <c r="P718" s="26"/>
      <c r="Q718" s="26"/>
      <c r="R718" s="26"/>
      <c r="S718" s="27" t="str">
        <f t="shared" si="120"/>
        <v/>
      </c>
      <c r="T718" s="26"/>
      <c r="U718" s="26"/>
      <c r="V718" s="26"/>
      <c r="W718" s="26"/>
      <c r="X718" s="26"/>
      <c r="Y718" s="27" t="str">
        <f t="shared" si="121"/>
        <v/>
      </c>
      <c r="Z718" s="26"/>
      <c r="AA718" s="26"/>
      <c r="AB718" s="26"/>
      <c r="AC718" s="26"/>
      <c r="AD718" s="26"/>
      <c r="AE718" s="27" t="str">
        <f t="shared" si="122"/>
        <v/>
      </c>
      <c r="AP718"/>
      <c r="AQ718"/>
      <c r="AR718" s="151"/>
      <c r="AS718" s="151"/>
      <c r="AT718"/>
      <c r="AU718" s="57"/>
      <c r="AV718" s="57"/>
      <c r="AW718" s="57"/>
      <c r="AX718"/>
      <c r="AY718"/>
      <c r="AZ718"/>
      <c r="BA718"/>
      <c r="BB718"/>
      <c r="BC718"/>
      <c r="BD718"/>
      <c r="BE718"/>
      <c r="BF718"/>
      <c r="BG718"/>
      <c r="BH718"/>
      <c r="BI718"/>
      <c r="BJ718"/>
      <c r="BK718"/>
      <c r="BL718"/>
      <c r="BM718"/>
      <c r="BN718"/>
      <c r="BO718"/>
      <c r="BP718"/>
      <c r="BQ718"/>
      <c r="BR718"/>
      <c r="BS718"/>
      <c r="BT718"/>
      <c r="BU718"/>
      <c r="BV718"/>
      <c r="BW718"/>
      <c r="BX718"/>
      <c r="BY718"/>
      <c r="BZ718" s="21"/>
      <c r="CA718" s="21"/>
      <c r="CB718" s="21"/>
      <c r="CC718" s="21"/>
      <c r="CD718" s="21"/>
    </row>
    <row r="719" spans="7:82" hidden="1" x14ac:dyDescent="0.2">
      <c r="G719" s="6" t="str">
        <f t="shared" si="118"/>
        <v/>
      </c>
      <c r="H719" s="26"/>
      <c r="I719" s="26"/>
      <c r="J719" s="26"/>
      <c r="K719" s="26"/>
      <c r="L719" s="26"/>
      <c r="M719" s="27" t="str">
        <f t="shared" si="119"/>
        <v/>
      </c>
      <c r="N719" s="26"/>
      <c r="O719" s="26"/>
      <c r="P719" s="26"/>
      <c r="Q719" s="26"/>
      <c r="R719" s="26"/>
      <c r="S719" s="27" t="str">
        <f t="shared" si="120"/>
        <v/>
      </c>
      <c r="T719" s="26"/>
      <c r="U719" s="26"/>
      <c r="V719" s="26"/>
      <c r="W719" s="26"/>
      <c r="X719" s="26"/>
      <c r="Y719" s="27" t="str">
        <f t="shared" si="121"/>
        <v/>
      </c>
      <c r="Z719" s="26"/>
      <c r="AA719" s="26"/>
      <c r="AB719" s="26"/>
      <c r="AC719" s="26"/>
      <c r="AD719" s="26"/>
      <c r="AE719" s="27" t="str">
        <f t="shared" si="122"/>
        <v/>
      </c>
      <c r="AP719"/>
      <c r="AQ719"/>
      <c r="AR719" s="151"/>
      <c r="AS719" s="151"/>
      <c r="AT719"/>
      <c r="AU719" s="57"/>
      <c r="AV719" s="57"/>
      <c r="AW719" s="57"/>
      <c r="AX719"/>
      <c r="AY719"/>
      <c r="AZ719"/>
      <c r="BA719"/>
      <c r="BB719"/>
      <c r="BC719"/>
      <c r="BD719"/>
      <c r="BE719"/>
      <c r="BF719"/>
      <c r="BG719"/>
      <c r="BH719"/>
      <c r="BI719"/>
      <c r="BJ719"/>
      <c r="BK719"/>
      <c r="BL719"/>
      <c r="BM719"/>
      <c r="BN719"/>
      <c r="BO719"/>
      <c r="BP719"/>
      <c r="BQ719"/>
      <c r="BR719"/>
      <c r="BS719"/>
      <c r="BT719"/>
      <c r="BU719"/>
      <c r="BV719"/>
      <c r="BW719"/>
      <c r="BX719"/>
      <c r="BY719"/>
      <c r="BZ719" s="21"/>
      <c r="CA719" s="21"/>
      <c r="CB719" s="21"/>
      <c r="CC719" s="21"/>
      <c r="CD719" s="21"/>
    </row>
    <row r="720" spans="7:82" hidden="1" x14ac:dyDescent="0.2">
      <c r="G720" s="6" t="str">
        <f t="shared" si="118"/>
        <v/>
      </c>
      <c r="H720" s="26"/>
      <c r="I720" s="26"/>
      <c r="J720" s="26"/>
      <c r="K720" s="26"/>
      <c r="L720" s="26"/>
      <c r="M720" s="27" t="str">
        <f t="shared" si="119"/>
        <v/>
      </c>
      <c r="N720" s="26"/>
      <c r="O720" s="26"/>
      <c r="P720" s="26"/>
      <c r="Q720" s="26"/>
      <c r="R720" s="26"/>
      <c r="S720" s="27" t="str">
        <f t="shared" si="120"/>
        <v/>
      </c>
      <c r="T720" s="26"/>
      <c r="U720" s="26"/>
      <c r="V720" s="26"/>
      <c r="W720" s="26"/>
      <c r="X720" s="26"/>
      <c r="Y720" s="27" t="str">
        <f t="shared" si="121"/>
        <v/>
      </c>
      <c r="Z720" s="26"/>
      <c r="AA720" s="26"/>
      <c r="AB720" s="26"/>
      <c r="AC720" s="26"/>
      <c r="AD720" s="26"/>
      <c r="AE720" s="27" t="str">
        <f t="shared" si="122"/>
        <v/>
      </c>
      <c r="AP720"/>
      <c r="AQ720"/>
      <c r="AR720" s="151"/>
      <c r="AS720" s="151"/>
      <c r="AT720"/>
      <c r="AU720" s="57"/>
      <c r="AV720" s="57"/>
      <c r="AW720" s="57"/>
      <c r="AX720"/>
      <c r="AY720"/>
      <c r="AZ720"/>
      <c r="BA720"/>
      <c r="BB720"/>
      <c r="BC720"/>
      <c r="BD720"/>
      <c r="BE720"/>
      <c r="BF720"/>
      <c r="BG720"/>
      <c r="BH720"/>
      <c r="BI720"/>
      <c r="BJ720"/>
      <c r="BK720"/>
      <c r="BL720"/>
      <c r="BM720"/>
      <c r="BN720"/>
      <c r="BO720"/>
      <c r="BP720"/>
      <c r="BQ720"/>
      <c r="BR720"/>
      <c r="BS720"/>
      <c r="BT720"/>
      <c r="BU720"/>
      <c r="BV720"/>
      <c r="BW720"/>
      <c r="BX720"/>
      <c r="BY720"/>
      <c r="BZ720" s="21"/>
      <c r="CA720" s="21"/>
      <c r="CB720" s="21"/>
      <c r="CC720" s="21"/>
      <c r="CD720" s="21"/>
    </row>
    <row r="721" spans="7:82" hidden="1" x14ac:dyDescent="0.2">
      <c r="G721" s="6" t="str">
        <f t="shared" si="118"/>
        <v/>
      </c>
      <c r="H721" s="26"/>
      <c r="I721" s="26"/>
      <c r="J721" s="26"/>
      <c r="K721" s="26"/>
      <c r="L721" s="26"/>
      <c r="M721" s="27" t="str">
        <f t="shared" si="119"/>
        <v/>
      </c>
      <c r="N721" s="26"/>
      <c r="O721" s="26"/>
      <c r="P721" s="26"/>
      <c r="Q721" s="26"/>
      <c r="R721" s="26"/>
      <c r="S721" s="27" t="str">
        <f t="shared" si="120"/>
        <v/>
      </c>
      <c r="T721" s="26"/>
      <c r="U721" s="26"/>
      <c r="V721" s="26"/>
      <c r="W721" s="26"/>
      <c r="X721" s="26"/>
      <c r="Y721" s="27" t="str">
        <f t="shared" si="121"/>
        <v/>
      </c>
      <c r="Z721" s="26"/>
      <c r="AA721" s="26"/>
      <c r="AB721" s="26"/>
      <c r="AC721" s="26"/>
      <c r="AD721" s="26"/>
      <c r="AE721" s="27" t="str">
        <f t="shared" si="122"/>
        <v/>
      </c>
      <c r="AP721"/>
      <c r="AQ721"/>
      <c r="AR721" s="151"/>
      <c r="AS721" s="151"/>
      <c r="AT721"/>
      <c r="AU721" s="57"/>
      <c r="AV721" s="57"/>
      <c r="AW721" s="57"/>
      <c r="AX721"/>
      <c r="AY721"/>
      <c r="AZ721"/>
      <c r="BA721"/>
      <c r="BB721"/>
      <c r="BC721"/>
      <c r="BD721"/>
      <c r="BE721"/>
      <c r="BF721"/>
      <c r="BG721"/>
      <c r="BH721"/>
      <c r="BI721"/>
      <c r="BJ721"/>
      <c r="BK721"/>
      <c r="BL721"/>
      <c r="BM721"/>
      <c r="BN721"/>
      <c r="BO721"/>
      <c r="BP721"/>
      <c r="BQ721"/>
      <c r="BR721"/>
      <c r="BS721"/>
      <c r="BT721"/>
      <c r="BU721"/>
      <c r="BV721"/>
      <c r="BW721"/>
      <c r="BX721"/>
      <c r="BY721"/>
      <c r="BZ721" s="21"/>
      <c r="CA721" s="21"/>
      <c r="CB721" s="21"/>
      <c r="CC721" s="21"/>
      <c r="CD721" s="21"/>
    </row>
    <row r="722" spans="7:82" hidden="1" x14ac:dyDescent="0.2">
      <c r="G722" s="6" t="str">
        <f t="shared" si="118"/>
        <v/>
      </c>
      <c r="H722" s="26"/>
      <c r="I722" s="26"/>
      <c r="J722" s="26"/>
      <c r="K722" s="26"/>
      <c r="L722" s="26"/>
      <c r="M722" s="27" t="str">
        <f t="shared" si="119"/>
        <v/>
      </c>
      <c r="N722" s="26"/>
      <c r="O722" s="26"/>
      <c r="P722" s="26"/>
      <c r="Q722" s="26"/>
      <c r="R722" s="26"/>
      <c r="S722" s="27" t="str">
        <f t="shared" si="120"/>
        <v/>
      </c>
      <c r="T722" s="26"/>
      <c r="U722" s="26"/>
      <c r="V722" s="26"/>
      <c r="W722" s="26"/>
      <c r="X722" s="26"/>
      <c r="Y722" s="27" t="str">
        <f t="shared" si="121"/>
        <v/>
      </c>
      <c r="Z722" s="26"/>
      <c r="AA722" s="26"/>
      <c r="AB722" s="26"/>
      <c r="AC722" s="26"/>
      <c r="AD722" s="26"/>
      <c r="AE722" s="27" t="str">
        <f t="shared" si="122"/>
        <v/>
      </c>
      <c r="AP722"/>
      <c r="AQ722"/>
      <c r="AR722" s="151"/>
      <c r="AS722" s="151"/>
      <c r="AT722"/>
      <c r="AU722" s="57"/>
      <c r="AV722" s="57"/>
      <c r="AW722" s="57"/>
      <c r="AX722"/>
      <c r="AY722"/>
      <c r="AZ722"/>
      <c r="BA722"/>
      <c r="BB722"/>
      <c r="BC722"/>
      <c r="BD722"/>
      <c r="BE722"/>
      <c r="BF722"/>
      <c r="BG722"/>
      <c r="BH722"/>
      <c r="BI722"/>
      <c r="BJ722"/>
      <c r="BK722"/>
      <c r="BL722"/>
      <c r="BM722"/>
      <c r="BN722"/>
      <c r="BO722"/>
      <c r="BP722"/>
      <c r="BQ722"/>
      <c r="BR722"/>
      <c r="BS722"/>
      <c r="BT722"/>
      <c r="BU722"/>
      <c r="BV722"/>
      <c r="BW722"/>
      <c r="BX722"/>
      <c r="BY722"/>
      <c r="BZ722" s="21"/>
      <c r="CA722" s="21"/>
      <c r="CB722" s="21"/>
      <c r="CC722" s="21"/>
      <c r="CD722" s="21"/>
    </row>
    <row r="723" spans="7:82" hidden="1" x14ac:dyDescent="0.2">
      <c r="G723" s="6" t="str">
        <f t="shared" si="118"/>
        <v/>
      </c>
      <c r="H723" s="26"/>
      <c r="I723" s="26"/>
      <c r="J723" s="26"/>
      <c r="K723" s="26"/>
      <c r="L723" s="26"/>
      <c r="M723" s="27" t="str">
        <f t="shared" si="119"/>
        <v/>
      </c>
      <c r="N723" s="26"/>
      <c r="O723" s="26"/>
      <c r="P723" s="26"/>
      <c r="Q723" s="26"/>
      <c r="R723" s="26"/>
      <c r="S723" s="27" t="str">
        <f t="shared" si="120"/>
        <v/>
      </c>
      <c r="T723" s="26"/>
      <c r="U723" s="26"/>
      <c r="V723" s="26"/>
      <c r="W723" s="26"/>
      <c r="X723" s="26"/>
      <c r="Y723" s="27" t="str">
        <f t="shared" si="121"/>
        <v/>
      </c>
      <c r="Z723" s="26"/>
      <c r="AA723" s="26"/>
      <c r="AB723" s="26"/>
      <c r="AC723" s="26"/>
      <c r="AD723" s="26"/>
      <c r="AE723" s="27" t="str">
        <f t="shared" si="122"/>
        <v/>
      </c>
      <c r="AP723"/>
      <c r="AQ723"/>
      <c r="AR723" s="151"/>
      <c r="AS723" s="151"/>
      <c r="AT723"/>
      <c r="AU723" s="57"/>
      <c r="AV723" s="57"/>
      <c r="AW723" s="57"/>
      <c r="AX723"/>
      <c r="AY723"/>
      <c r="AZ723"/>
      <c r="BA723"/>
      <c r="BB723"/>
      <c r="BC723"/>
      <c r="BD723"/>
      <c r="BE723"/>
      <c r="BF723"/>
      <c r="BG723"/>
      <c r="BH723"/>
      <c r="BI723"/>
      <c r="BJ723"/>
      <c r="BK723"/>
      <c r="BL723"/>
      <c r="BM723"/>
      <c r="BN723"/>
      <c r="BO723"/>
      <c r="BP723"/>
      <c r="BQ723"/>
      <c r="BR723"/>
      <c r="BS723"/>
      <c r="BT723"/>
      <c r="BU723"/>
      <c r="BV723"/>
      <c r="BW723"/>
      <c r="BX723"/>
      <c r="BY723"/>
      <c r="BZ723" s="21"/>
      <c r="CA723" s="21"/>
      <c r="CB723" s="21"/>
      <c r="CC723" s="21"/>
      <c r="CD723" s="21"/>
    </row>
    <row r="724" spans="7:82" hidden="1" x14ac:dyDescent="0.2">
      <c r="G724" s="6" t="str">
        <f t="shared" si="118"/>
        <v/>
      </c>
      <c r="H724" s="26"/>
      <c r="I724" s="26"/>
      <c r="J724" s="26"/>
      <c r="K724" s="26"/>
      <c r="L724" s="26"/>
      <c r="M724" s="27" t="str">
        <f t="shared" si="119"/>
        <v/>
      </c>
      <c r="N724" s="26"/>
      <c r="O724" s="26"/>
      <c r="P724" s="26"/>
      <c r="Q724" s="26"/>
      <c r="R724" s="26"/>
      <c r="S724" s="27" t="str">
        <f t="shared" si="120"/>
        <v/>
      </c>
      <c r="T724" s="26"/>
      <c r="U724" s="26"/>
      <c r="V724" s="26"/>
      <c r="W724" s="26"/>
      <c r="X724" s="26"/>
      <c r="Y724" s="27" t="str">
        <f t="shared" si="121"/>
        <v/>
      </c>
      <c r="Z724" s="26"/>
      <c r="AA724" s="26"/>
      <c r="AB724" s="26"/>
      <c r="AC724" s="26"/>
      <c r="AD724" s="26"/>
      <c r="AE724" s="27" t="str">
        <f t="shared" si="122"/>
        <v/>
      </c>
      <c r="AP724"/>
      <c r="AQ724"/>
      <c r="AR724" s="151"/>
      <c r="AS724" s="151"/>
      <c r="AT724"/>
      <c r="AU724" s="57"/>
      <c r="AV724" s="57"/>
      <c r="AW724" s="57"/>
      <c r="AX724"/>
      <c r="AY724"/>
      <c r="AZ724"/>
      <c r="BA724"/>
      <c r="BB724"/>
      <c r="BC724"/>
      <c r="BD724"/>
      <c r="BE724"/>
      <c r="BF724"/>
      <c r="BG724"/>
      <c r="BH724"/>
      <c r="BI724"/>
      <c r="BJ724"/>
      <c r="BK724"/>
      <c r="BL724"/>
      <c r="BM724"/>
      <c r="BN724"/>
      <c r="BO724"/>
      <c r="BP724"/>
      <c r="BQ724"/>
      <c r="BR724"/>
      <c r="BS724"/>
      <c r="BT724"/>
      <c r="BU724"/>
      <c r="BV724"/>
      <c r="BW724"/>
      <c r="BX724"/>
      <c r="BY724"/>
      <c r="BZ724" s="21"/>
      <c r="CA724" s="21"/>
      <c r="CB724" s="21"/>
      <c r="CC724" s="21"/>
      <c r="CD724" s="21"/>
    </row>
    <row r="725" spans="7:82" hidden="1" x14ac:dyDescent="0.2">
      <c r="G725" s="6" t="str">
        <f t="shared" si="118"/>
        <v/>
      </c>
      <c r="H725" s="26"/>
      <c r="I725" s="26"/>
      <c r="J725" s="26"/>
      <c r="K725" s="26"/>
      <c r="L725" s="26"/>
      <c r="M725" s="27" t="str">
        <f t="shared" si="119"/>
        <v/>
      </c>
      <c r="N725" s="26"/>
      <c r="O725" s="26"/>
      <c r="P725" s="26"/>
      <c r="Q725" s="26"/>
      <c r="R725" s="26"/>
      <c r="S725" s="27" t="str">
        <f t="shared" si="120"/>
        <v/>
      </c>
      <c r="T725" s="26"/>
      <c r="U725" s="26"/>
      <c r="V725" s="26"/>
      <c r="W725" s="26"/>
      <c r="X725" s="26"/>
      <c r="Y725" s="27" t="str">
        <f t="shared" si="121"/>
        <v/>
      </c>
      <c r="Z725" s="26"/>
      <c r="AA725" s="26"/>
      <c r="AB725" s="26"/>
      <c r="AC725" s="26"/>
      <c r="AD725" s="26"/>
      <c r="AE725" s="27" t="str">
        <f t="shared" si="122"/>
        <v/>
      </c>
      <c r="AP725"/>
      <c r="AQ725"/>
      <c r="AR725" s="151"/>
      <c r="AS725" s="151"/>
      <c r="AT725"/>
      <c r="AU725" s="57"/>
      <c r="AV725" s="57"/>
      <c r="AW725" s="57"/>
      <c r="AX725"/>
      <c r="AY725"/>
      <c r="AZ725"/>
      <c r="BA725"/>
      <c r="BB725"/>
      <c r="BC725"/>
      <c r="BD725"/>
      <c r="BE725"/>
      <c r="BF725"/>
      <c r="BG725"/>
      <c r="BH725"/>
      <c r="BI725"/>
      <c r="BJ725"/>
      <c r="BK725"/>
      <c r="BL725"/>
      <c r="BM725"/>
      <c r="BN725"/>
      <c r="BO725"/>
      <c r="BP725"/>
      <c r="BQ725"/>
      <c r="BR725"/>
      <c r="BS725"/>
      <c r="BT725"/>
      <c r="BU725"/>
      <c r="BV725"/>
      <c r="BW725"/>
      <c r="BX725"/>
      <c r="BY725"/>
      <c r="BZ725" s="21"/>
      <c r="CA725" s="21"/>
      <c r="CB725" s="21"/>
      <c r="CC725" s="21"/>
      <c r="CD725" s="21"/>
    </row>
    <row r="726" spans="7:82" hidden="1" x14ac:dyDescent="0.2">
      <c r="G726" s="6" t="str">
        <f t="shared" si="118"/>
        <v/>
      </c>
      <c r="H726" s="26"/>
      <c r="I726" s="26"/>
      <c r="J726" s="26"/>
      <c r="K726" s="26"/>
      <c r="L726" s="26"/>
      <c r="M726" s="27" t="str">
        <f t="shared" si="119"/>
        <v/>
      </c>
      <c r="N726" s="26"/>
      <c r="O726" s="26"/>
      <c r="P726" s="26"/>
      <c r="Q726" s="26"/>
      <c r="R726" s="26"/>
      <c r="S726" s="27" t="str">
        <f t="shared" si="120"/>
        <v/>
      </c>
      <c r="T726" s="26"/>
      <c r="U726" s="26"/>
      <c r="V726" s="26"/>
      <c r="W726" s="26"/>
      <c r="X726" s="26"/>
      <c r="Y726" s="27" t="str">
        <f t="shared" si="121"/>
        <v/>
      </c>
      <c r="Z726" s="26"/>
      <c r="AA726" s="26"/>
      <c r="AB726" s="26"/>
      <c r="AC726" s="26"/>
      <c r="AD726" s="26"/>
      <c r="AE726" s="27" t="str">
        <f t="shared" si="122"/>
        <v/>
      </c>
      <c r="AP726"/>
      <c r="AQ726"/>
      <c r="AR726" s="151"/>
      <c r="AS726" s="151"/>
      <c r="AT726"/>
      <c r="AU726" s="57"/>
      <c r="AV726" s="57"/>
      <c r="AW726" s="57"/>
      <c r="AX726"/>
      <c r="AY726"/>
      <c r="AZ726"/>
      <c r="BA726"/>
      <c r="BB726"/>
      <c r="BC726"/>
      <c r="BD726"/>
      <c r="BE726"/>
      <c r="BF726"/>
      <c r="BG726"/>
      <c r="BH726"/>
      <c r="BI726"/>
      <c r="BJ726"/>
      <c r="BK726"/>
      <c r="BL726"/>
      <c r="BM726"/>
      <c r="BN726"/>
      <c r="BO726"/>
      <c r="BP726"/>
      <c r="BQ726"/>
      <c r="BR726"/>
      <c r="BS726"/>
      <c r="BT726"/>
      <c r="BU726"/>
      <c r="BV726"/>
      <c r="BW726"/>
      <c r="BX726"/>
      <c r="BY726"/>
      <c r="BZ726" s="21"/>
      <c r="CA726" s="21"/>
      <c r="CB726" s="21"/>
      <c r="CC726" s="21"/>
      <c r="CD726" s="21"/>
    </row>
    <row r="727" spans="7:82" hidden="1" x14ac:dyDescent="0.2">
      <c r="G727" s="6" t="str">
        <f t="shared" si="118"/>
        <v/>
      </c>
      <c r="H727" s="26"/>
      <c r="I727" s="26"/>
      <c r="J727" s="26"/>
      <c r="K727" s="26"/>
      <c r="L727" s="26"/>
      <c r="M727" s="27" t="str">
        <f t="shared" si="119"/>
        <v/>
      </c>
      <c r="N727" s="26"/>
      <c r="O727" s="26"/>
      <c r="P727" s="26"/>
      <c r="Q727" s="26"/>
      <c r="R727" s="26"/>
      <c r="S727" s="27" t="str">
        <f t="shared" si="120"/>
        <v/>
      </c>
      <c r="T727" s="26"/>
      <c r="U727" s="26"/>
      <c r="V727" s="26"/>
      <c r="W727" s="26"/>
      <c r="X727" s="26"/>
      <c r="Y727" s="27" t="str">
        <f t="shared" si="121"/>
        <v/>
      </c>
      <c r="Z727" s="26"/>
      <c r="AA727" s="26"/>
      <c r="AB727" s="26"/>
      <c r="AC727" s="26"/>
      <c r="AD727" s="26"/>
      <c r="AE727" s="27" t="str">
        <f t="shared" si="122"/>
        <v/>
      </c>
      <c r="AP727"/>
      <c r="AQ727"/>
      <c r="AR727" s="151"/>
      <c r="AS727" s="151"/>
      <c r="AT727"/>
      <c r="AU727" s="57"/>
      <c r="AV727" s="57"/>
      <c r="AW727" s="57"/>
      <c r="AX727"/>
      <c r="AY727"/>
      <c r="AZ727"/>
      <c r="BA727"/>
      <c r="BB727"/>
      <c r="BC727"/>
      <c r="BD727"/>
      <c r="BE727"/>
      <c r="BF727"/>
      <c r="BG727"/>
      <c r="BH727"/>
      <c r="BI727"/>
      <c r="BJ727"/>
      <c r="BK727"/>
      <c r="BL727"/>
      <c r="BM727"/>
      <c r="BN727"/>
      <c r="BO727"/>
      <c r="BP727"/>
      <c r="BQ727"/>
      <c r="BR727"/>
      <c r="BS727"/>
      <c r="BT727"/>
      <c r="BU727"/>
      <c r="BV727"/>
      <c r="BW727"/>
      <c r="BX727"/>
      <c r="BY727"/>
      <c r="BZ727" s="21"/>
      <c r="CA727" s="21"/>
      <c r="CB727" s="21"/>
      <c r="CC727" s="21"/>
      <c r="CD727" s="21"/>
    </row>
    <row r="728" spans="7:82" hidden="1" x14ac:dyDescent="0.2">
      <c r="G728" s="6" t="str">
        <f t="shared" si="118"/>
        <v/>
      </c>
      <c r="H728" s="26"/>
      <c r="I728" s="26"/>
      <c r="J728" s="26"/>
      <c r="K728" s="26"/>
      <c r="L728" s="26"/>
      <c r="M728" s="27" t="str">
        <f t="shared" si="119"/>
        <v/>
      </c>
      <c r="N728" s="26"/>
      <c r="O728" s="26"/>
      <c r="P728" s="26"/>
      <c r="Q728" s="26"/>
      <c r="R728" s="26"/>
      <c r="S728" s="27" t="str">
        <f t="shared" si="120"/>
        <v/>
      </c>
      <c r="T728" s="26"/>
      <c r="U728" s="26"/>
      <c r="V728" s="26"/>
      <c r="W728" s="26"/>
      <c r="X728" s="26"/>
      <c r="Y728" s="27" t="str">
        <f t="shared" si="121"/>
        <v/>
      </c>
      <c r="Z728" s="26"/>
      <c r="AA728" s="26"/>
      <c r="AB728" s="26"/>
      <c r="AC728" s="26"/>
      <c r="AD728" s="26"/>
      <c r="AE728" s="27" t="str">
        <f t="shared" si="122"/>
        <v/>
      </c>
      <c r="AP728"/>
      <c r="AQ728"/>
      <c r="AR728" s="151"/>
      <c r="AS728" s="151"/>
      <c r="AT728"/>
      <c r="AU728" s="57"/>
      <c r="AV728" s="57"/>
      <c r="AW728" s="57"/>
      <c r="AX728"/>
      <c r="AY728"/>
      <c r="AZ728"/>
      <c r="BA728"/>
      <c r="BB728"/>
      <c r="BC728"/>
      <c r="BD728"/>
      <c r="BE728"/>
      <c r="BF728"/>
      <c r="BG728"/>
      <c r="BH728"/>
      <c r="BI728"/>
      <c r="BJ728"/>
      <c r="BK728"/>
      <c r="BL728"/>
      <c r="BM728"/>
      <c r="BN728"/>
      <c r="BO728"/>
      <c r="BP728"/>
      <c r="BQ728"/>
      <c r="BR728"/>
      <c r="BS728"/>
      <c r="BT728"/>
      <c r="BU728"/>
      <c r="BV728"/>
      <c r="BW728"/>
      <c r="BX728"/>
      <c r="BY728"/>
      <c r="BZ728" s="21"/>
      <c r="CA728" s="21"/>
      <c r="CB728" s="21"/>
      <c r="CC728" s="21"/>
      <c r="CD728" s="21"/>
    </row>
    <row r="729" spans="7:82" hidden="1" x14ac:dyDescent="0.2">
      <c r="G729" s="6" t="str">
        <f t="shared" si="118"/>
        <v/>
      </c>
      <c r="H729" s="26"/>
      <c r="I729" s="26"/>
      <c r="J729" s="26"/>
      <c r="K729" s="26"/>
      <c r="L729" s="26"/>
      <c r="M729" s="27" t="str">
        <f t="shared" si="119"/>
        <v/>
      </c>
      <c r="N729" s="26"/>
      <c r="O729" s="26"/>
      <c r="P729" s="26"/>
      <c r="Q729" s="26"/>
      <c r="R729" s="26"/>
      <c r="S729" s="27" t="str">
        <f t="shared" si="120"/>
        <v/>
      </c>
      <c r="T729" s="26"/>
      <c r="U729" s="26"/>
      <c r="V729" s="26"/>
      <c r="W729" s="26"/>
      <c r="X729" s="26"/>
      <c r="Y729" s="27" t="str">
        <f t="shared" si="121"/>
        <v/>
      </c>
      <c r="Z729" s="26"/>
      <c r="AA729" s="26"/>
      <c r="AB729" s="26"/>
      <c r="AC729" s="26"/>
      <c r="AD729" s="26"/>
      <c r="AE729" s="27" t="str">
        <f t="shared" si="122"/>
        <v/>
      </c>
      <c r="AP729"/>
      <c r="AQ729"/>
      <c r="AR729" s="151"/>
      <c r="AS729" s="151"/>
      <c r="AT729"/>
      <c r="AU729" s="57"/>
      <c r="AV729" s="57"/>
      <c r="AW729" s="57"/>
      <c r="AX729"/>
      <c r="AY729"/>
      <c r="AZ729"/>
      <c r="BA729"/>
      <c r="BB729"/>
      <c r="BC729"/>
      <c r="BD729"/>
      <c r="BE729"/>
      <c r="BF729"/>
      <c r="BG729"/>
      <c r="BH729"/>
      <c r="BI729"/>
      <c r="BJ729"/>
      <c r="BK729"/>
      <c r="BL729"/>
      <c r="BM729"/>
      <c r="BN729"/>
      <c r="BO729"/>
      <c r="BP729"/>
      <c r="BQ729"/>
      <c r="BR729"/>
      <c r="BS729"/>
      <c r="BT729"/>
      <c r="BU729"/>
      <c r="BV729"/>
      <c r="BW729"/>
      <c r="BX729"/>
      <c r="BY729"/>
      <c r="BZ729" s="21"/>
      <c r="CA729" s="21"/>
      <c r="CB729" s="21"/>
      <c r="CC729" s="21"/>
      <c r="CD729" s="21"/>
    </row>
    <row r="730" spans="7:82" hidden="1" x14ac:dyDescent="0.2">
      <c r="G730" s="6" t="str">
        <f t="shared" si="118"/>
        <v/>
      </c>
      <c r="H730" s="26"/>
      <c r="I730" s="26"/>
      <c r="J730" s="26"/>
      <c r="K730" s="26"/>
      <c r="L730" s="26"/>
      <c r="M730" s="27" t="str">
        <f t="shared" si="119"/>
        <v/>
      </c>
      <c r="N730" s="26"/>
      <c r="O730" s="26"/>
      <c r="P730" s="26"/>
      <c r="Q730" s="26"/>
      <c r="R730" s="26"/>
      <c r="S730" s="27" t="str">
        <f t="shared" si="120"/>
        <v/>
      </c>
      <c r="T730" s="26"/>
      <c r="U730" s="26"/>
      <c r="V730" s="26"/>
      <c r="W730" s="26"/>
      <c r="X730" s="26"/>
      <c r="Y730" s="27" t="str">
        <f t="shared" si="121"/>
        <v/>
      </c>
      <c r="Z730" s="26"/>
      <c r="AA730" s="26"/>
      <c r="AB730" s="26"/>
      <c r="AC730" s="26"/>
      <c r="AD730" s="26"/>
      <c r="AE730" s="27" t="str">
        <f t="shared" si="122"/>
        <v/>
      </c>
      <c r="AP730"/>
      <c r="AQ730"/>
      <c r="AR730" s="151"/>
      <c r="AS730" s="151"/>
      <c r="AT730"/>
      <c r="AU730" s="57"/>
      <c r="AV730" s="57"/>
      <c r="AW730" s="57"/>
      <c r="AX730"/>
      <c r="AY730"/>
      <c r="AZ730"/>
      <c r="BA730"/>
      <c r="BB730"/>
      <c r="BC730"/>
      <c r="BD730"/>
      <c r="BE730"/>
      <c r="BF730"/>
      <c r="BG730"/>
      <c r="BH730"/>
      <c r="BI730"/>
      <c r="BJ730"/>
      <c r="BK730"/>
      <c r="BL730"/>
      <c r="BM730"/>
      <c r="BN730"/>
      <c r="BO730"/>
      <c r="BP730"/>
      <c r="BQ730"/>
      <c r="BR730"/>
      <c r="BS730"/>
      <c r="BT730"/>
      <c r="BU730"/>
      <c r="BV730"/>
      <c r="BW730"/>
      <c r="BX730"/>
      <c r="BY730"/>
      <c r="BZ730" s="21"/>
      <c r="CA730" s="21"/>
      <c r="CB730" s="21"/>
      <c r="CC730" s="21"/>
      <c r="CD730" s="21"/>
    </row>
    <row r="731" spans="7:82" hidden="1" x14ac:dyDescent="0.2">
      <c r="G731" s="6" t="str">
        <f t="shared" si="118"/>
        <v/>
      </c>
      <c r="H731" s="26"/>
      <c r="I731" s="26"/>
      <c r="J731" s="26"/>
      <c r="K731" s="26"/>
      <c r="L731" s="26"/>
      <c r="M731" s="27" t="str">
        <f t="shared" si="119"/>
        <v/>
      </c>
      <c r="N731" s="26"/>
      <c r="O731" s="26"/>
      <c r="P731" s="26"/>
      <c r="Q731" s="26"/>
      <c r="R731" s="26"/>
      <c r="S731" s="27" t="str">
        <f t="shared" si="120"/>
        <v/>
      </c>
      <c r="T731" s="26"/>
      <c r="U731" s="26"/>
      <c r="V731" s="26"/>
      <c r="W731" s="26"/>
      <c r="X731" s="26"/>
      <c r="Y731" s="27" t="str">
        <f t="shared" si="121"/>
        <v/>
      </c>
      <c r="Z731" s="26"/>
      <c r="AA731" s="26"/>
      <c r="AB731" s="26"/>
      <c r="AC731" s="26"/>
      <c r="AD731" s="26"/>
      <c r="AE731" s="27" t="str">
        <f t="shared" si="122"/>
        <v/>
      </c>
      <c r="AP731"/>
      <c r="AQ731"/>
      <c r="AR731" s="151"/>
      <c r="AS731" s="151"/>
      <c r="AT731"/>
      <c r="AU731" s="57"/>
      <c r="AV731" s="57"/>
      <c r="AW731" s="57"/>
      <c r="AX731"/>
      <c r="AY731"/>
      <c r="AZ731"/>
      <c r="BA731"/>
      <c r="BB731"/>
      <c r="BC731"/>
      <c r="BD731"/>
      <c r="BE731"/>
      <c r="BF731"/>
      <c r="BG731"/>
      <c r="BH731"/>
      <c r="BI731"/>
      <c r="BJ731"/>
      <c r="BK731"/>
      <c r="BL731"/>
      <c r="BM731"/>
      <c r="BN731"/>
      <c r="BO731"/>
      <c r="BP731"/>
      <c r="BQ731"/>
      <c r="BR731"/>
      <c r="BS731"/>
      <c r="BT731"/>
      <c r="BU731"/>
      <c r="BV731"/>
      <c r="BW731"/>
      <c r="BX731"/>
      <c r="BY731"/>
      <c r="BZ731" s="21"/>
      <c r="CA731" s="21"/>
      <c r="CB731" s="21"/>
      <c r="CC731" s="21"/>
      <c r="CD731" s="21"/>
    </row>
    <row r="732" spans="7:82" hidden="1" x14ac:dyDescent="0.2">
      <c r="G732" s="6" t="str">
        <f t="shared" si="118"/>
        <v/>
      </c>
      <c r="H732" s="26"/>
      <c r="I732" s="26"/>
      <c r="J732" s="26"/>
      <c r="K732" s="26"/>
      <c r="L732" s="26"/>
      <c r="M732" s="27" t="str">
        <f t="shared" si="119"/>
        <v/>
      </c>
      <c r="N732" s="26"/>
      <c r="O732" s="26"/>
      <c r="P732" s="26"/>
      <c r="Q732" s="26"/>
      <c r="R732" s="26"/>
      <c r="S732" s="27" t="str">
        <f t="shared" si="120"/>
        <v/>
      </c>
      <c r="T732" s="26"/>
      <c r="U732" s="26"/>
      <c r="V732" s="26"/>
      <c r="W732" s="26"/>
      <c r="X732" s="26"/>
      <c r="Y732" s="27" t="str">
        <f t="shared" si="121"/>
        <v/>
      </c>
      <c r="Z732" s="26"/>
      <c r="AA732" s="26"/>
      <c r="AB732" s="26"/>
      <c r="AC732" s="26"/>
      <c r="AD732" s="26"/>
      <c r="AE732" s="27" t="str">
        <f t="shared" si="122"/>
        <v/>
      </c>
      <c r="AP732"/>
      <c r="AQ732"/>
      <c r="AR732" s="151"/>
      <c r="AS732" s="151"/>
      <c r="AT732"/>
      <c r="AU732" s="57"/>
      <c r="AV732" s="57"/>
      <c r="AW732" s="57"/>
      <c r="AX732"/>
      <c r="AY732"/>
      <c r="AZ732"/>
      <c r="BA732"/>
      <c r="BB732"/>
      <c r="BC732"/>
      <c r="BD732"/>
      <c r="BE732"/>
      <c r="BF732"/>
      <c r="BG732"/>
      <c r="BH732"/>
      <c r="BI732"/>
      <c r="BJ732"/>
      <c r="BK732"/>
      <c r="BL732"/>
      <c r="BM732"/>
      <c r="BN732"/>
      <c r="BO732"/>
      <c r="BP732"/>
      <c r="BQ732"/>
      <c r="BR732"/>
      <c r="BS732"/>
      <c r="BT732"/>
      <c r="BU732"/>
      <c r="BV732"/>
      <c r="BW732"/>
      <c r="BX732"/>
      <c r="BY732"/>
      <c r="BZ732" s="21"/>
      <c r="CA732" s="21"/>
      <c r="CB732" s="21"/>
      <c r="CC732" s="21"/>
      <c r="CD732" s="21"/>
    </row>
    <row r="733" spans="7:82" hidden="1" x14ac:dyDescent="0.2">
      <c r="G733" s="6" t="str">
        <f t="shared" si="118"/>
        <v/>
      </c>
      <c r="H733" s="26"/>
      <c r="I733" s="26"/>
      <c r="J733" s="26"/>
      <c r="K733" s="26"/>
      <c r="L733" s="26"/>
      <c r="M733" s="27" t="str">
        <f t="shared" si="119"/>
        <v/>
      </c>
      <c r="N733" s="26"/>
      <c r="O733" s="26"/>
      <c r="P733" s="26"/>
      <c r="Q733" s="26"/>
      <c r="R733" s="26"/>
      <c r="S733" s="27" t="str">
        <f t="shared" si="120"/>
        <v/>
      </c>
      <c r="T733" s="26"/>
      <c r="U733" s="26"/>
      <c r="V733" s="26"/>
      <c r="W733" s="26"/>
      <c r="X733" s="26"/>
      <c r="Y733" s="27" t="str">
        <f t="shared" si="121"/>
        <v/>
      </c>
      <c r="Z733" s="26"/>
      <c r="AA733" s="26"/>
      <c r="AB733" s="26"/>
      <c r="AC733" s="26"/>
      <c r="AD733" s="26"/>
      <c r="AE733" s="27" t="str">
        <f t="shared" si="122"/>
        <v/>
      </c>
      <c r="AP733"/>
      <c r="AQ733"/>
      <c r="AR733" s="151"/>
      <c r="AS733" s="151"/>
      <c r="AT733"/>
      <c r="AU733" s="57"/>
      <c r="AV733" s="57"/>
      <c r="AW733" s="57"/>
      <c r="AX733"/>
      <c r="AY733"/>
      <c r="AZ733"/>
      <c r="BA733"/>
      <c r="BB733"/>
      <c r="BC733"/>
      <c r="BD733"/>
      <c r="BE733"/>
      <c r="BF733"/>
      <c r="BG733"/>
      <c r="BH733"/>
      <c r="BI733"/>
      <c r="BJ733"/>
      <c r="BK733"/>
      <c r="BL733"/>
      <c r="BM733"/>
      <c r="BN733"/>
      <c r="BO733"/>
      <c r="BP733"/>
      <c r="BQ733"/>
      <c r="BR733"/>
      <c r="BS733"/>
      <c r="BT733"/>
      <c r="BU733"/>
      <c r="BV733"/>
      <c r="BW733"/>
      <c r="BX733"/>
      <c r="BY733"/>
      <c r="BZ733" s="21"/>
      <c r="CA733" s="21"/>
      <c r="CB733" s="21"/>
      <c r="CC733" s="21"/>
      <c r="CD733" s="21"/>
    </row>
    <row r="734" spans="7:82" hidden="1" x14ac:dyDescent="0.2">
      <c r="G734" s="6" t="str">
        <f t="shared" si="118"/>
        <v/>
      </c>
      <c r="H734" s="26"/>
      <c r="I734" s="26"/>
      <c r="J734" s="26"/>
      <c r="K734" s="26"/>
      <c r="L734" s="26"/>
      <c r="M734" s="27" t="str">
        <f t="shared" si="119"/>
        <v/>
      </c>
      <c r="N734" s="26"/>
      <c r="O734" s="26"/>
      <c r="P734" s="26"/>
      <c r="Q734" s="26"/>
      <c r="R734" s="26"/>
      <c r="S734" s="27" t="str">
        <f t="shared" si="120"/>
        <v/>
      </c>
      <c r="T734" s="26"/>
      <c r="U734" s="26"/>
      <c r="V734" s="26"/>
      <c r="W734" s="26"/>
      <c r="X734" s="26"/>
      <c r="Y734" s="27" t="str">
        <f t="shared" si="121"/>
        <v/>
      </c>
      <c r="Z734" s="26"/>
      <c r="AA734" s="26"/>
      <c r="AB734" s="26"/>
      <c r="AC734" s="26"/>
      <c r="AD734" s="26"/>
      <c r="AE734" s="27" t="str">
        <f t="shared" si="122"/>
        <v/>
      </c>
      <c r="AP734"/>
      <c r="AQ734"/>
      <c r="AR734" s="151"/>
      <c r="AS734" s="151"/>
      <c r="AT734"/>
      <c r="AU734" s="57"/>
      <c r="AV734" s="57"/>
      <c r="AW734" s="57"/>
      <c r="AX734"/>
      <c r="AY734"/>
      <c r="AZ734"/>
      <c r="BA734"/>
      <c r="BB734"/>
      <c r="BC734"/>
      <c r="BD734"/>
      <c r="BE734"/>
      <c r="BF734"/>
      <c r="BG734"/>
      <c r="BH734"/>
      <c r="BI734"/>
      <c r="BJ734"/>
      <c r="BK734"/>
      <c r="BL734"/>
      <c r="BM734"/>
      <c r="BN734"/>
      <c r="BO734"/>
      <c r="BP734"/>
      <c r="BQ734"/>
      <c r="BR734"/>
      <c r="BS734"/>
      <c r="BT734"/>
      <c r="BU734"/>
      <c r="BV734"/>
      <c r="BW734"/>
      <c r="BX734"/>
      <c r="BY734"/>
      <c r="BZ734" s="21"/>
      <c r="CA734" s="21"/>
      <c r="CB734" s="21"/>
      <c r="CC734" s="21"/>
      <c r="CD734" s="21"/>
    </row>
    <row r="735" spans="7:82" hidden="1" x14ac:dyDescent="0.2">
      <c r="G735" s="6" t="str">
        <f t="shared" si="118"/>
        <v/>
      </c>
      <c r="H735" s="26"/>
      <c r="I735" s="26"/>
      <c r="J735" s="26"/>
      <c r="K735" s="26"/>
      <c r="L735" s="26"/>
      <c r="M735" s="27" t="str">
        <f t="shared" si="119"/>
        <v/>
      </c>
      <c r="N735" s="26"/>
      <c r="O735" s="26"/>
      <c r="P735" s="26"/>
      <c r="Q735" s="26"/>
      <c r="R735" s="26"/>
      <c r="S735" s="27" t="str">
        <f t="shared" si="120"/>
        <v/>
      </c>
      <c r="T735" s="26"/>
      <c r="U735" s="26"/>
      <c r="V735" s="26"/>
      <c r="W735" s="26"/>
      <c r="X735" s="26"/>
      <c r="Y735" s="27" t="str">
        <f t="shared" si="121"/>
        <v/>
      </c>
      <c r="Z735" s="26"/>
      <c r="AA735" s="26"/>
      <c r="AB735" s="26"/>
      <c r="AC735" s="26"/>
      <c r="AD735" s="26"/>
      <c r="AE735" s="27" t="str">
        <f t="shared" si="122"/>
        <v/>
      </c>
      <c r="AP735"/>
      <c r="AQ735"/>
      <c r="AR735" s="151"/>
      <c r="AS735" s="151"/>
      <c r="AT735"/>
      <c r="AU735" s="57"/>
      <c r="AV735" s="57"/>
      <c r="AW735" s="57"/>
      <c r="AX735"/>
      <c r="AY735"/>
      <c r="AZ735"/>
      <c r="BA735"/>
      <c r="BB735"/>
      <c r="BC735"/>
      <c r="BD735"/>
      <c r="BE735"/>
      <c r="BF735"/>
      <c r="BG735"/>
      <c r="BH735"/>
      <c r="BI735"/>
      <c r="BJ735"/>
      <c r="BK735"/>
      <c r="BL735"/>
      <c r="BM735"/>
      <c r="BN735"/>
      <c r="BO735"/>
      <c r="BP735"/>
      <c r="BQ735"/>
      <c r="BR735"/>
      <c r="BS735"/>
      <c r="BT735"/>
      <c r="BU735"/>
      <c r="BV735"/>
      <c r="BW735"/>
      <c r="BX735"/>
      <c r="BY735"/>
      <c r="BZ735" s="21"/>
      <c r="CA735" s="21"/>
      <c r="CB735" s="21"/>
      <c r="CC735" s="21"/>
      <c r="CD735" s="21"/>
    </row>
    <row r="736" spans="7:82" hidden="1" x14ac:dyDescent="0.2">
      <c r="G736" s="6" t="str">
        <f t="shared" si="118"/>
        <v/>
      </c>
      <c r="H736" s="26"/>
      <c r="I736" s="26"/>
      <c r="J736" s="26"/>
      <c r="K736" s="26"/>
      <c r="L736" s="26"/>
      <c r="M736" s="27" t="str">
        <f t="shared" si="119"/>
        <v/>
      </c>
      <c r="N736" s="26"/>
      <c r="O736" s="26"/>
      <c r="P736" s="26"/>
      <c r="Q736" s="26"/>
      <c r="R736" s="26"/>
      <c r="S736" s="27" t="str">
        <f t="shared" si="120"/>
        <v/>
      </c>
      <c r="T736" s="26"/>
      <c r="U736" s="26"/>
      <c r="V736" s="26"/>
      <c r="W736" s="26"/>
      <c r="X736" s="26"/>
      <c r="Y736" s="27" t="str">
        <f t="shared" si="121"/>
        <v/>
      </c>
      <c r="Z736" s="26"/>
      <c r="AA736" s="26"/>
      <c r="AB736" s="26"/>
      <c r="AC736" s="26"/>
      <c r="AD736" s="26"/>
      <c r="AE736" s="27" t="str">
        <f t="shared" si="122"/>
        <v/>
      </c>
      <c r="AP736"/>
      <c r="AQ736"/>
      <c r="AR736" s="151"/>
      <c r="AS736" s="151"/>
      <c r="AT736"/>
      <c r="AU736" s="57"/>
      <c r="AV736" s="57"/>
      <c r="AW736" s="57"/>
      <c r="AX736"/>
      <c r="AY736"/>
      <c r="AZ736"/>
      <c r="BA736"/>
      <c r="BB736"/>
      <c r="BC736"/>
      <c r="BD736"/>
      <c r="BE736"/>
      <c r="BF736"/>
      <c r="BG736"/>
      <c r="BH736"/>
      <c r="BI736"/>
      <c r="BJ736"/>
      <c r="BK736"/>
      <c r="BL736"/>
      <c r="BM736"/>
      <c r="BN736"/>
      <c r="BO736"/>
      <c r="BP736"/>
      <c r="BQ736"/>
      <c r="BR736"/>
      <c r="BS736"/>
      <c r="BT736"/>
      <c r="BU736"/>
      <c r="BV736"/>
      <c r="BW736"/>
      <c r="BX736"/>
      <c r="BY736"/>
      <c r="BZ736" s="21"/>
      <c r="CA736" s="21"/>
      <c r="CB736" s="21"/>
      <c r="CC736" s="21"/>
      <c r="CD736" s="21"/>
    </row>
    <row r="737" spans="7:82" hidden="1" x14ac:dyDescent="0.2">
      <c r="G737" s="6" t="str">
        <f t="shared" si="118"/>
        <v/>
      </c>
      <c r="H737" s="26"/>
      <c r="I737" s="26"/>
      <c r="J737" s="26"/>
      <c r="K737" s="26"/>
      <c r="L737" s="26"/>
      <c r="M737" s="27" t="str">
        <f t="shared" si="119"/>
        <v/>
      </c>
      <c r="N737" s="26"/>
      <c r="O737" s="26"/>
      <c r="P737" s="26"/>
      <c r="Q737" s="26"/>
      <c r="R737" s="26"/>
      <c r="S737" s="27" t="str">
        <f t="shared" si="120"/>
        <v/>
      </c>
      <c r="T737" s="26"/>
      <c r="U737" s="26"/>
      <c r="V737" s="26"/>
      <c r="W737" s="26"/>
      <c r="X737" s="26"/>
      <c r="Y737" s="27" t="str">
        <f t="shared" si="121"/>
        <v/>
      </c>
      <c r="Z737" s="26"/>
      <c r="AA737" s="26"/>
      <c r="AB737" s="26"/>
      <c r="AC737" s="26"/>
      <c r="AD737" s="26"/>
      <c r="AE737" s="27" t="str">
        <f t="shared" si="122"/>
        <v/>
      </c>
      <c r="AP737"/>
      <c r="AQ737"/>
      <c r="AR737" s="151"/>
      <c r="AS737" s="151"/>
      <c r="AT737"/>
      <c r="AU737" s="57"/>
      <c r="AV737" s="57"/>
      <c r="AW737" s="57"/>
      <c r="AX737"/>
      <c r="AY737"/>
      <c r="AZ737"/>
      <c r="BA737"/>
      <c r="BB737"/>
      <c r="BC737"/>
      <c r="BD737"/>
      <c r="BE737"/>
      <c r="BF737"/>
      <c r="BG737"/>
      <c r="BH737"/>
      <c r="BI737"/>
      <c r="BJ737"/>
      <c r="BK737"/>
      <c r="BL737"/>
      <c r="BM737"/>
      <c r="BN737"/>
      <c r="BO737"/>
      <c r="BP737"/>
      <c r="BQ737"/>
      <c r="BR737"/>
      <c r="BS737"/>
      <c r="BT737"/>
      <c r="BU737"/>
      <c r="BV737"/>
      <c r="BW737"/>
      <c r="BX737"/>
      <c r="BY737"/>
      <c r="BZ737" s="21"/>
      <c r="CA737" s="21"/>
      <c r="CB737" s="21"/>
      <c r="CC737" s="21"/>
      <c r="CD737" s="21"/>
    </row>
    <row r="738" spans="7:82" hidden="1" x14ac:dyDescent="0.2">
      <c r="G738" s="6" t="str">
        <f t="shared" si="118"/>
        <v/>
      </c>
      <c r="H738" s="26"/>
      <c r="I738" s="26"/>
      <c r="J738" s="26"/>
      <c r="K738" s="26"/>
      <c r="L738" s="26"/>
      <c r="M738" s="27" t="str">
        <f t="shared" si="119"/>
        <v/>
      </c>
      <c r="N738" s="26"/>
      <c r="O738" s="26"/>
      <c r="P738" s="26"/>
      <c r="Q738" s="26"/>
      <c r="R738" s="26"/>
      <c r="S738" s="27" t="str">
        <f t="shared" si="120"/>
        <v/>
      </c>
      <c r="T738" s="26"/>
      <c r="U738" s="26"/>
      <c r="V738" s="26"/>
      <c r="W738" s="26"/>
      <c r="X738" s="26"/>
      <c r="Y738" s="27" t="str">
        <f t="shared" si="121"/>
        <v/>
      </c>
      <c r="Z738" s="26"/>
      <c r="AA738" s="26"/>
      <c r="AB738" s="26"/>
      <c r="AC738" s="26"/>
      <c r="AD738" s="26"/>
      <c r="AE738" s="27" t="str">
        <f t="shared" si="122"/>
        <v/>
      </c>
      <c r="AP738"/>
      <c r="AQ738"/>
      <c r="AR738" s="151"/>
      <c r="AS738" s="151"/>
      <c r="AT738"/>
      <c r="AU738" s="57"/>
      <c r="AV738" s="57"/>
      <c r="AW738" s="57"/>
      <c r="AX738"/>
      <c r="AY738"/>
      <c r="AZ738"/>
      <c r="BA738"/>
      <c r="BB738"/>
      <c r="BC738"/>
      <c r="BD738"/>
      <c r="BE738"/>
      <c r="BF738"/>
      <c r="BG738"/>
      <c r="BH738"/>
      <c r="BI738"/>
      <c r="BJ738"/>
      <c r="BK738"/>
      <c r="BL738"/>
      <c r="BM738"/>
      <c r="BN738"/>
      <c r="BO738"/>
      <c r="BP738"/>
      <c r="BQ738"/>
      <c r="BR738"/>
      <c r="BS738"/>
      <c r="BT738"/>
      <c r="BU738"/>
      <c r="BV738"/>
      <c r="BW738"/>
      <c r="BX738"/>
      <c r="BY738"/>
      <c r="BZ738" s="21"/>
      <c r="CA738" s="21"/>
      <c r="CB738" s="21"/>
      <c r="CC738" s="21"/>
      <c r="CD738" s="21"/>
    </row>
    <row r="739" spans="7:82" hidden="1" x14ac:dyDescent="0.2">
      <c r="G739" s="6" t="str">
        <f t="shared" si="118"/>
        <v/>
      </c>
      <c r="H739" s="26"/>
      <c r="I739" s="26"/>
      <c r="J739" s="26"/>
      <c r="K739" s="26"/>
      <c r="L739" s="26"/>
      <c r="M739" s="27" t="str">
        <f t="shared" si="119"/>
        <v/>
      </c>
      <c r="N739" s="26"/>
      <c r="O739" s="26"/>
      <c r="P739" s="26"/>
      <c r="Q739" s="26"/>
      <c r="R739" s="26"/>
      <c r="S739" s="27" t="str">
        <f t="shared" si="120"/>
        <v/>
      </c>
      <c r="T739" s="26"/>
      <c r="U739" s="26"/>
      <c r="V739" s="26"/>
      <c r="W739" s="26"/>
      <c r="X739" s="26"/>
      <c r="Y739" s="27" t="str">
        <f t="shared" si="121"/>
        <v/>
      </c>
      <c r="Z739" s="26"/>
      <c r="AA739" s="26"/>
      <c r="AB739" s="26"/>
      <c r="AC739" s="26"/>
      <c r="AD739" s="26"/>
      <c r="AE739" s="27" t="str">
        <f t="shared" si="122"/>
        <v/>
      </c>
      <c r="AP739"/>
      <c r="AQ739"/>
      <c r="AR739" s="151"/>
      <c r="AS739" s="151"/>
      <c r="AT739"/>
      <c r="AU739" s="57"/>
      <c r="AV739" s="57"/>
      <c r="AW739" s="57"/>
      <c r="AX739"/>
      <c r="AY739"/>
      <c r="AZ739"/>
      <c r="BA739"/>
      <c r="BB739"/>
      <c r="BC739"/>
      <c r="BD739"/>
      <c r="BE739"/>
      <c r="BF739"/>
      <c r="BG739"/>
      <c r="BH739"/>
      <c r="BI739"/>
      <c r="BJ739"/>
      <c r="BK739"/>
      <c r="BL739"/>
      <c r="BM739"/>
      <c r="BN739"/>
      <c r="BO739"/>
      <c r="BP739"/>
      <c r="BQ739"/>
      <c r="BR739"/>
      <c r="BS739"/>
      <c r="BT739"/>
      <c r="BU739"/>
      <c r="BV739"/>
      <c r="BW739"/>
      <c r="BX739"/>
      <c r="BY739"/>
      <c r="BZ739" s="21"/>
      <c r="CA739" s="21"/>
      <c r="CB739" s="21"/>
      <c r="CC739" s="21"/>
      <c r="CD739" s="21"/>
    </row>
    <row r="740" spans="7:82" hidden="1" x14ac:dyDescent="0.2">
      <c r="G740" s="6" t="str">
        <f t="shared" si="118"/>
        <v/>
      </c>
      <c r="H740" s="26"/>
      <c r="I740" s="26"/>
      <c r="J740" s="26"/>
      <c r="K740" s="26"/>
      <c r="L740" s="26"/>
      <c r="M740" s="27" t="str">
        <f t="shared" si="119"/>
        <v/>
      </c>
      <c r="N740" s="26"/>
      <c r="O740" s="26"/>
      <c r="P740" s="26"/>
      <c r="Q740" s="26"/>
      <c r="R740" s="26"/>
      <c r="S740" s="27" t="str">
        <f t="shared" si="120"/>
        <v/>
      </c>
      <c r="T740" s="26"/>
      <c r="U740" s="26"/>
      <c r="V740" s="26"/>
      <c r="W740" s="26"/>
      <c r="X740" s="26"/>
      <c r="Y740" s="27" t="str">
        <f t="shared" si="121"/>
        <v/>
      </c>
      <c r="Z740" s="26"/>
      <c r="AA740" s="26"/>
      <c r="AB740" s="26"/>
      <c r="AC740" s="26"/>
      <c r="AD740" s="26"/>
      <c r="AE740" s="27" t="str">
        <f t="shared" si="122"/>
        <v/>
      </c>
      <c r="AP740"/>
      <c r="AQ740"/>
      <c r="AR740" s="151"/>
      <c r="AS740" s="151"/>
      <c r="AT740"/>
      <c r="AU740" s="57"/>
      <c r="AV740" s="57"/>
      <c r="AW740" s="57"/>
      <c r="AX740"/>
      <c r="AY740"/>
      <c r="AZ740"/>
      <c r="BA740"/>
      <c r="BB740"/>
      <c r="BC740"/>
      <c r="BD740"/>
      <c r="BE740"/>
      <c r="BF740"/>
      <c r="BG740"/>
      <c r="BH740"/>
      <c r="BI740"/>
      <c r="BJ740"/>
      <c r="BK740"/>
      <c r="BL740"/>
      <c r="BM740"/>
      <c r="BN740"/>
      <c r="BO740"/>
      <c r="BP740"/>
      <c r="BQ740"/>
      <c r="BR740"/>
      <c r="BS740"/>
      <c r="BT740"/>
      <c r="BU740"/>
      <c r="BV740"/>
      <c r="BW740"/>
      <c r="BX740"/>
      <c r="BY740"/>
      <c r="BZ740" s="21"/>
      <c r="CA740" s="21"/>
      <c r="CB740" s="21"/>
      <c r="CC740" s="21"/>
      <c r="CD740" s="21"/>
    </row>
    <row r="741" spans="7:82" hidden="1" x14ac:dyDescent="0.2">
      <c r="G741" s="6" t="str">
        <f t="shared" si="118"/>
        <v/>
      </c>
      <c r="H741" s="26"/>
      <c r="I741" s="26"/>
      <c r="J741" s="26"/>
      <c r="K741" s="26"/>
      <c r="L741" s="26"/>
      <c r="M741" s="27" t="str">
        <f t="shared" si="119"/>
        <v/>
      </c>
      <c r="N741" s="26"/>
      <c r="O741" s="26"/>
      <c r="P741" s="26"/>
      <c r="Q741" s="26"/>
      <c r="R741" s="26"/>
      <c r="S741" s="27" t="str">
        <f t="shared" si="120"/>
        <v/>
      </c>
      <c r="T741" s="26"/>
      <c r="U741" s="26"/>
      <c r="V741" s="26"/>
      <c r="W741" s="26"/>
      <c r="X741" s="26"/>
      <c r="Y741" s="27" t="str">
        <f t="shared" si="121"/>
        <v/>
      </c>
      <c r="Z741" s="26"/>
      <c r="AA741" s="26"/>
      <c r="AB741" s="26"/>
      <c r="AC741" s="26"/>
      <c r="AD741" s="26"/>
      <c r="AE741" s="27" t="str">
        <f t="shared" si="122"/>
        <v/>
      </c>
      <c r="AP741"/>
      <c r="AQ741"/>
      <c r="AR741" s="151"/>
      <c r="AS741" s="151"/>
      <c r="AT741"/>
      <c r="AU741" s="57"/>
      <c r="AV741" s="57"/>
      <c r="AW741" s="57"/>
      <c r="AX741"/>
      <c r="AY741"/>
      <c r="AZ741"/>
      <c r="BA741"/>
      <c r="BB741"/>
      <c r="BC741"/>
      <c r="BD741"/>
      <c r="BE741"/>
      <c r="BF741"/>
      <c r="BG741"/>
      <c r="BH741"/>
      <c r="BI741"/>
      <c r="BJ741"/>
      <c r="BK741"/>
      <c r="BL741"/>
      <c r="BM741"/>
      <c r="BN741"/>
      <c r="BO741"/>
      <c r="BP741"/>
      <c r="BQ741"/>
      <c r="BR741"/>
      <c r="BS741"/>
      <c r="BT741"/>
      <c r="BU741"/>
      <c r="BV741"/>
      <c r="BW741"/>
      <c r="BX741"/>
      <c r="BY741"/>
      <c r="BZ741" s="21"/>
      <c r="CA741" s="21"/>
      <c r="CB741" s="21"/>
      <c r="CC741" s="21"/>
      <c r="CD741" s="21"/>
    </row>
    <row r="742" spans="7:82" hidden="1" x14ac:dyDescent="0.2">
      <c r="G742" s="6" t="str">
        <f t="shared" si="118"/>
        <v/>
      </c>
      <c r="H742" s="26"/>
      <c r="I742" s="26"/>
      <c r="J742" s="26"/>
      <c r="K742" s="26"/>
      <c r="L742" s="26"/>
      <c r="M742" s="27" t="str">
        <f t="shared" si="119"/>
        <v/>
      </c>
      <c r="N742" s="26"/>
      <c r="O742" s="26"/>
      <c r="P742" s="26"/>
      <c r="Q742" s="26"/>
      <c r="R742" s="26"/>
      <c r="S742" s="27" t="str">
        <f t="shared" si="120"/>
        <v/>
      </c>
      <c r="T742" s="26"/>
      <c r="U742" s="26"/>
      <c r="V742" s="26"/>
      <c r="W742" s="26"/>
      <c r="X742" s="26"/>
      <c r="Y742" s="27" t="str">
        <f t="shared" si="121"/>
        <v/>
      </c>
      <c r="Z742" s="26"/>
      <c r="AA742" s="26"/>
      <c r="AB742" s="26"/>
      <c r="AC742" s="26"/>
      <c r="AD742" s="26"/>
      <c r="AE742" s="27" t="str">
        <f t="shared" si="122"/>
        <v/>
      </c>
      <c r="AP742"/>
      <c r="AQ742"/>
      <c r="AR742" s="151"/>
      <c r="AS742" s="151"/>
      <c r="AT742"/>
      <c r="AU742" s="57"/>
      <c r="AV742" s="57"/>
      <c r="AW742" s="57"/>
      <c r="AX742"/>
      <c r="AY742"/>
      <c r="AZ742"/>
      <c r="BA742"/>
      <c r="BB742"/>
      <c r="BC742"/>
      <c r="BD742"/>
      <c r="BE742"/>
      <c r="BF742"/>
      <c r="BG742"/>
      <c r="BH742"/>
      <c r="BI742"/>
      <c r="BJ742"/>
      <c r="BK742"/>
      <c r="BL742"/>
      <c r="BM742"/>
      <c r="BN742"/>
      <c r="BO742"/>
      <c r="BP742"/>
      <c r="BQ742"/>
      <c r="BR742"/>
      <c r="BS742"/>
      <c r="BT742"/>
      <c r="BU742"/>
      <c r="BV742"/>
      <c r="BW742"/>
      <c r="BX742"/>
      <c r="BY742"/>
      <c r="BZ742" s="21"/>
      <c r="CA742" s="21"/>
      <c r="CB742" s="21"/>
      <c r="CC742" s="21"/>
      <c r="CD742" s="21"/>
    </row>
    <row r="743" spans="7:82" hidden="1" x14ac:dyDescent="0.2">
      <c r="G743" s="6" t="str">
        <f t="shared" si="118"/>
        <v/>
      </c>
      <c r="H743" s="26"/>
      <c r="I743" s="26"/>
      <c r="J743" s="26"/>
      <c r="K743" s="26"/>
      <c r="L743" s="26"/>
      <c r="M743" s="27" t="str">
        <f t="shared" si="119"/>
        <v/>
      </c>
      <c r="N743" s="26"/>
      <c r="O743" s="26"/>
      <c r="P743" s="26"/>
      <c r="Q743" s="26"/>
      <c r="R743" s="26"/>
      <c r="S743" s="27" t="str">
        <f t="shared" si="120"/>
        <v/>
      </c>
      <c r="T743" s="26"/>
      <c r="U743" s="26"/>
      <c r="V743" s="26"/>
      <c r="W743" s="26"/>
      <c r="X743" s="26"/>
      <c r="Y743" s="27" t="str">
        <f t="shared" si="121"/>
        <v/>
      </c>
      <c r="Z743" s="26"/>
      <c r="AA743" s="26"/>
      <c r="AB743" s="26"/>
      <c r="AC743" s="26"/>
      <c r="AD743" s="26"/>
      <c r="AE743" s="27" t="str">
        <f t="shared" si="122"/>
        <v/>
      </c>
      <c r="AP743"/>
      <c r="AQ743"/>
      <c r="AR743" s="151"/>
      <c r="AS743" s="151"/>
      <c r="AT743"/>
      <c r="AU743" s="57"/>
      <c r="AV743" s="57"/>
      <c r="AW743" s="57"/>
      <c r="AX743"/>
      <c r="AY743"/>
      <c r="AZ743"/>
      <c r="BA743"/>
      <c r="BB743"/>
      <c r="BC743"/>
      <c r="BD743"/>
      <c r="BE743"/>
      <c r="BF743"/>
      <c r="BG743"/>
      <c r="BH743"/>
      <c r="BI743"/>
      <c r="BJ743"/>
      <c r="BK743"/>
      <c r="BL743"/>
      <c r="BM743"/>
      <c r="BN743"/>
      <c r="BO743"/>
      <c r="BP743"/>
      <c r="BQ743"/>
      <c r="BR743"/>
      <c r="BS743"/>
      <c r="BT743"/>
      <c r="BU743"/>
      <c r="BV743"/>
      <c r="BW743"/>
      <c r="BX743"/>
      <c r="BY743"/>
      <c r="BZ743" s="21"/>
      <c r="CA743" s="21"/>
      <c r="CB743" s="21"/>
      <c r="CC743" s="21"/>
      <c r="CD743" s="21"/>
    </row>
    <row r="744" spans="7:82" hidden="1" x14ac:dyDescent="0.2">
      <c r="G744" s="6" t="str">
        <f t="shared" si="118"/>
        <v/>
      </c>
      <c r="H744" s="26"/>
      <c r="I744" s="26"/>
      <c r="J744" s="26"/>
      <c r="K744" s="26"/>
      <c r="L744" s="26"/>
      <c r="M744" s="27" t="str">
        <f t="shared" si="119"/>
        <v/>
      </c>
      <c r="N744" s="26"/>
      <c r="O744" s="26"/>
      <c r="P744" s="26"/>
      <c r="Q744" s="26"/>
      <c r="R744" s="26"/>
      <c r="S744" s="27" t="str">
        <f t="shared" si="120"/>
        <v/>
      </c>
      <c r="T744" s="26"/>
      <c r="U744" s="26"/>
      <c r="V744" s="26"/>
      <c r="W744" s="26"/>
      <c r="X744" s="26"/>
      <c r="Y744" s="27" t="str">
        <f t="shared" si="121"/>
        <v/>
      </c>
      <c r="Z744" s="26"/>
      <c r="AA744" s="26"/>
      <c r="AB744" s="26"/>
      <c r="AC744" s="26"/>
      <c r="AD744" s="26"/>
      <c r="AE744" s="27" t="str">
        <f t="shared" si="122"/>
        <v/>
      </c>
      <c r="AP744"/>
      <c r="AQ744"/>
      <c r="AR744" s="151"/>
      <c r="AS744" s="151"/>
      <c r="AT744"/>
      <c r="AU744" s="57"/>
      <c r="AV744" s="57"/>
      <c r="AW744" s="57"/>
      <c r="AX744"/>
      <c r="AY744"/>
      <c r="AZ744"/>
      <c r="BA744"/>
      <c r="BB744"/>
      <c r="BC744"/>
      <c r="BD744"/>
      <c r="BE744"/>
      <c r="BF744"/>
      <c r="BG744"/>
      <c r="BH744"/>
      <c r="BI744"/>
      <c r="BJ744"/>
      <c r="BK744"/>
      <c r="BL744"/>
      <c r="BM744"/>
      <c r="BN744"/>
      <c r="BO744"/>
      <c r="BP744"/>
      <c r="BQ744"/>
      <c r="BR744"/>
      <c r="BS744"/>
      <c r="BT744"/>
      <c r="BU744"/>
      <c r="BV744"/>
      <c r="BW744"/>
      <c r="BX744"/>
      <c r="BY744"/>
      <c r="BZ744" s="21"/>
      <c r="CA744" s="21"/>
      <c r="CB744" s="21"/>
      <c r="CC744" s="21"/>
      <c r="CD744" s="21"/>
    </row>
    <row r="745" spans="7:82" hidden="1" x14ac:dyDescent="0.2">
      <c r="G745" s="6" t="str">
        <f t="shared" si="118"/>
        <v/>
      </c>
      <c r="H745" s="26"/>
      <c r="I745" s="26"/>
      <c r="J745" s="26"/>
      <c r="K745" s="26"/>
      <c r="L745" s="26"/>
      <c r="M745" s="27" t="str">
        <f t="shared" si="119"/>
        <v/>
      </c>
      <c r="N745" s="26"/>
      <c r="O745" s="26"/>
      <c r="P745" s="26"/>
      <c r="Q745" s="26"/>
      <c r="R745" s="26"/>
      <c r="S745" s="27" t="str">
        <f t="shared" si="120"/>
        <v/>
      </c>
      <c r="T745" s="26"/>
      <c r="U745" s="26"/>
      <c r="V745" s="26"/>
      <c r="W745" s="26"/>
      <c r="X745" s="26"/>
      <c r="Y745" s="27" t="str">
        <f t="shared" si="121"/>
        <v/>
      </c>
      <c r="Z745" s="26"/>
      <c r="AA745" s="26"/>
      <c r="AB745" s="26"/>
      <c r="AC745" s="26"/>
      <c r="AD745" s="26"/>
      <c r="AE745" s="27" t="str">
        <f t="shared" si="122"/>
        <v/>
      </c>
      <c r="AP745"/>
      <c r="AQ745"/>
      <c r="AR745" s="151"/>
      <c r="AS745" s="151"/>
      <c r="AT745"/>
      <c r="AU745" s="57"/>
      <c r="AV745" s="57"/>
      <c r="AW745" s="57"/>
      <c r="AX745"/>
      <c r="AY745"/>
      <c r="AZ745"/>
      <c r="BA745"/>
      <c r="BB745"/>
      <c r="BC745"/>
      <c r="BD745"/>
      <c r="BE745"/>
      <c r="BF745"/>
      <c r="BG745"/>
      <c r="BH745"/>
      <c r="BI745"/>
      <c r="BJ745"/>
      <c r="BK745"/>
      <c r="BL745"/>
      <c r="BM745"/>
      <c r="BN745"/>
      <c r="BO745"/>
      <c r="BP745"/>
      <c r="BQ745"/>
      <c r="BR745"/>
      <c r="BS745"/>
      <c r="BT745"/>
      <c r="BU745"/>
      <c r="BV745"/>
      <c r="BW745"/>
      <c r="BX745"/>
      <c r="BY745"/>
      <c r="BZ745" s="21"/>
      <c r="CA745" s="21"/>
      <c r="CB745" s="21"/>
      <c r="CC745" s="21"/>
      <c r="CD745" s="21"/>
    </row>
    <row r="746" spans="7:82" hidden="1" x14ac:dyDescent="0.2">
      <c r="G746" s="6" t="str">
        <f t="shared" si="118"/>
        <v/>
      </c>
      <c r="H746" s="26"/>
      <c r="I746" s="26"/>
      <c r="J746" s="26"/>
      <c r="K746" s="26"/>
      <c r="L746" s="26"/>
      <c r="M746" s="27" t="str">
        <f t="shared" si="119"/>
        <v/>
      </c>
      <c r="N746" s="26"/>
      <c r="O746" s="26"/>
      <c r="P746" s="26"/>
      <c r="Q746" s="26"/>
      <c r="R746" s="26"/>
      <c r="S746" s="27" t="str">
        <f t="shared" si="120"/>
        <v/>
      </c>
      <c r="T746" s="26"/>
      <c r="U746" s="26"/>
      <c r="V746" s="26"/>
      <c r="W746" s="26"/>
      <c r="X746" s="26"/>
      <c r="Y746" s="27" t="str">
        <f t="shared" si="121"/>
        <v/>
      </c>
      <c r="Z746" s="26"/>
      <c r="AA746" s="26"/>
      <c r="AB746" s="26"/>
      <c r="AC746" s="26"/>
      <c r="AD746" s="26"/>
      <c r="AE746" s="27" t="str">
        <f t="shared" si="122"/>
        <v/>
      </c>
      <c r="AP746"/>
      <c r="AQ746"/>
      <c r="AR746" s="151"/>
      <c r="AS746" s="151"/>
      <c r="AT746"/>
      <c r="AU746" s="57"/>
      <c r="AV746" s="57"/>
      <c r="AW746" s="57"/>
      <c r="AX746"/>
      <c r="AY746"/>
      <c r="AZ746"/>
      <c r="BA746"/>
      <c r="BB746"/>
      <c r="BC746"/>
      <c r="BD746"/>
      <c r="BE746"/>
      <c r="BF746"/>
      <c r="BG746"/>
      <c r="BH746"/>
      <c r="BI746"/>
      <c r="BJ746"/>
      <c r="BK746"/>
      <c r="BL746"/>
      <c r="BM746"/>
      <c r="BN746"/>
      <c r="BO746"/>
      <c r="BP746"/>
      <c r="BQ746"/>
      <c r="BR746"/>
      <c r="BS746"/>
      <c r="BT746"/>
      <c r="BU746"/>
      <c r="BV746"/>
      <c r="BW746"/>
      <c r="BX746"/>
      <c r="BY746"/>
      <c r="BZ746" s="21"/>
      <c r="CA746" s="21"/>
      <c r="CB746" s="21"/>
      <c r="CC746" s="21"/>
      <c r="CD746" s="21"/>
    </row>
    <row r="747" spans="7:82" hidden="1" x14ac:dyDescent="0.2">
      <c r="G747" s="6" t="str">
        <f t="shared" si="118"/>
        <v/>
      </c>
      <c r="H747" s="26"/>
      <c r="I747" s="26"/>
      <c r="J747" s="26"/>
      <c r="K747" s="26"/>
      <c r="L747" s="26"/>
      <c r="M747" s="27" t="str">
        <f t="shared" si="119"/>
        <v/>
      </c>
      <c r="N747" s="26"/>
      <c r="O747" s="26"/>
      <c r="P747" s="26"/>
      <c r="Q747" s="26"/>
      <c r="R747" s="26"/>
      <c r="S747" s="27" t="str">
        <f t="shared" si="120"/>
        <v/>
      </c>
      <c r="T747" s="26"/>
      <c r="U747" s="26"/>
      <c r="V747" s="26"/>
      <c r="W747" s="26"/>
      <c r="X747" s="26"/>
      <c r="Y747" s="27" t="str">
        <f t="shared" si="121"/>
        <v/>
      </c>
      <c r="Z747" s="26"/>
      <c r="AA747" s="26"/>
      <c r="AB747" s="26"/>
      <c r="AC747" s="26"/>
      <c r="AD747" s="26"/>
      <c r="AE747" s="27" t="str">
        <f t="shared" si="122"/>
        <v/>
      </c>
      <c r="AP747"/>
      <c r="AQ747"/>
      <c r="AR747" s="151"/>
      <c r="AS747" s="151"/>
      <c r="AT747"/>
      <c r="AU747" s="57"/>
      <c r="AV747" s="57"/>
      <c r="AW747" s="57"/>
      <c r="AX747"/>
      <c r="AY747"/>
      <c r="AZ747"/>
      <c r="BA747"/>
      <c r="BB747"/>
      <c r="BC747"/>
      <c r="BD747"/>
      <c r="BE747"/>
      <c r="BF747"/>
      <c r="BG747"/>
      <c r="BH747"/>
      <c r="BI747"/>
      <c r="BJ747"/>
      <c r="BK747"/>
      <c r="BL747"/>
      <c r="BM747"/>
      <c r="BN747"/>
      <c r="BO747"/>
      <c r="BP747"/>
      <c r="BQ747"/>
      <c r="BR747"/>
      <c r="BS747"/>
      <c r="BT747"/>
      <c r="BU747"/>
      <c r="BV747"/>
      <c r="BW747"/>
      <c r="BX747"/>
      <c r="BY747"/>
      <c r="BZ747" s="21"/>
      <c r="CA747" s="21"/>
      <c r="CB747" s="21"/>
      <c r="CC747" s="21"/>
      <c r="CD747" s="21"/>
    </row>
    <row r="748" spans="7:82" hidden="1" x14ac:dyDescent="0.2">
      <c r="G748" s="6" t="str">
        <f t="shared" si="118"/>
        <v/>
      </c>
      <c r="H748" s="26"/>
      <c r="I748" s="26"/>
      <c r="J748" s="26"/>
      <c r="K748" s="26"/>
      <c r="L748" s="26"/>
      <c r="M748" s="27" t="str">
        <f t="shared" si="119"/>
        <v/>
      </c>
      <c r="N748" s="26"/>
      <c r="O748" s="26"/>
      <c r="P748" s="26"/>
      <c r="Q748" s="26"/>
      <c r="R748" s="26"/>
      <c r="S748" s="27" t="str">
        <f t="shared" si="120"/>
        <v/>
      </c>
      <c r="T748" s="26"/>
      <c r="U748" s="26"/>
      <c r="V748" s="26"/>
      <c r="W748" s="26"/>
      <c r="X748" s="26"/>
      <c r="Y748" s="27" t="str">
        <f t="shared" si="121"/>
        <v/>
      </c>
      <c r="Z748" s="26"/>
      <c r="AA748" s="26"/>
      <c r="AB748" s="26"/>
      <c r="AC748" s="26"/>
      <c r="AD748" s="26"/>
      <c r="AE748" s="27" t="str">
        <f t="shared" si="122"/>
        <v/>
      </c>
      <c r="AP748"/>
      <c r="AQ748"/>
      <c r="AR748" s="151"/>
      <c r="AS748" s="151"/>
      <c r="AT748"/>
      <c r="AU748" s="57"/>
      <c r="AV748" s="57"/>
      <c r="AW748" s="57"/>
      <c r="AX748"/>
      <c r="AY748"/>
      <c r="AZ748"/>
      <c r="BA748"/>
      <c r="BB748"/>
      <c r="BC748"/>
      <c r="BD748"/>
      <c r="BE748"/>
      <c r="BF748"/>
      <c r="BG748"/>
      <c r="BH748"/>
      <c r="BI748"/>
      <c r="BJ748"/>
      <c r="BK748"/>
      <c r="BL748"/>
      <c r="BM748"/>
      <c r="BN748"/>
      <c r="BO748"/>
      <c r="BP748"/>
      <c r="BQ748"/>
      <c r="BR748"/>
      <c r="BS748"/>
      <c r="BT748"/>
      <c r="BU748"/>
      <c r="BV748"/>
      <c r="BW748"/>
      <c r="BX748"/>
      <c r="BY748"/>
      <c r="BZ748" s="21"/>
      <c r="CA748" s="21"/>
      <c r="CB748" s="21"/>
      <c r="CC748" s="21"/>
      <c r="CD748" s="21"/>
    </row>
    <row r="749" spans="7:82" hidden="1" x14ac:dyDescent="0.2">
      <c r="G749" s="6" t="str">
        <f t="shared" si="118"/>
        <v/>
      </c>
      <c r="H749" s="26"/>
      <c r="I749" s="26"/>
      <c r="J749" s="26"/>
      <c r="K749" s="26"/>
      <c r="L749" s="26"/>
      <c r="M749" s="27" t="str">
        <f t="shared" si="119"/>
        <v/>
      </c>
      <c r="N749" s="26"/>
      <c r="O749" s="26"/>
      <c r="P749" s="26"/>
      <c r="Q749" s="26"/>
      <c r="R749" s="26"/>
      <c r="S749" s="27" t="str">
        <f t="shared" si="120"/>
        <v/>
      </c>
      <c r="T749" s="26"/>
      <c r="U749" s="26"/>
      <c r="V749" s="26"/>
      <c r="W749" s="26"/>
      <c r="X749" s="26"/>
      <c r="Y749" s="27" t="str">
        <f t="shared" si="121"/>
        <v/>
      </c>
      <c r="Z749" s="26"/>
      <c r="AA749" s="26"/>
      <c r="AB749" s="26"/>
      <c r="AC749" s="26"/>
      <c r="AD749" s="26"/>
      <c r="AE749" s="27" t="str">
        <f t="shared" si="122"/>
        <v/>
      </c>
      <c r="AP749"/>
      <c r="AQ749"/>
      <c r="AR749" s="151"/>
      <c r="AS749" s="151"/>
      <c r="AT749"/>
      <c r="AU749" s="57"/>
      <c r="AV749" s="57"/>
      <c r="AW749" s="57"/>
      <c r="AX749"/>
      <c r="AY749"/>
      <c r="AZ749"/>
      <c r="BA749"/>
      <c r="BB749"/>
      <c r="BC749"/>
      <c r="BD749"/>
      <c r="BE749"/>
      <c r="BF749"/>
      <c r="BG749"/>
      <c r="BH749"/>
      <c r="BI749"/>
      <c r="BJ749"/>
      <c r="BK749"/>
      <c r="BL749"/>
      <c r="BM749"/>
      <c r="BN749"/>
      <c r="BO749"/>
      <c r="BP749"/>
      <c r="BQ749"/>
      <c r="BR749"/>
      <c r="BS749"/>
      <c r="BT749"/>
      <c r="BU749"/>
      <c r="BV749"/>
      <c r="BW749"/>
      <c r="BX749"/>
      <c r="BY749"/>
      <c r="BZ749" s="21"/>
      <c r="CA749" s="21"/>
      <c r="CB749" s="21"/>
      <c r="CC749" s="21"/>
      <c r="CD749" s="21"/>
    </row>
    <row r="750" spans="7:82" hidden="1" x14ac:dyDescent="0.2">
      <c r="G750" s="6" t="str">
        <f t="shared" si="118"/>
        <v/>
      </c>
      <c r="H750" s="26"/>
      <c r="I750" s="26"/>
      <c r="J750" s="26"/>
      <c r="K750" s="26"/>
      <c r="L750" s="26"/>
      <c r="M750" s="27" t="str">
        <f t="shared" si="119"/>
        <v/>
      </c>
      <c r="N750" s="26"/>
      <c r="O750" s="26"/>
      <c r="P750" s="26"/>
      <c r="Q750" s="26"/>
      <c r="R750" s="26"/>
      <c r="S750" s="27" t="str">
        <f t="shared" si="120"/>
        <v/>
      </c>
      <c r="T750" s="26"/>
      <c r="U750" s="26"/>
      <c r="V750" s="26"/>
      <c r="W750" s="26"/>
      <c r="X750" s="26"/>
      <c r="Y750" s="27" t="str">
        <f t="shared" si="121"/>
        <v/>
      </c>
      <c r="Z750" s="26"/>
      <c r="AA750" s="26"/>
      <c r="AB750" s="26"/>
      <c r="AC750" s="26"/>
      <c r="AD750" s="26"/>
      <c r="AE750" s="27" t="str">
        <f t="shared" si="122"/>
        <v/>
      </c>
      <c r="AP750"/>
      <c r="AQ750"/>
      <c r="AR750" s="151"/>
      <c r="AS750" s="151"/>
      <c r="AT750"/>
      <c r="AU750" s="57"/>
      <c r="AV750" s="57"/>
      <c r="AW750" s="57"/>
      <c r="AX750"/>
      <c r="AY750"/>
      <c r="AZ750"/>
      <c r="BA750"/>
      <c r="BB750"/>
      <c r="BC750"/>
      <c r="BD750"/>
      <c r="BE750"/>
      <c r="BF750"/>
      <c r="BG750"/>
      <c r="BH750"/>
      <c r="BI750"/>
      <c r="BJ750"/>
      <c r="BK750"/>
      <c r="BL750"/>
      <c r="BM750"/>
      <c r="BN750"/>
      <c r="BO750"/>
      <c r="BP750"/>
      <c r="BQ750"/>
      <c r="BR750"/>
      <c r="BS750"/>
      <c r="BT750"/>
      <c r="BU750"/>
      <c r="BV750"/>
      <c r="BW750"/>
      <c r="BX750"/>
      <c r="BY750"/>
      <c r="BZ750" s="21"/>
      <c r="CA750" s="21"/>
      <c r="CB750" s="21"/>
      <c r="CC750" s="21"/>
      <c r="CD750" s="21"/>
    </row>
    <row r="751" spans="7:82" hidden="1" x14ac:dyDescent="0.2">
      <c r="G751" s="6" t="str">
        <f t="shared" ref="G751:G794" si="123">IF(H333&lt;&gt;"",IF(G333="&lt;",1,0.99),"")</f>
        <v/>
      </c>
      <c r="H751" s="26"/>
      <c r="I751" s="26"/>
      <c r="J751" s="26"/>
      <c r="K751" s="26"/>
      <c r="L751" s="26"/>
      <c r="M751" s="27" t="str">
        <f t="shared" ref="M751:M794" si="124">IF(N333&lt;&gt;"",IF(M333="&lt;",1,0.99),"")</f>
        <v/>
      </c>
      <c r="N751" s="26"/>
      <c r="O751" s="26"/>
      <c r="P751" s="26"/>
      <c r="Q751" s="26"/>
      <c r="R751" s="26"/>
      <c r="S751" s="27" t="str">
        <f t="shared" ref="S751:S794" si="125">IF(T333&lt;&gt;"",IF(S333="&lt;",1,0.99),"")</f>
        <v/>
      </c>
      <c r="T751" s="26"/>
      <c r="U751" s="26"/>
      <c r="V751" s="26"/>
      <c r="W751" s="26"/>
      <c r="X751" s="26"/>
      <c r="Y751" s="27" t="str">
        <f t="shared" ref="Y751:Y794" si="126">IF(Z333&lt;&gt;"",IF(Y333="&lt;",1,0.99),"")</f>
        <v/>
      </c>
      <c r="Z751" s="26"/>
      <c r="AA751" s="26"/>
      <c r="AB751" s="26"/>
      <c r="AC751" s="26"/>
      <c r="AD751" s="26"/>
      <c r="AE751" s="27" t="str">
        <f t="shared" ref="AE751:AE794" si="127">IF(AF333&lt;&gt;"",IF(AE333="&lt;",1,0.99),"")</f>
        <v/>
      </c>
      <c r="AP751"/>
      <c r="AQ751"/>
      <c r="AR751" s="151"/>
      <c r="AS751" s="151"/>
      <c r="AT751"/>
      <c r="AU751" s="57"/>
      <c r="AV751" s="57"/>
      <c r="AW751" s="57"/>
      <c r="AX751"/>
      <c r="AY751"/>
      <c r="AZ751"/>
      <c r="BA751"/>
      <c r="BB751"/>
      <c r="BC751"/>
      <c r="BD751"/>
      <c r="BE751"/>
      <c r="BF751"/>
      <c r="BG751"/>
      <c r="BH751"/>
      <c r="BI751"/>
      <c r="BJ751"/>
      <c r="BK751"/>
      <c r="BL751"/>
      <c r="BM751"/>
      <c r="BN751"/>
      <c r="BO751"/>
      <c r="BP751"/>
      <c r="BQ751"/>
      <c r="BR751"/>
      <c r="BS751"/>
      <c r="BT751"/>
      <c r="BU751"/>
      <c r="BV751"/>
      <c r="BW751"/>
      <c r="BX751"/>
      <c r="BY751"/>
      <c r="BZ751" s="21"/>
      <c r="CA751" s="21"/>
      <c r="CB751" s="21"/>
      <c r="CC751" s="21"/>
      <c r="CD751" s="21"/>
    </row>
    <row r="752" spans="7:82" hidden="1" x14ac:dyDescent="0.2">
      <c r="G752" s="6" t="str">
        <f t="shared" si="123"/>
        <v/>
      </c>
      <c r="H752" s="26"/>
      <c r="I752" s="26"/>
      <c r="J752" s="26"/>
      <c r="K752" s="26"/>
      <c r="L752" s="26"/>
      <c r="M752" s="27" t="str">
        <f t="shared" si="124"/>
        <v/>
      </c>
      <c r="N752" s="26"/>
      <c r="O752" s="26"/>
      <c r="P752" s="26"/>
      <c r="Q752" s="26"/>
      <c r="R752" s="26"/>
      <c r="S752" s="27" t="str">
        <f t="shared" si="125"/>
        <v/>
      </c>
      <c r="T752" s="26"/>
      <c r="U752" s="26"/>
      <c r="V752" s="26"/>
      <c r="W752" s="26"/>
      <c r="X752" s="26"/>
      <c r="Y752" s="27" t="str">
        <f t="shared" si="126"/>
        <v/>
      </c>
      <c r="Z752" s="26"/>
      <c r="AA752" s="26"/>
      <c r="AB752" s="26"/>
      <c r="AC752" s="26"/>
      <c r="AD752" s="26"/>
      <c r="AE752" s="27" t="str">
        <f t="shared" si="127"/>
        <v/>
      </c>
      <c r="AP752"/>
      <c r="AQ752"/>
      <c r="AR752" s="151"/>
      <c r="AS752" s="151"/>
      <c r="AT752"/>
      <c r="AU752" s="57"/>
      <c r="AV752" s="57"/>
      <c r="AW752" s="57"/>
      <c r="AX752"/>
      <c r="AY752"/>
      <c r="AZ752"/>
      <c r="BA752"/>
      <c r="BB752"/>
      <c r="BC752"/>
      <c r="BD752"/>
      <c r="BE752"/>
      <c r="BF752"/>
      <c r="BG752"/>
      <c r="BH752"/>
      <c r="BI752"/>
      <c r="BJ752"/>
      <c r="BK752"/>
      <c r="BL752"/>
      <c r="BM752"/>
      <c r="BN752"/>
      <c r="BO752"/>
      <c r="BP752"/>
      <c r="BQ752"/>
      <c r="BR752"/>
      <c r="BS752"/>
      <c r="BT752"/>
      <c r="BU752"/>
      <c r="BV752"/>
      <c r="BW752"/>
      <c r="BX752"/>
      <c r="BY752"/>
      <c r="BZ752" s="21"/>
      <c r="CA752" s="21"/>
      <c r="CB752" s="21"/>
      <c r="CC752" s="21"/>
      <c r="CD752" s="21"/>
    </row>
    <row r="753" spans="7:82" hidden="1" x14ac:dyDescent="0.2">
      <c r="G753" s="6" t="str">
        <f t="shared" si="123"/>
        <v/>
      </c>
      <c r="H753" s="26"/>
      <c r="I753" s="26"/>
      <c r="J753" s="26"/>
      <c r="K753" s="26"/>
      <c r="L753" s="26"/>
      <c r="M753" s="27" t="str">
        <f t="shared" si="124"/>
        <v/>
      </c>
      <c r="N753" s="26"/>
      <c r="O753" s="26"/>
      <c r="P753" s="26"/>
      <c r="Q753" s="26"/>
      <c r="R753" s="26"/>
      <c r="S753" s="27" t="str">
        <f t="shared" si="125"/>
        <v/>
      </c>
      <c r="T753" s="26"/>
      <c r="U753" s="26"/>
      <c r="V753" s="26"/>
      <c r="W753" s="26"/>
      <c r="X753" s="26"/>
      <c r="Y753" s="27" t="str">
        <f t="shared" si="126"/>
        <v/>
      </c>
      <c r="Z753" s="26"/>
      <c r="AA753" s="26"/>
      <c r="AB753" s="26"/>
      <c r="AC753" s="26"/>
      <c r="AD753" s="26"/>
      <c r="AE753" s="27" t="str">
        <f t="shared" si="127"/>
        <v/>
      </c>
      <c r="AP753"/>
      <c r="AQ753"/>
      <c r="AR753" s="151"/>
      <c r="AS753" s="151"/>
      <c r="AT753"/>
      <c r="AU753" s="57"/>
      <c r="AV753" s="57"/>
      <c r="AW753" s="57"/>
      <c r="AX753"/>
      <c r="AY753"/>
      <c r="AZ753"/>
      <c r="BA753"/>
      <c r="BB753"/>
      <c r="BC753"/>
      <c r="BD753"/>
      <c r="BE753"/>
      <c r="BF753"/>
      <c r="BG753"/>
      <c r="BH753"/>
      <c r="BI753"/>
      <c r="BJ753"/>
      <c r="BK753"/>
      <c r="BL753"/>
      <c r="BM753"/>
      <c r="BN753"/>
      <c r="BO753"/>
      <c r="BP753"/>
      <c r="BQ753"/>
      <c r="BR753"/>
      <c r="BS753"/>
      <c r="BT753"/>
      <c r="BU753"/>
      <c r="BV753"/>
      <c r="BW753"/>
      <c r="BX753"/>
      <c r="BY753"/>
      <c r="BZ753" s="21"/>
      <c r="CA753" s="21"/>
      <c r="CB753" s="21"/>
      <c r="CC753" s="21"/>
      <c r="CD753" s="21"/>
    </row>
    <row r="754" spans="7:82" hidden="1" x14ac:dyDescent="0.2">
      <c r="G754" s="6" t="str">
        <f t="shared" si="123"/>
        <v/>
      </c>
      <c r="H754" s="26"/>
      <c r="I754" s="26"/>
      <c r="J754" s="26"/>
      <c r="K754" s="26"/>
      <c r="L754" s="26"/>
      <c r="M754" s="27" t="str">
        <f t="shared" si="124"/>
        <v/>
      </c>
      <c r="N754" s="26"/>
      <c r="O754" s="26"/>
      <c r="P754" s="26"/>
      <c r="Q754" s="26"/>
      <c r="R754" s="26"/>
      <c r="S754" s="27" t="str">
        <f t="shared" si="125"/>
        <v/>
      </c>
      <c r="T754" s="26"/>
      <c r="U754" s="26"/>
      <c r="V754" s="26"/>
      <c r="W754" s="26"/>
      <c r="X754" s="26"/>
      <c r="Y754" s="27" t="str">
        <f t="shared" si="126"/>
        <v/>
      </c>
      <c r="Z754" s="26"/>
      <c r="AA754" s="26"/>
      <c r="AB754" s="26"/>
      <c r="AC754" s="26"/>
      <c r="AD754" s="26"/>
      <c r="AE754" s="27" t="str">
        <f t="shared" si="127"/>
        <v/>
      </c>
      <c r="AP754"/>
      <c r="AQ754"/>
      <c r="AR754" s="151"/>
      <c r="AS754" s="151"/>
      <c r="AT754"/>
      <c r="AU754" s="57"/>
      <c r="AV754" s="57"/>
      <c r="AW754" s="57"/>
      <c r="AX754"/>
      <c r="AY754"/>
      <c r="AZ754"/>
      <c r="BA754"/>
      <c r="BB754"/>
      <c r="BC754"/>
      <c r="BD754"/>
      <c r="BE754"/>
      <c r="BF754"/>
      <c r="BG754"/>
      <c r="BH754"/>
      <c r="BI754"/>
      <c r="BJ754"/>
      <c r="BK754"/>
      <c r="BL754"/>
      <c r="BM754"/>
      <c r="BN754"/>
      <c r="BO754"/>
      <c r="BP754"/>
      <c r="BQ754"/>
      <c r="BR754"/>
      <c r="BS754"/>
      <c r="BT754"/>
      <c r="BU754"/>
      <c r="BV754"/>
      <c r="BW754"/>
      <c r="BX754"/>
      <c r="BY754"/>
      <c r="BZ754" s="21"/>
      <c r="CA754" s="21"/>
      <c r="CB754" s="21"/>
      <c r="CC754" s="21"/>
      <c r="CD754" s="21"/>
    </row>
    <row r="755" spans="7:82" hidden="1" x14ac:dyDescent="0.2">
      <c r="G755" s="6" t="str">
        <f t="shared" si="123"/>
        <v/>
      </c>
      <c r="H755" s="26"/>
      <c r="I755" s="26"/>
      <c r="J755" s="26"/>
      <c r="K755" s="26"/>
      <c r="L755" s="26"/>
      <c r="M755" s="27" t="str">
        <f t="shared" si="124"/>
        <v/>
      </c>
      <c r="N755" s="26"/>
      <c r="O755" s="26"/>
      <c r="P755" s="26"/>
      <c r="Q755" s="26"/>
      <c r="R755" s="26"/>
      <c r="S755" s="27" t="str">
        <f t="shared" si="125"/>
        <v/>
      </c>
      <c r="T755" s="26"/>
      <c r="U755" s="26"/>
      <c r="V755" s="26"/>
      <c r="W755" s="26"/>
      <c r="X755" s="26"/>
      <c r="Y755" s="27" t="str">
        <f t="shared" si="126"/>
        <v/>
      </c>
      <c r="Z755" s="26"/>
      <c r="AA755" s="26"/>
      <c r="AB755" s="26"/>
      <c r="AC755" s="26"/>
      <c r="AD755" s="26"/>
      <c r="AE755" s="27" t="str">
        <f t="shared" si="127"/>
        <v/>
      </c>
      <c r="AP755"/>
      <c r="AQ755"/>
      <c r="AR755" s="151"/>
      <c r="AS755" s="151"/>
      <c r="AT755"/>
      <c r="AU755" s="57"/>
      <c r="AV755" s="57"/>
      <c r="AW755" s="57"/>
      <c r="AX755"/>
      <c r="AY755"/>
      <c r="AZ755"/>
      <c r="BA755"/>
      <c r="BB755"/>
      <c r="BC755"/>
      <c r="BD755"/>
      <c r="BE755"/>
      <c r="BF755"/>
      <c r="BG755"/>
      <c r="BH755"/>
      <c r="BI755"/>
      <c r="BJ755"/>
      <c r="BK755"/>
      <c r="BL755"/>
      <c r="BM755"/>
      <c r="BN755"/>
      <c r="BO755"/>
      <c r="BP755"/>
      <c r="BQ755"/>
      <c r="BR755"/>
      <c r="BS755"/>
      <c r="BT755"/>
      <c r="BU755"/>
      <c r="BV755"/>
      <c r="BW755"/>
      <c r="BX755"/>
      <c r="BY755"/>
      <c r="BZ755" s="21"/>
      <c r="CA755" s="21"/>
      <c r="CB755" s="21"/>
      <c r="CC755" s="21"/>
      <c r="CD755" s="21"/>
    </row>
    <row r="756" spans="7:82" hidden="1" x14ac:dyDescent="0.2">
      <c r="G756" s="6" t="str">
        <f t="shared" si="123"/>
        <v/>
      </c>
      <c r="H756" s="26"/>
      <c r="I756" s="26"/>
      <c r="J756" s="26"/>
      <c r="K756" s="26"/>
      <c r="L756" s="26"/>
      <c r="M756" s="27" t="str">
        <f t="shared" si="124"/>
        <v/>
      </c>
      <c r="N756" s="26"/>
      <c r="O756" s="26"/>
      <c r="P756" s="26"/>
      <c r="Q756" s="26"/>
      <c r="R756" s="26"/>
      <c r="S756" s="27" t="str">
        <f t="shared" si="125"/>
        <v/>
      </c>
      <c r="T756" s="26"/>
      <c r="U756" s="26"/>
      <c r="V756" s="26"/>
      <c r="W756" s="26"/>
      <c r="X756" s="26"/>
      <c r="Y756" s="27" t="str">
        <f t="shared" si="126"/>
        <v/>
      </c>
      <c r="Z756" s="26"/>
      <c r="AA756" s="26"/>
      <c r="AB756" s="26"/>
      <c r="AC756" s="26"/>
      <c r="AD756" s="26"/>
      <c r="AE756" s="27" t="str">
        <f t="shared" si="127"/>
        <v/>
      </c>
      <c r="AP756"/>
      <c r="AQ756"/>
      <c r="AR756" s="151"/>
      <c r="AS756" s="151"/>
      <c r="AT756"/>
      <c r="AU756" s="57"/>
      <c r="AV756" s="57"/>
      <c r="AW756" s="57"/>
      <c r="AX756"/>
      <c r="AY756"/>
      <c r="AZ756"/>
      <c r="BA756"/>
      <c r="BB756"/>
      <c r="BC756"/>
      <c r="BD756"/>
      <c r="BE756"/>
      <c r="BF756"/>
      <c r="BG756"/>
      <c r="BH756"/>
      <c r="BI756"/>
      <c r="BJ756"/>
      <c r="BK756"/>
      <c r="BL756"/>
      <c r="BM756"/>
      <c r="BN756"/>
      <c r="BO756"/>
      <c r="BP756"/>
      <c r="BQ756"/>
      <c r="BR756"/>
      <c r="BS756"/>
      <c r="BT756"/>
      <c r="BU756"/>
      <c r="BV756"/>
      <c r="BW756"/>
      <c r="BX756"/>
      <c r="BY756"/>
      <c r="BZ756" s="21"/>
      <c r="CA756" s="21"/>
      <c r="CB756" s="21"/>
      <c r="CC756" s="21"/>
      <c r="CD756" s="21"/>
    </row>
    <row r="757" spans="7:82" hidden="1" x14ac:dyDescent="0.2">
      <c r="G757" s="6" t="str">
        <f t="shared" si="123"/>
        <v/>
      </c>
      <c r="H757" s="26"/>
      <c r="I757" s="26"/>
      <c r="J757" s="26"/>
      <c r="K757" s="26"/>
      <c r="L757" s="26"/>
      <c r="M757" s="27" t="str">
        <f t="shared" si="124"/>
        <v/>
      </c>
      <c r="N757" s="26"/>
      <c r="O757" s="26"/>
      <c r="P757" s="26"/>
      <c r="Q757" s="26"/>
      <c r="R757" s="26"/>
      <c r="S757" s="27" t="str">
        <f t="shared" si="125"/>
        <v/>
      </c>
      <c r="T757" s="26"/>
      <c r="U757" s="26"/>
      <c r="V757" s="26"/>
      <c r="W757" s="26"/>
      <c r="X757" s="26"/>
      <c r="Y757" s="27" t="str">
        <f t="shared" si="126"/>
        <v/>
      </c>
      <c r="Z757" s="26"/>
      <c r="AA757" s="26"/>
      <c r="AB757" s="26"/>
      <c r="AC757" s="26"/>
      <c r="AD757" s="26"/>
      <c r="AE757" s="27" t="str">
        <f t="shared" si="127"/>
        <v/>
      </c>
      <c r="AP757"/>
      <c r="AQ757"/>
      <c r="AR757" s="151"/>
      <c r="AS757" s="151"/>
      <c r="AT757"/>
      <c r="AU757" s="57"/>
      <c r="AV757" s="57"/>
      <c r="AW757" s="57"/>
      <c r="AX757"/>
      <c r="AY757"/>
      <c r="AZ757"/>
      <c r="BA757"/>
      <c r="BB757"/>
      <c r="BC757"/>
      <c r="BD757"/>
      <c r="BE757"/>
      <c r="BF757"/>
      <c r="BG757"/>
      <c r="BH757"/>
      <c r="BI757"/>
      <c r="BJ757"/>
      <c r="BK757"/>
      <c r="BL757"/>
      <c r="BM757"/>
      <c r="BN757"/>
      <c r="BO757"/>
      <c r="BP757"/>
      <c r="BQ757"/>
      <c r="BR757"/>
      <c r="BS757"/>
      <c r="BT757"/>
      <c r="BU757"/>
      <c r="BV757"/>
      <c r="BW757"/>
      <c r="BX757"/>
      <c r="BY757"/>
      <c r="BZ757" s="21"/>
      <c r="CA757" s="21"/>
      <c r="CB757" s="21"/>
      <c r="CC757" s="21"/>
      <c r="CD757" s="21"/>
    </row>
    <row r="758" spans="7:82" hidden="1" x14ac:dyDescent="0.2">
      <c r="G758" s="6" t="str">
        <f t="shared" si="123"/>
        <v/>
      </c>
      <c r="H758" s="26"/>
      <c r="I758" s="26"/>
      <c r="J758" s="26"/>
      <c r="K758" s="26"/>
      <c r="L758" s="26"/>
      <c r="M758" s="27" t="str">
        <f t="shared" si="124"/>
        <v/>
      </c>
      <c r="N758" s="26"/>
      <c r="O758" s="26"/>
      <c r="P758" s="26"/>
      <c r="Q758" s="26"/>
      <c r="R758" s="26"/>
      <c r="S758" s="27" t="str">
        <f t="shared" si="125"/>
        <v/>
      </c>
      <c r="T758" s="26"/>
      <c r="U758" s="26"/>
      <c r="V758" s="26"/>
      <c r="W758" s="26"/>
      <c r="X758" s="26"/>
      <c r="Y758" s="27" t="str">
        <f t="shared" si="126"/>
        <v/>
      </c>
      <c r="Z758" s="26"/>
      <c r="AA758" s="26"/>
      <c r="AB758" s="26"/>
      <c r="AC758" s="26"/>
      <c r="AD758" s="26"/>
      <c r="AE758" s="27" t="str">
        <f t="shared" si="127"/>
        <v/>
      </c>
      <c r="AP758"/>
      <c r="AQ758"/>
      <c r="AR758" s="151"/>
      <c r="AS758" s="151"/>
      <c r="AT758"/>
      <c r="AU758" s="57"/>
      <c r="AV758" s="57"/>
      <c r="AW758" s="57"/>
      <c r="AX758"/>
      <c r="AY758"/>
      <c r="AZ758"/>
      <c r="BA758"/>
      <c r="BB758"/>
      <c r="BC758"/>
      <c r="BD758"/>
      <c r="BE758"/>
      <c r="BF758"/>
      <c r="BG758"/>
      <c r="BH758"/>
      <c r="BI758"/>
      <c r="BJ758"/>
      <c r="BK758"/>
      <c r="BL758"/>
      <c r="BM758"/>
      <c r="BN758"/>
      <c r="BO758"/>
      <c r="BP758"/>
      <c r="BQ758"/>
      <c r="BR758"/>
      <c r="BS758"/>
      <c r="BT758"/>
      <c r="BU758"/>
      <c r="BV758"/>
      <c r="BW758"/>
      <c r="BX758"/>
      <c r="BY758"/>
      <c r="BZ758" s="21"/>
      <c r="CA758" s="21"/>
      <c r="CB758" s="21"/>
      <c r="CC758" s="21"/>
      <c r="CD758" s="21"/>
    </row>
    <row r="759" spans="7:82" hidden="1" x14ac:dyDescent="0.2">
      <c r="G759" s="6" t="str">
        <f t="shared" si="123"/>
        <v/>
      </c>
      <c r="H759" s="26"/>
      <c r="I759" s="26"/>
      <c r="J759" s="26"/>
      <c r="K759" s="26"/>
      <c r="L759" s="26"/>
      <c r="M759" s="27" t="str">
        <f t="shared" si="124"/>
        <v/>
      </c>
      <c r="N759" s="26"/>
      <c r="O759" s="26"/>
      <c r="P759" s="26"/>
      <c r="Q759" s="26"/>
      <c r="R759" s="26"/>
      <c r="S759" s="27" t="str">
        <f t="shared" si="125"/>
        <v/>
      </c>
      <c r="T759" s="26"/>
      <c r="U759" s="26"/>
      <c r="V759" s="26"/>
      <c r="W759" s="26"/>
      <c r="X759" s="26"/>
      <c r="Y759" s="27" t="str">
        <f t="shared" si="126"/>
        <v/>
      </c>
      <c r="Z759" s="26"/>
      <c r="AA759" s="26"/>
      <c r="AB759" s="26"/>
      <c r="AC759" s="26"/>
      <c r="AD759" s="26"/>
      <c r="AE759" s="27" t="str">
        <f t="shared" si="127"/>
        <v/>
      </c>
      <c r="AP759"/>
      <c r="AQ759"/>
      <c r="AR759" s="151"/>
      <c r="AS759" s="151"/>
      <c r="AT759"/>
      <c r="AU759" s="57"/>
      <c r="AV759" s="57"/>
      <c r="AW759" s="57"/>
      <c r="AX759"/>
      <c r="AY759"/>
      <c r="AZ759"/>
      <c r="BA759"/>
      <c r="BB759"/>
      <c r="BC759"/>
      <c r="BD759"/>
      <c r="BE759"/>
      <c r="BF759"/>
      <c r="BG759"/>
      <c r="BH759"/>
      <c r="BI759"/>
      <c r="BJ759"/>
      <c r="BK759"/>
      <c r="BL759"/>
      <c r="BM759"/>
      <c r="BN759"/>
      <c r="BO759"/>
      <c r="BP759"/>
      <c r="BQ759"/>
      <c r="BR759"/>
      <c r="BS759"/>
      <c r="BT759"/>
      <c r="BU759"/>
      <c r="BV759"/>
      <c r="BW759"/>
      <c r="BX759"/>
      <c r="BY759"/>
      <c r="BZ759" s="21"/>
      <c r="CA759" s="21"/>
      <c r="CB759" s="21"/>
      <c r="CC759" s="21"/>
      <c r="CD759" s="21"/>
    </row>
    <row r="760" spans="7:82" hidden="1" x14ac:dyDescent="0.2">
      <c r="G760" s="6" t="str">
        <f t="shared" si="123"/>
        <v/>
      </c>
      <c r="H760" s="26"/>
      <c r="I760" s="26"/>
      <c r="J760" s="26"/>
      <c r="K760" s="26"/>
      <c r="L760" s="26"/>
      <c r="M760" s="27" t="str">
        <f t="shared" si="124"/>
        <v/>
      </c>
      <c r="N760" s="26"/>
      <c r="O760" s="26"/>
      <c r="P760" s="26"/>
      <c r="Q760" s="26"/>
      <c r="R760" s="26"/>
      <c r="S760" s="27" t="str">
        <f t="shared" si="125"/>
        <v/>
      </c>
      <c r="T760" s="26"/>
      <c r="U760" s="26"/>
      <c r="V760" s="26"/>
      <c r="W760" s="26"/>
      <c r="X760" s="26"/>
      <c r="Y760" s="27" t="str">
        <f t="shared" si="126"/>
        <v/>
      </c>
      <c r="Z760" s="26"/>
      <c r="AA760" s="26"/>
      <c r="AB760" s="26"/>
      <c r="AC760" s="26"/>
      <c r="AD760" s="26"/>
      <c r="AE760" s="27" t="str">
        <f t="shared" si="127"/>
        <v/>
      </c>
      <c r="AP760"/>
      <c r="AQ760"/>
      <c r="AR760" s="151"/>
      <c r="AS760" s="151"/>
      <c r="AT760"/>
      <c r="AU760" s="57"/>
      <c r="AV760" s="57"/>
      <c r="AW760" s="57"/>
      <c r="AX760"/>
      <c r="AY760"/>
      <c r="AZ760"/>
      <c r="BA760"/>
      <c r="BB760"/>
      <c r="BC760"/>
      <c r="BD760"/>
      <c r="BE760"/>
      <c r="BF760"/>
      <c r="BG760"/>
      <c r="BH760"/>
      <c r="BI760"/>
      <c r="BJ760"/>
      <c r="BK760"/>
      <c r="BL760"/>
      <c r="BM760"/>
      <c r="BN760"/>
      <c r="BO760"/>
      <c r="BP760"/>
      <c r="BQ760"/>
      <c r="BR760"/>
      <c r="BS760"/>
      <c r="BT760"/>
      <c r="BU760"/>
      <c r="BV760"/>
      <c r="BW760"/>
      <c r="BX760"/>
      <c r="BY760"/>
      <c r="BZ760" s="21"/>
      <c r="CA760" s="21"/>
      <c r="CB760" s="21"/>
      <c r="CC760" s="21"/>
      <c r="CD760" s="21"/>
    </row>
    <row r="761" spans="7:82" hidden="1" x14ac:dyDescent="0.2">
      <c r="G761" s="6" t="str">
        <f t="shared" si="123"/>
        <v/>
      </c>
      <c r="H761" s="26"/>
      <c r="I761" s="26"/>
      <c r="J761" s="26"/>
      <c r="K761" s="26"/>
      <c r="L761" s="26"/>
      <c r="M761" s="27" t="str">
        <f t="shared" si="124"/>
        <v/>
      </c>
      <c r="N761" s="26"/>
      <c r="O761" s="26"/>
      <c r="P761" s="26"/>
      <c r="Q761" s="26"/>
      <c r="R761" s="26"/>
      <c r="S761" s="27" t="str">
        <f t="shared" si="125"/>
        <v/>
      </c>
      <c r="T761" s="26"/>
      <c r="U761" s="26"/>
      <c r="V761" s="26"/>
      <c r="W761" s="26"/>
      <c r="X761" s="26"/>
      <c r="Y761" s="27" t="str">
        <f t="shared" si="126"/>
        <v/>
      </c>
      <c r="Z761" s="26"/>
      <c r="AA761" s="26"/>
      <c r="AB761" s="26"/>
      <c r="AC761" s="26"/>
      <c r="AD761" s="26"/>
      <c r="AE761" s="27" t="str">
        <f t="shared" si="127"/>
        <v/>
      </c>
      <c r="AP761"/>
      <c r="AQ761"/>
      <c r="AR761" s="151"/>
      <c r="AS761" s="151"/>
      <c r="AT761"/>
      <c r="AU761" s="57"/>
      <c r="AV761" s="57"/>
      <c r="AW761" s="57"/>
      <c r="AX761"/>
      <c r="AY761"/>
      <c r="AZ761"/>
      <c r="BA761"/>
      <c r="BB761"/>
      <c r="BC761"/>
      <c r="BD761"/>
      <c r="BE761"/>
      <c r="BF761"/>
      <c r="BG761"/>
      <c r="BH761"/>
      <c r="BI761"/>
      <c r="BJ761"/>
      <c r="BK761"/>
      <c r="BL761"/>
      <c r="BM761"/>
      <c r="BN761"/>
      <c r="BO761"/>
      <c r="BP761"/>
      <c r="BQ761"/>
      <c r="BR761"/>
      <c r="BS761"/>
      <c r="BT761"/>
      <c r="BU761"/>
      <c r="BV761"/>
      <c r="BW761"/>
      <c r="BX761"/>
      <c r="BY761"/>
      <c r="BZ761" s="21"/>
      <c r="CA761" s="21"/>
      <c r="CB761" s="21"/>
      <c r="CC761" s="21"/>
      <c r="CD761" s="21"/>
    </row>
    <row r="762" spans="7:82" hidden="1" x14ac:dyDescent="0.2">
      <c r="G762" s="6" t="str">
        <f t="shared" si="123"/>
        <v/>
      </c>
      <c r="H762" s="26"/>
      <c r="I762" s="26"/>
      <c r="J762" s="26"/>
      <c r="K762" s="26"/>
      <c r="L762" s="26"/>
      <c r="M762" s="27" t="str">
        <f t="shared" si="124"/>
        <v/>
      </c>
      <c r="N762" s="26"/>
      <c r="O762" s="26"/>
      <c r="P762" s="26"/>
      <c r="Q762" s="26"/>
      <c r="R762" s="26"/>
      <c r="S762" s="27" t="str">
        <f t="shared" si="125"/>
        <v/>
      </c>
      <c r="T762" s="26"/>
      <c r="U762" s="26"/>
      <c r="V762" s="26"/>
      <c r="W762" s="26"/>
      <c r="X762" s="26"/>
      <c r="Y762" s="27" t="str">
        <f t="shared" si="126"/>
        <v/>
      </c>
      <c r="Z762" s="26"/>
      <c r="AA762" s="26"/>
      <c r="AB762" s="26"/>
      <c r="AC762" s="26"/>
      <c r="AD762" s="26"/>
      <c r="AE762" s="27" t="str">
        <f t="shared" si="127"/>
        <v/>
      </c>
      <c r="AP762"/>
      <c r="AQ762"/>
      <c r="AR762" s="151"/>
      <c r="AS762" s="151"/>
      <c r="AT762"/>
      <c r="AU762" s="57"/>
      <c r="AV762" s="57"/>
      <c r="AW762" s="57"/>
      <c r="AX762"/>
      <c r="AY762"/>
      <c r="AZ762"/>
      <c r="BA762"/>
      <c r="BB762"/>
      <c r="BC762"/>
      <c r="BD762"/>
      <c r="BE762"/>
      <c r="BF762"/>
      <c r="BG762"/>
      <c r="BH762"/>
      <c r="BI762"/>
      <c r="BJ762"/>
      <c r="BK762"/>
      <c r="BL762"/>
      <c r="BM762"/>
      <c r="BN762"/>
      <c r="BO762"/>
      <c r="BP762"/>
      <c r="BQ762"/>
      <c r="BR762"/>
      <c r="BS762"/>
      <c r="BT762"/>
      <c r="BU762"/>
      <c r="BV762"/>
      <c r="BW762"/>
      <c r="BX762"/>
      <c r="BY762"/>
      <c r="BZ762" s="21"/>
      <c r="CA762" s="21"/>
      <c r="CB762" s="21"/>
      <c r="CC762" s="21"/>
      <c r="CD762" s="21"/>
    </row>
    <row r="763" spans="7:82" hidden="1" x14ac:dyDescent="0.2">
      <c r="G763" s="6" t="str">
        <f t="shared" si="123"/>
        <v/>
      </c>
      <c r="H763" s="26"/>
      <c r="I763" s="26"/>
      <c r="J763" s="26"/>
      <c r="K763" s="26"/>
      <c r="L763" s="26"/>
      <c r="M763" s="27" t="str">
        <f t="shared" si="124"/>
        <v/>
      </c>
      <c r="N763" s="26"/>
      <c r="O763" s="26"/>
      <c r="P763" s="26"/>
      <c r="Q763" s="26"/>
      <c r="R763" s="26"/>
      <c r="S763" s="27" t="str">
        <f t="shared" si="125"/>
        <v/>
      </c>
      <c r="T763" s="26"/>
      <c r="U763" s="26"/>
      <c r="V763" s="26"/>
      <c r="W763" s="26"/>
      <c r="X763" s="26"/>
      <c r="Y763" s="27" t="str">
        <f t="shared" si="126"/>
        <v/>
      </c>
      <c r="Z763" s="26"/>
      <c r="AA763" s="26"/>
      <c r="AB763" s="26"/>
      <c r="AC763" s="26"/>
      <c r="AD763" s="26"/>
      <c r="AE763" s="27" t="str">
        <f t="shared" si="127"/>
        <v/>
      </c>
      <c r="AP763"/>
      <c r="AQ763"/>
      <c r="AR763" s="151"/>
      <c r="AS763" s="151"/>
      <c r="AT763"/>
      <c r="AU763" s="57"/>
      <c r="AV763" s="57"/>
      <c r="AW763" s="57"/>
      <c r="AX763"/>
      <c r="AY763"/>
      <c r="AZ763"/>
      <c r="BA763"/>
      <c r="BB763"/>
      <c r="BC763"/>
      <c r="BD763"/>
      <c r="BE763"/>
      <c r="BF763"/>
      <c r="BG763"/>
      <c r="BH763"/>
      <c r="BI763"/>
      <c r="BJ763"/>
      <c r="BK763"/>
      <c r="BL763"/>
      <c r="BM763"/>
      <c r="BN763"/>
      <c r="BO763"/>
      <c r="BP763"/>
      <c r="BQ763"/>
      <c r="BR763"/>
      <c r="BS763"/>
      <c r="BT763"/>
      <c r="BU763"/>
      <c r="BV763"/>
      <c r="BW763"/>
      <c r="BX763"/>
      <c r="BY763"/>
      <c r="BZ763" s="21"/>
      <c r="CA763" s="21"/>
      <c r="CB763" s="21"/>
      <c r="CC763" s="21"/>
      <c r="CD763" s="21"/>
    </row>
    <row r="764" spans="7:82" hidden="1" x14ac:dyDescent="0.2">
      <c r="G764" s="6" t="str">
        <f t="shared" si="123"/>
        <v/>
      </c>
      <c r="H764" s="26"/>
      <c r="I764" s="26"/>
      <c r="J764" s="26"/>
      <c r="K764" s="26"/>
      <c r="L764" s="26"/>
      <c r="M764" s="27" t="str">
        <f t="shared" si="124"/>
        <v/>
      </c>
      <c r="N764" s="26"/>
      <c r="O764" s="26"/>
      <c r="P764" s="26"/>
      <c r="Q764" s="26"/>
      <c r="R764" s="26"/>
      <c r="S764" s="27" t="str">
        <f t="shared" si="125"/>
        <v/>
      </c>
      <c r="T764" s="26"/>
      <c r="U764" s="26"/>
      <c r="V764" s="26"/>
      <c r="W764" s="26"/>
      <c r="X764" s="26"/>
      <c r="Y764" s="27" t="str">
        <f t="shared" si="126"/>
        <v/>
      </c>
      <c r="Z764" s="26"/>
      <c r="AA764" s="26"/>
      <c r="AB764" s="26"/>
      <c r="AC764" s="26"/>
      <c r="AD764" s="26"/>
      <c r="AE764" s="27" t="str">
        <f t="shared" si="127"/>
        <v/>
      </c>
      <c r="AP764"/>
      <c r="AQ764"/>
      <c r="AR764" s="151"/>
      <c r="AS764" s="151"/>
      <c r="AT764"/>
      <c r="AU764" s="57"/>
      <c r="AV764" s="57"/>
      <c r="AW764" s="57"/>
      <c r="AX764"/>
      <c r="AY764"/>
      <c r="AZ764"/>
      <c r="BA764"/>
      <c r="BB764"/>
      <c r="BC764"/>
      <c r="BD764"/>
      <c r="BE764"/>
      <c r="BF764"/>
      <c r="BG764"/>
      <c r="BH764"/>
      <c r="BI764"/>
      <c r="BJ764"/>
      <c r="BK764"/>
      <c r="BL764"/>
      <c r="BM764"/>
      <c r="BN764"/>
      <c r="BO764"/>
      <c r="BP764"/>
      <c r="BQ764"/>
      <c r="BR764"/>
      <c r="BS764"/>
      <c r="BT764"/>
      <c r="BU764"/>
      <c r="BV764"/>
      <c r="BW764"/>
      <c r="BX764"/>
      <c r="BY764"/>
      <c r="BZ764" s="21"/>
      <c r="CA764" s="21"/>
      <c r="CB764" s="21"/>
      <c r="CC764" s="21"/>
      <c r="CD764" s="21"/>
    </row>
    <row r="765" spans="7:82" hidden="1" x14ac:dyDescent="0.2">
      <c r="G765" s="6" t="str">
        <f t="shared" si="123"/>
        <v/>
      </c>
      <c r="H765" s="26"/>
      <c r="I765" s="26"/>
      <c r="J765" s="26"/>
      <c r="K765" s="26"/>
      <c r="L765" s="26"/>
      <c r="M765" s="27" t="str">
        <f t="shared" si="124"/>
        <v/>
      </c>
      <c r="N765" s="26"/>
      <c r="O765" s="26"/>
      <c r="P765" s="26"/>
      <c r="Q765" s="26"/>
      <c r="R765" s="26"/>
      <c r="S765" s="27" t="str">
        <f t="shared" si="125"/>
        <v/>
      </c>
      <c r="T765" s="26"/>
      <c r="U765" s="26"/>
      <c r="V765" s="26"/>
      <c r="W765" s="26"/>
      <c r="X765" s="26"/>
      <c r="Y765" s="27" t="str">
        <f t="shared" si="126"/>
        <v/>
      </c>
      <c r="Z765" s="26"/>
      <c r="AA765" s="26"/>
      <c r="AB765" s="26"/>
      <c r="AC765" s="26"/>
      <c r="AD765" s="26"/>
      <c r="AE765" s="27" t="str">
        <f t="shared" si="127"/>
        <v/>
      </c>
      <c r="AP765"/>
      <c r="AQ765"/>
      <c r="AR765" s="151"/>
      <c r="AS765" s="151"/>
      <c r="AT765"/>
      <c r="AU765" s="57"/>
      <c r="AV765" s="57"/>
      <c r="AW765" s="57"/>
      <c r="AX765"/>
      <c r="AY765"/>
      <c r="AZ765"/>
      <c r="BA765"/>
      <c r="BB765"/>
      <c r="BC765"/>
      <c r="BD765"/>
      <c r="BE765"/>
      <c r="BF765"/>
      <c r="BG765"/>
      <c r="BH765"/>
      <c r="BI765"/>
      <c r="BJ765"/>
      <c r="BK765"/>
      <c r="BL765"/>
      <c r="BM765"/>
      <c r="BN765"/>
      <c r="BO765"/>
      <c r="BP765"/>
      <c r="BQ765"/>
      <c r="BR765"/>
      <c r="BS765"/>
      <c r="BT765"/>
      <c r="BU765"/>
      <c r="BV765"/>
      <c r="BW765"/>
      <c r="BX765"/>
      <c r="BY765"/>
      <c r="BZ765" s="21"/>
      <c r="CA765" s="21"/>
      <c r="CB765" s="21"/>
      <c r="CC765" s="21"/>
      <c r="CD765" s="21"/>
    </row>
    <row r="766" spans="7:82" hidden="1" x14ac:dyDescent="0.2">
      <c r="G766" s="6" t="str">
        <f t="shared" si="123"/>
        <v/>
      </c>
      <c r="H766" s="26"/>
      <c r="I766" s="26"/>
      <c r="J766" s="26"/>
      <c r="K766" s="26"/>
      <c r="L766" s="26"/>
      <c r="M766" s="27" t="str">
        <f t="shared" si="124"/>
        <v/>
      </c>
      <c r="N766" s="26"/>
      <c r="O766" s="26"/>
      <c r="P766" s="26"/>
      <c r="Q766" s="26"/>
      <c r="R766" s="26"/>
      <c r="S766" s="27" t="str">
        <f t="shared" si="125"/>
        <v/>
      </c>
      <c r="T766" s="26"/>
      <c r="U766" s="26"/>
      <c r="V766" s="26"/>
      <c r="W766" s="26"/>
      <c r="X766" s="26"/>
      <c r="Y766" s="27" t="str">
        <f t="shared" si="126"/>
        <v/>
      </c>
      <c r="Z766" s="26"/>
      <c r="AA766" s="26"/>
      <c r="AB766" s="26"/>
      <c r="AC766" s="26"/>
      <c r="AD766" s="26"/>
      <c r="AE766" s="27" t="str">
        <f t="shared" si="127"/>
        <v/>
      </c>
      <c r="AP766"/>
      <c r="AQ766"/>
      <c r="AR766" s="151"/>
      <c r="AS766" s="151"/>
      <c r="AT766"/>
      <c r="AU766" s="57"/>
      <c r="AV766" s="57"/>
      <c r="AW766" s="57"/>
      <c r="AX766"/>
      <c r="AY766"/>
      <c r="AZ766"/>
      <c r="BA766"/>
      <c r="BB766"/>
      <c r="BC766"/>
      <c r="BD766"/>
      <c r="BE766"/>
      <c r="BF766"/>
      <c r="BG766"/>
      <c r="BH766"/>
      <c r="BI766"/>
      <c r="BJ766"/>
      <c r="BK766"/>
      <c r="BL766"/>
      <c r="BM766"/>
      <c r="BN766"/>
      <c r="BO766"/>
      <c r="BP766"/>
      <c r="BQ766"/>
      <c r="BR766"/>
      <c r="BS766"/>
      <c r="BT766"/>
      <c r="BU766"/>
      <c r="BV766"/>
      <c r="BW766"/>
      <c r="BX766"/>
      <c r="BY766"/>
      <c r="BZ766" s="21"/>
      <c r="CA766" s="21"/>
      <c r="CB766" s="21"/>
      <c r="CC766" s="21"/>
      <c r="CD766" s="21"/>
    </row>
    <row r="767" spans="7:82" hidden="1" x14ac:dyDescent="0.2">
      <c r="G767" s="6" t="str">
        <f t="shared" si="123"/>
        <v/>
      </c>
      <c r="H767" s="26"/>
      <c r="I767" s="26"/>
      <c r="J767" s="26"/>
      <c r="K767" s="26"/>
      <c r="L767" s="26"/>
      <c r="M767" s="27" t="str">
        <f t="shared" si="124"/>
        <v/>
      </c>
      <c r="N767" s="26"/>
      <c r="O767" s="26"/>
      <c r="P767" s="26"/>
      <c r="Q767" s="26"/>
      <c r="R767" s="26"/>
      <c r="S767" s="27" t="str">
        <f t="shared" si="125"/>
        <v/>
      </c>
      <c r="T767" s="26"/>
      <c r="U767" s="26"/>
      <c r="V767" s="26"/>
      <c r="W767" s="26"/>
      <c r="X767" s="26"/>
      <c r="Y767" s="27" t="str">
        <f t="shared" si="126"/>
        <v/>
      </c>
      <c r="Z767" s="26"/>
      <c r="AA767" s="26"/>
      <c r="AB767" s="26"/>
      <c r="AC767" s="26"/>
      <c r="AD767" s="26"/>
      <c r="AE767" s="27" t="str">
        <f t="shared" si="127"/>
        <v/>
      </c>
      <c r="AP767"/>
      <c r="AQ767"/>
      <c r="AR767" s="151"/>
      <c r="AS767" s="151"/>
      <c r="AT767"/>
      <c r="AU767" s="57"/>
      <c r="AV767" s="57"/>
      <c r="AW767" s="57"/>
      <c r="AX767"/>
      <c r="AY767"/>
      <c r="AZ767"/>
      <c r="BA767"/>
      <c r="BB767"/>
      <c r="BC767"/>
      <c r="BD767"/>
      <c r="BE767"/>
      <c r="BF767"/>
      <c r="BG767"/>
      <c r="BH767"/>
      <c r="BI767"/>
      <c r="BJ767"/>
      <c r="BK767"/>
      <c r="BL767"/>
      <c r="BM767"/>
      <c r="BN767"/>
      <c r="BO767"/>
      <c r="BP767"/>
      <c r="BQ767"/>
      <c r="BR767"/>
      <c r="BS767"/>
      <c r="BT767"/>
      <c r="BU767"/>
      <c r="BV767"/>
      <c r="BW767"/>
      <c r="BX767"/>
      <c r="BY767"/>
      <c r="BZ767" s="21"/>
      <c r="CA767" s="21"/>
      <c r="CB767" s="21"/>
      <c r="CC767" s="21"/>
      <c r="CD767" s="21"/>
    </row>
    <row r="768" spans="7:82" hidden="1" x14ac:dyDescent="0.2">
      <c r="G768" s="6" t="str">
        <f t="shared" si="123"/>
        <v/>
      </c>
      <c r="H768" s="26"/>
      <c r="I768" s="26"/>
      <c r="J768" s="26"/>
      <c r="K768" s="26"/>
      <c r="L768" s="26"/>
      <c r="M768" s="27" t="str">
        <f t="shared" si="124"/>
        <v/>
      </c>
      <c r="N768" s="26"/>
      <c r="O768" s="26"/>
      <c r="P768" s="26"/>
      <c r="Q768" s="26"/>
      <c r="R768" s="26"/>
      <c r="S768" s="27" t="str">
        <f t="shared" si="125"/>
        <v/>
      </c>
      <c r="T768" s="26"/>
      <c r="U768" s="26"/>
      <c r="V768" s="26"/>
      <c r="W768" s="26"/>
      <c r="X768" s="26"/>
      <c r="Y768" s="27" t="str">
        <f t="shared" si="126"/>
        <v/>
      </c>
      <c r="Z768" s="26"/>
      <c r="AA768" s="26"/>
      <c r="AB768" s="26"/>
      <c r="AC768" s="26"/>
      <c r="AD768" s="26"/>
      <c r="AE768" s="27" t="str">
        <f t="shared" si="127"/>
        <v/>
      </c>
      <c r="AP768"/>
      <c r="AQ768"/>
      <c r="AR768" s="151"/>
      <c r="AS768" s="151"/>
      <c r="AT768"/>
      <c r="AU768" s="57"/>
      <c r="AV768" s="57"/>
      <c r="AW768" s="57"/>
      <c r="AX768"/>
      <c r="AY768"/>
      <c r="AZ768"/>
      <c r="BA768"/>
      <c r="BB768"/>
      <c r="BC768"/>
      <c r="BD768"/>
      <c r="BE768"/>
      <c r="BF768"/>
      <c r="BG768"/>
      <c r="BH768"/>
      <c r="BI768"/>
      <c r="BJ768"/>
      <c r="BK768"/>
      <c r="BL768"/>
      <c r="BM768"/>
      <c r="BN768"/>
      <c r="BO768"/>
      <c r="BP768"/>
      <c r="BQ768"/>
      <c r="BR768"/>
      <c r="BS768"/>
      <c r="BT768"/>
      <c r="BU768"/>
      <c r="BV768"/>
      <c r="BW768"/>
      <c r="BX768"/>
      <c r="BY768"/>
      <c r="BZ768" s="21"/>
      <c r="CA768" s="21"/>
      <c r="CB768" s="21"/>
      <c r="CC768" s="21"/>
      <c r="CD768" s="21"/>
    </row>
    <row r="769" spans="7:82" hidden="1" x14ac:dyDescent="0.2">
      <c r="G769" s="6" t="str">
        <f t="shared" si="123"/>
        <v/>
      </c>
      <c r="H769" s="26"/>
      <c r="I769" s="26"/>
      <c r="J769" s="26"/>
      <c r="K769" s="26"/>
      <c r="L769" s="26"/>
      <c r="M769" s="27" t="str">
        <f t="shared" si="124"/>
        <v/>
      </c>
      <c r="N769" s="26"/>
      <c r="O769" s="26"/>
      <c r="P769" s="26"/>
      <c r="Q769" s="26"/>
      <c r="R769" s="26"/>
      <c r="S769" s="27" t="str">
        <f t="shared" si="125"/>
        <v/>
      </c>
      <c r="T769" s="26"/>
      <c r="U769" s="26"/>
      <c r="V769" s="26"/>
      <c r="W769" s="26"/>
      <c r="X769" s="26"/>
      <c r="Y769" s="27" t="str">
        <f t="shared" si="126"/>
        <v/>
      </c>
      <c r="Z769" s="26"/>
      <c r="AA769" s="26"/>
      <c r="AB769" s="26"/>
      <c r="AC769" s="26"/>
      <c r="AD769" s="26"/>
      <c r="AE769" s="27" t="str">
        <f t="shared" si="127"/>
        <v/>
      </c>
      <c r="AP769"/>
      <c r="AQ769"/>
      <c r="AR769" s="151"/>
      <c r="AS769" s="151"/>
      <c r="AT769"/>
      <c r="AU769" s="57"/>
      <c r="AV769" s="57"/>
      <c r="AW769" s="57"/>
      <c r="AX769"/>
      <c r="AY769"/>
      <c r="AZ769"/>
      <c r="BA769"/>
      <c r="BB769"/>
      <c r="BC769"/>
      <c r="BD769"/>
      <c r="BE769"/>
      <c r="BF769"/>
      <c r="BG769"/>
      <c r="BH769"/>
      <c r="BI769"/>
      <c r="BJ769"/>
      <c r="BK769"/>
      <c r="BL769"/>
      <c r="BM769"/>
      <c r="BN769"/>
      <c r="BO769"/>
      <c r="BP769"/>
      <c r="BQ769"/>
      <c r="BR769"/>
      <c r="BS769"/>
      <c r="BT769"/>
      <c r="BU769"/>
      <c r="BV769"/>
      <c r="BW769"/>
      <c r="BX769"/>
      <c r="BY769"/>
      <c r="BZ769" s="21"/>
      <c r="CA769" s="21"/>
      <c r="CB769" s="21"/>
      <c r="CC769" s="21"/>
      <c r="CD769" s="21"/>
    </row>
    <row r="770" spans="7:82" hidden="1" x14ac:dyDescent="0.2">
      <c r="G770" s="6" t="str">
        <f t="shared" si="123"/>
        <v/>
      </c>
      <c r="H770" s="26"/>
      <c r="I770" s="26"/>
      <c r="J770" s="26"/>
      <c r="K770" s="26"/>
      <c r="L770" s="26"/>
      <c r="M770" s="27" t="str">
        <f t="shared" si="124"/>
        <v/>
      </c>
      <c r="N770" s="26"/>
      <c r="O770" s="26"/>
      <c r="P770" s="26"/>
      <c r="Q770" s="26"/>
      <c r="R770" s="26"/>
      <c r="S770" s="27" t="str">
        <f t="shared" si="125"/>
        <v/>
      </c>
      <c r="T770" s="26"/>
      <c r="U770" s="26"/>
      <c r="V770" s="26"/>
      <c r="W770" s="26"/>
      <c r="X770" s="26"/>
      <c r="Y770" s="27" t="str">
        <f t="shared" si="126"/>
        <v/>
      </c>
      <c r="Z770" s="26"/>
      <c r="AA770" s="26"/>
      <c r="AB770" s="26"/>
      <c r="AC770" s="26"/>
      <c r="AD770" s="26"/>
      <c r="AE770" s="27" t="str">
        <f t="shared" si="127"/>
        <v/>
      </c>
      <c r="AP770"/>
      <c r="AQ770"/>
      <c r="AR770" s="151"/>
      <c r="AS770" s="151"/>
      <c r="AT770"/>
      <c r="AU770" s="57"/>
      <c r="AV770" s="57"/>
      <c r="AW770" s="57"/>
      <c r="AX770"/>
      <c r="AY770"/>
      <c r="AZ770"/>
      <c r="BA770"/>
      <c r="BB770"/>
      <c r="BC770"/>
      <c r="BD770"/>
      <c r="BE770"/>
      <c r="BF770"/>
      <c r="BG770"/>
      <c r="BH770"/>
      <c r="BI770"/>
      <c r="BJ770"/>
      <c r="BK770"/>
      <c r="BL770"/>
      <c r="BM770"/>
      <c r="BN770"/>
      <c r="BO770"/>
      <c r="BP770"/>
      <c r="BQ770"/>
      <c r="BR770"/>
      <c r="BS770"/>
      <c r="BT770"/>
      <c r="BU770"/>
      <c r="BV770"/>
      <c r="BW770"/>
      <c r="BX770"/>
      <c r="BY770"/>
      <c r="BZ770" s="21"/>
      <c r="CA770" s="21"/>
      <c r="CB770" s="21"/>
      <c r="CC770" s="21"/>
      <c r="CD770" s="21"/>
    </row>
    <row r="771" spans="7:82" hidden="1" x14ac:dyDescent="0.2">
      <c r="G771" s="6" t="str">
        <f t="shared" si="123"/>
        <v/>
      </c>
      <c r="H771" s="26"/>
      <c r="I771" s="26"/>
      <c r="J771" s="26"/>
      <c r="K771" s="26"/>
      <c r="L771" s="26"/>
      <c r="M771" s="27" t="str">
        <f t="shared" si="124"/>
        <v/>
      </c>
      <c r="N771" s="26"/>
      <c r="O771" s="26"/>
      <c r="P771" s="26"/>
      <c r="Q771" s="26"/>
      <c r="R771" s="26"/>
      <c r="S771" s="27" t="str">
        <f t="shared" si="125"/>
        <v/>
      </c>
      <c r="T771" s="26"/>
      <c r="U771" s="26"/>
      <c r="V771" s="26"/>
      <c r="W771" s="26"/>
      <c r="X771" s="26"/>
      <c r="Y771" s="27" t="str">
        <f t="shared" si="126"/>
        <v/>
      </c>
      <c r="Z771" s="26"/>
      <c r="AA771" s="26"/>
      <c r="AB771" s="26"/>
      <c r="AC771" s="26"/>
      <c r="AD771" s="26"/>
      <c r="AE771" s="27" t="str">
        <f t="shared" si="127"/>
        <v/>
      </c>
      <c r="AP771"/>
      <c r="AQ771"/>
      <c r="AR771" s="151"/>
      <c r="AS771" s="151"/>
      <c r="AT771"/>
      <c r="AU771" s="57"/>
      <c r="AV771" s="57"/>
      <c r="AW771" s="57"/>
      <c r="AX771"/>
      <c r="AY771"/>
      <c r="AZ771"/>
      <c r="BA771"/>
      <c r="BB771"/>
      <c r="BC771"/>
      <c r="BD771"/>
      <c r="BE771"/>
      <c r="BF771"/>
      <c r="BG771"/>
      <c r="BH771"/>
      <c r="BI771"/>
      <c r="BJ771"/>
      <c r="BK771"/>
      <c r="BL771"/>
      <c r="BM771"/>
      <c r="BN771"/>
      <c r="BO771"/>
      <c r="BP771"/>
      <c r="BQ771"/>
      <c r="BR771"/>
      <c r="BS771"/>
      <c r="BT771"/>
      <c r="BU771"/>
      <c r="BV771"/>
      <c r="BW771"/>
      <c r="BX771"/>
      <c r="BY771"/>
      <c r="BZ771" s="21"/>
      <c r="CA771" s="21"/>
      <c r="CB771" s="21"/>
      <c r="CC771" s="21"/>
      <c r="CD771" s="21"/>
    </row>
    <row r="772" spans="7:82" hidden="1" x14ac:dyDescent="0.2">
      <c r="G772" s="6" t="str">
        <f t="shared" si="123"/>
        <v/>
      </c>
      <c r="H772" s="26"/>
      <c r="I772" s="26"/>
      <c r="J772" s="26"/>
      <c r="K772" s="26"/>
      <c r="L772" s="26"/>
      <c r="M772" s="27" t="str">
        <f t="shared" si="124"/>
        <v/>
      </c>
      <c r="N772" s="26"/>
      <c r="O772" s="26"/>
      <c r="P772" s="26"/>
      <c r="Q772" s="26"/>
      <c r="R772" s="26"/>
      <c r="S772" s="27" t="str">
        <f t="shared" si="125"/>
        <v/>
      </c>
      <c r="T772" s="26"/>
      <c r="U772" s="26"/>
      <c r="V772" s="26"/>
      <c r="W772" s="26"/>
      <c r="X772" s="26"/>
      <c r="Y772" s="27" t="str">
        <f t="shared" si="126"/>
        <v/>
      </c>
      <c r="Z772" s="26"/>
      <c r="AA772" s="26"/>
      <c r="AB772" s="26"/>
      <c r="AC772" s="26"/>
      <c r="AD772" s="26"/>
      <c r="AE772" s="27" t="str">
        <f t="shared" si="127"/>
        <v/>
      </c>
      <c r="AP772"/>
      <c r="AQ772"/>
      <c r="AR772" s="151"/>
      <c r="AS772" s="151"/>
      <c r="AT772"/>
      <c r="AU772" s="57"/>
      <c r="AV772" s="57"/>
      <c r="AW772" s="57"/>
      <c r="AX772"/>
      <c r="AY772"/>
      <c r="AZ772"/>
      <c r="BA772"/>
      <c r="BB772"/>
      <c r="BC772"/>
      <c r="BD772"/>
      <c r="BE772"/>
      <c r="BF772"/>
      <c r="BG772"/>
      <c r="BH772"/>
      <c r="BI772"/>
      <c r="BJ772"/>
      <c r="BK772"/>
      <c r="BL772"/>
      <c r="BM772"/>
      <c r="BN772"/>
      <c r="BO772"/>
      <c r="BP772"/>
      <c r="BQ772"/>
      <c r="BR772"/>
      <c r="BS772"/>
      <c r="BT772"/>
      <c r="BU772"/>
      <c r="BV772"/>
      <c r="BW772"/>
      <c r="BX772"/>
      <c r="BY772"/>
      <c r="BZ772" s="21"/>
      <c r="CA772" s="21"/>
      <c r="CB772" s="21"/>
      <c r="CC772" s="21"/>
      <c r="CD772" s="21"/>
    </row>
    <row r="773" spans="7:82" hidden="1" x14ac:dyDescent="0.2">
      <c r="G773" s="6" t="str">
        <f t="shared" si="123"/>
        <v/>
      </c>
      <c r="H773" s="26"/>
      <c r="I773" s="26"/>
      <c r="J773" s="26"/>
      <c r="K773" s="26"/>
      <c r="L773" s="26"/>
      <c r="M773" s="27" t="str">
        <f t="shared" si="124"/>
        <v/>
      </c>
      <c r="N773" s="26"/>
      <c r="O773" s="26"/>
      <c r="P773" s="26"/>
      <c r="Q773" s="26"/>
      <c r="R773" s="26"/>
      <c r="S773" s="27" t="str">
        <f t="shared" si="125"/>
        <v/>
      </c>
      <c r="T773" s="26"/>
      <c r="U773" s="26"/>
      <c r="V773" s="26"/>
      <c r="W773" s="26"/>
      <c r="X773" s="26"/>
      <c r="Y773" s="27" t="str">
        <f t="shared" si="126"/>
        <v/>
      </c>
      <c r="Z773" s="26"/>
      <c r="AA773" s="26"/>
      <c r="AB773" s="26"/>
      <c r="AC773" s="26"/>
      <c r="AD773" s="26"/>
      <c r="AE773" s="27" t="str">
        <f t="shared" si="127"/>
        <v/>
      </c>
      <c r="AP773"/>
      <c r="AQ773"/>
      <c r="AR773" s="151"/>
      <c r="AS773" s="151"/>
      <c r="AT773"/>
      <c r="AU773" s="57"/>
      <c r="AV773" s="57"/>
      <c r="AW773" s="57"/>
      <c r="AX773"/>
      <c r="AY773"/>
      <c r="AZ773"/>
      <c r="BA773"/>
      <c r="BB773"/>
      <c r="BC773"/>
      <c r="BD773"/>
      <c r="BE773"/>
      <c r="BF773"/>
      <c r="BG773"/>
      <c r="BH773"/>
      <c r="BI773"/>
      <c r="BJ773"/>
      <c r="BK773"/>
      <c r="BL773"/>
      <c r="BM773"/>
      <c r="BN773"/>
      <c r="BO773"/>
      <c r="BP773"/>
      <c r="BQ773"/>
      <c r="BR773"/>
      <c r="BS773"/>
      <c r="BT773"/>
      <c r="BU773"/>
      <c r="BV773"/>
      <c r="BW773"/>
      <c r="BX773"/>
      <c r="BY773"/>
      <c r="BZ773" s="21"/>
      <c r="CA773" s="21"/>
      <c r="CB773" s="21"/>
      <c r="CC773" s="21"/>
      <c r="CD773" s="21"/>
    </row>
    <row r="774" spans="7:82" hidden="1" x14ac:dyDescent="0.2">
      <c r="G774" s="6" t="str">
        <f t="shared" si="123"/>
        <v/>
      </c>
      <c r="H774" s="26"/>
      <c r="I774" s="26"/>
      <c r="J774" s="26"/>
      <c r="K774" s="26"/>
      <c r="L774" s="26"/>
      <c r="M774" s="27" t="str">
        <f t="shared" si="124"/>
        <v/>
      </c>
      <c r="N774" s="26"/>
      <c r="O774" s="26"/>
      <c r="P774" s="26"/>
      <c r="Q774" s="26"/>
      <c r="R774" s="26"/>
      <c r="S774" s="27" t="str">
        <f t="shared" si="125"/>
        <v/>
      </c>
      <c r="T774" s="26"/>
      <c r="U774" s="26"/>
      <c r="V774" s="26"/>
      <c r="W774" s="26"/>
      <c r="X774" s="26"/>
      <c r="Y774" s="27" t="str">
        <f t="shared" si="126"/>
        <v/>
      </c>
      <c r="Z774" s="26"/>
      <c r="AA774" s="26"/>
      <c r="AB774" s="26"/>
      <c r="AC774" s="26"/>
      <c r="AD774" s="26"/>
      <c r="AE774" s="27" t="str">
        <f t="shared" si="127"/>
        <v/>
      </c>
      <c r="AP774"/>
      <c r="AQ774"/>
      <c r="AR774" s="151"/>
      <c r="AS774" s="151"/>
      <c r="AT774"/>
      <c r="AU774" s="57"/>
      <c r="AV774" s="57"/>
      <c r="AW774" s="57"/>
      <c r="AX774"/>
      <c r="AY774"/>
      <c r="AZ774"/>
      <c r="BA774"/>
      <c r="BB774"/>
      <c r="BC774"/>
      <c r="BD774"/>
      <c r="BE774"/>
      <c r="BF774"/>
      <c r="BG774"/>
      <c r="BH774"/>
      <c r="BI774"/>
      <c r="BJ774"/>
      <c r="BK774"/>
      <c r="BL774"/>
      <c r="BM774"/>
      <c r="BN774"/>
      <c r="BO774"/>
      <c r="BP774"/>
      <c r="BQ774"/>
      <c r="BR774"/>
      <c r="BS774"/>
      <c r="BT774"/>
      <c r="BU774"/>
      <c r="BV774"/>
      <c r="BW774"/>
      <c r="BX774"/>
      <c r="BY774"/>
      <c r="BZ774" s="21"/>
      <c r="CA774" s="21"/>
      <c r="CB774" s="21"/>
      <c r="CC774" s="21"/>
      <c r="CD774" s="21"/>
    </row>
    <row r="775" spans="7:82" hidden="1" x14ac:dyDescent="0.2">
      <c r="G775" s="6" t="str">
        <f t="shared" si="123"/>
        <v/>
      </c>
      <c r="H775" s="26"/>
      <c r="I775" s="26"/>
      <c r="J775" s="26"/>
      <c r="K775" s="26"/>
      <c r="L775" s="26"/>
      <c r="M775" s="27" t="str">
        <f t="shared" si="124"/>
        <v/>
      </c>
      <c r="N775" s="26"/>
      <c r="O775" s="26"/>
      <c r="P775" s="26"/>
      <c r="Q775" s="26"/>
      <c r="R775" s="26"/>
      <c r="S775" s="27" t="str">
        <f t="shared" si="125"/>
        <v/>
      </c>
      <c r="T775" s="26"/>
      <c r="U775" s="26"/>
      <c r="V775" s="26"/>
      <c r="W775" s="26"/>
      <c r="X775" s="26"/>
      <c r="Y775" s="27" t="str">
        <f t="shared" si="126"/>
        <v/>
      </c>
      <c r="Z775" s="26"/>
      <c r="AA775" s="26"/>
      <c r="AB775" s="26"/>
      <c r="AC775" s="26"/>
      <c r="AD775" s="26"/>
      <c r="AE775" s="27" t="str">
        <f t="shared" si="127"/>
        <v/>
      </c>
      <c r="AP775"/>
      <c r="AQ775"/>
      <c r="AR775" s="151"/>
      <c r="AS775" s="151"/>
      <c r="AT775"/>
      <c r="AU775" s="57"/>
      <c r="AV775" s="57"/>
      <c r="AW775" s="57"/>
      <c r="AX775"/>
      <c r="AY775"/>
      <c r="AZ775"/>
      <c r="BA775"/>
      <c r="BB775"/>
      <c r="BC775"/>
      <c r="BD775"/>
      <c r="BE775"/>
      <c r="BF775"/>
      <c r="BG775"/>
      <c r="BH775"/>
      <c r="BI775"/>
      <c r="BJ775"/>
      <c r="BK775"/>
      <c r="BL775"/>
      <c r="BM775"/>
      <c r="BN775"/>
      <c r="BO775"/>
      <c r="BP775"/>
      <c r="BQ775"/>
      <c r="BR775"/>
      <c r="BS775"/>
      <c r="BT775"/>
      <c r="BU775"/>
      <c r="BV775"/>
      <c r="BW775"/>
      <c r="BX775"/>
      <c r="BY775"/>
      <c r="BZ775" s="21"/>
      <c r="CA775" s="21"/>
      <c r="CB775" s="21"/>
      <c r="CC775" s="21"/>
      <c r="CD775" s="21"/>
    </row>
    <row r="776" spans="7:82" hidden="1" x14ac:dyDescent="0.2">
      <c r="G776" s="6" t="str">
        <f t="shared" si="123"/>
        <v/>
      </c>
      <c r="H776" s="26"/>
      <c r="I776" s="26"/>
      <c r="J776" s="26"/>
      <c r="K776" s="26"/>
      <c r="L776" s="26"/>
      <c r="M776" s="27" t="str">
        <f t="shared" si="124"/>
        <v/>
      </c>
      <c r="N776" s="26"/>
      <c r="O776" s="26"/>
      <c r="P776" s="26"/>
      <c r="Q776" s="26"/>
      <c r="R776" s="26"/>
      <c r="S776" s="27" t="str">
        <f t="shared" si="125"/>
        <v/>
      </c>
      <c r="T776" s="26"/>
      <c r="U776" s="26"/>
      <c r="V776" s="26"/>
      <c r="W776" s="26"/>
      <c r="X776" s="26"/>
      <c r="Y776" s="27" t="str">
        <f t="shared" si="126"/>
        <v/>
      </c>
      <c r="Z776" s="26"/>
      <c r="AA776" s="26"/>
      <c r="AB776" s="26"/>
      <c r="AC776" s="26"/>
      <c r="AD776" s="26"/>
      <c r="AE776" s="27" t="str">
        <f t="shared" si="127"/>
        <v/>
      </c>
      <c r="AP776"/>
      <c r="AQ776"/>
      <c r="AR776" s="151"/>
      <c r="AS776" s="151"/>
      <c r="AT776"/>
      <c r="AU776" s="57"/>
      <c r="AV776" s="57"/>
      <c r="AW776" s="57"/>
      <c r="AX776"/>
      <c r="AY776"/>
      <c r="AZ776"/>
      <c r="BA776"/>
      <c r="BB776"/>
      <c r="BC776"/>
      <c r="BD776"/>
      <c r="BE776"/>
      <c r="BF776"/>
      <c r="BG776"/>
      <c r="BH776"/>
      <c r="BI776"/>
      <c r="BJ776"/>
      <c r="BK776"/>
      <c r="BL776"/>
      <c r="BM776"/>
      <c r="BN776"/>
      <c r="BO776"/>
      <c r="BP776"/>
      <c r="BQ776"/>
      <c r="BR776"/>
      <c r="BS776"/>
      <c r="BT776"/>
      <c r="BU776"/>
      <c r="BV776"/>
      <c r="BW776"/>
      <c r="BX776"/>
      <c r="BY776"/>
      <c r="BZ776" s="21"/>
      <c r="CA776" s="21"/>
      <c r="CB776" s="21"/>
      <c r="CC776" s="21"/>
      <c r="CD776" s="21"/>
    </row>
    <row r="777" spans="7:82" hidden="1" x14ac:dyDescent="0.2">
      <c r="G777" s="6" t="str">
        <f t="shared" si="123"/>
        <v/>
      </c>
      <c r="H777" s="26"/>
      <c r="I777" s="26"/>
      <c r="J777" s="26"/>
      <c r="K777" s="26"/>
      <c r="L777" s="26"/>
      <c r="M777" s="27" t="str">
        <f t="shared" si="124"/>
        <v/>
      </c>
      <c r="N777" s="26"/>
      <c r="O777" s="26"/>
      <c r="P777" s="26"/>
      <c r="Q777" s="26"/>
      <c r="R777" s="26"/>
      <c r="S777" s="27" t="str">
        <f t="shared" si="125"/>
        <v/>
      </c>
      <c r="T777" s="26"/>
      <c r="U777" s="26"/>
      <c r="V777" s="26"/>
      <c r="W777" s="26"/>
      <c r="X777" s="26"/>
      <c r="Y777" s="27" t="str">
        <f t="shared" si="126"/>
        <v/>
      </c>
      <c r="Z777" s="26"/>
      <c r="AA777" s="26"/>
      <c r="AB777" s="26"/>
      <c r="AC777" s="26"/>
      <c r="AD777" s="26"/>
      <c r="AE777" s="27" t="str">
        <f t="shared" si="127"/>
        <v/>
      </c>
      <c r="AP777"/>
      <c r="AQ777"/>
      <c r="AR777" s="151"/>
      <c r="AS777" s="151"/>
      <c r="AT777"/>
      <c r="AU777" s="57"/>
      <c r="AV777" s="57"/>
      <c r="AW777" s="57"/>
      <c r="AX777"/>
      <c r="AY777"/>
      <c r="AZ777"/>
      <c r="BA777"/>
      <c r="BB777"/>
      <c r="BC777"/>
      <c r="BD777"/>
      <c r="BE777"/>
      <c r="BF777"/>
      <c r="BG777"/>
      <c r="BH777"/>
      <c r="BI777"/>
      <c r="BJ777"/>
      <c r="BK777"/>
      <c r="BL777"/>
      <c r="BM777"/>
      <c r="BN777"/>
      <c r="BO777"/>
      <c r="BP777"/>
      <c r="BQ777"/>
      <c r="BR777"/>
      <c r="BS777"/>
      <c r="BT777"/>
      <c r="BU777"/>
      <c r="BV777"/>
      <c r="BW777"/>
      <c r="BX777"/>
      <c r="BY777"/>
      <c r="BZ777" s="21"/>
      <c r="CA777" s="21"/>
      <c r="CB777" s="21"/>
      <c r="CC777" s="21"/>
      <c r="CD777" s="21"/>
    </row>
    <row r="778" spans="7:82" hidden="1" x14ac:dyDescent="0.2">
      <c r="G778" s="6" t="str">
        <f t="shared" si="123"/>
        <v/>
      </c>
      <c r="H778" s="26"/>
      <c r="I778" s="26"/>
      <c r="J778" s="26"/>
      <c r="K778" s="26"/>
      <c r="L778" s="26"/>
      <c r="M778" s="27" t="str">
        <f t="shared" si="124"/>
        <v/>
      </c>
      <c r="N778" s="26"/>
      <c r="O778" s="26"/>
      <c r="P778" s="26"/>
      <c r="Q778" s="26"/>
      <c r="R778" s="26"/>
      <c r="S778" s="27" t="str">
        <f t="shared" si="125"/>
        <v/>
      </c>
      <c r="T778" s="26"/>
      <c r="U778" s="26"/>
      <c r="V778" s="26"/>
      <c r="W778" s="26"/>
      <c r="X778" s="26"/>
      <c r="Y778" s="27" t="str">
        <f t="shared" si="126"/>
        <v/>
      </c>
      <c r="Z778" s="26"/>
      <c r="AA778" s="26"/>
      <c r="AB778" s="26"/>
      <c r="AC778" s="26"/>
      <c r="AD778" s="26"/>
      <c r="AE778" s="27" t="str">
        <f t="shared" si="127"/>
        <v/>
      </c>
      <c r="AP778"/>
      <c r="AQ778"/>
      <c r="AR778" s="151"/>
      <c r="AS778" s="151"/>
      <c r="AT778"/>
      <c r="AU778" s="57"/>
      <c r="AV778" s="57"/>
      <c r="AW778" s="57"/>
      <c r="AX778"/>
      <c r="AY778"/>
      <c r="AZ778"/>
      <c r="BA778"/>
      <c r="BB778"/>
      <c r="BC778"/>
      <c r="BD778"/>
      <c r="BE778"/>
      <c r="BF778"/>
      <c r="BG778"/>
      <c r="BH778"/>
      <c r="BI778"/>
      <c r="BJ778"/>
      <c r="BK778"/>
      <c r="BL778"/>
      <c r="BM778"/>
      <c r="BN778"/>
      <c r="BO778"/>
      <c r="BP778"/>
      <c r="BQ778"/>
      <c r="BR778"/>
      <c r="BS778"/>
      <c r="BT778"/>
      <c r="BU778"/>
      <c r="BV778"/>
      <c r="BW778"/>
      <c r="BX778"/>
      <c r="BY778"/>
      <c r="BZ778" s="21"/>
      <c r="CA778" s="21"/>
      <c r="CB778" s="21"/>
      <c r="CC778" s="21"/>
      <c r="CD778" s="21"/>
    </row>
    <row r="779" spans="7:82" hidden="1" x14ac:dyDescent="0.2">
      <c r="G779" s="6" t="str">
        <f t="shared" si="123"/>
        <v/>
      </c>
      <c r="H779" s="26"/>
      <c r="I779" s="26"/>
      <c r="J779" s="26"/>
      <c r="K779" s="26"/>
      <c r="L779" s="26"/>
      <c r="M779" s="27" t="str">
        <f t="shared" si="124"/>
        <v/>
      </c>
      <c r="N779" s="26"/>
      <c r="O779" s="26"/>
      <c r="P779" s="26"/>
      <c r="Q779" s="26"/>
      <c r="R779" s="26"/>
      <c r="S779" s="27" t="str">
        <f t="shared" si="125"/>
        <v/>
      </c>
      <c r="T779" s="26"/>
      <c r="U779" s="26"/>
      <c r="V779" s="26"/>
      <c r="W779" s="26"/>
      <c r="X779" s="26"/>
      <c r="Y779" s="27" t="str">
        <f t="shared" si="126"/>
        <v/>
      </c>
      <c r="Z779" s="26"/>
      <c r="AA779" s="26"/>
      <c r="AB779" s="26"/>
      <c r="AC779" s="26"/>
      <c r="AD779" s="26"/>
      <c r="AE779" s="27" t="str">
        <f t="shared" si="127"/>
        <v/>
      </c>
      <c r="AP779"/>
      <c r="AQ779"/>
      <c r="AR779" s="151"/>
      <c r="AS779" s="151"/>
      <c r="AT779"/>
      <c r="AU779" s="57"/>
      <c r="AV779" s="57"/>
      <c r="AW779" s="57"/>
      <c r="AX779"/>
      <c r="AY779"/>
      <c r="AZ779"/>
      <c r="BA779"/>
      <c r="BB779"/>
      <c r="BC779"/>
      <c r="BD779"/>
      <c r="BE779"/>
      <c r="BF779"/>
      <c r="BG779"/>
      <c r="BH779"/>
      <c r="BI779"/>
      <c r="BJ779"/>
      <c r="BK779"/>
      <c r="BL779"/>
      <c r="BM779"/>
      <c r="BN779"/>
      <c r="BO779"/>
      <c r="BP779"/>
      <c r="BQ779"/>
      <c r="BR779"/>
      <c r="BS779"/>
      <c r="BT779"/>
      <c r="BU779"/>
      <c r="BV779"/>
      <c r="BW779"/>
      <c r="BX779"/>
      <c r="BY779"/>
      <c r="BZ779" s="21"/>
      <c r="CA779" s="21"/>
      <c r="CB779" s="21"/>
      <c r="CC779" s="21"/>
      <c r="CD779" s="21"/>
    </row>
    <row r="780" spans="7:82" hidden="1" x14ac:dyDescent="0.2">
      <c r="G780" s="6" t="str">
        <f t="shared" si="123"/>
        <v/>
      </c>
      <c r="H780" s="26"/>
      <c r="I780" s="26"/>
      <c r="J780" s="26"/>
      <c r="K780" s="26"/>
      <c r="L780" s="26"/>
      <c r="M780" s="27" t="str">
        <f t="shared" si="124"/>
        <v/>
      </c>
      <c r="N780" s="26"/>
      <c r="O780" s="26"/>
      <c r="P780" s="26"/>
      <c r="Q780" s="26"/>
      <c r="R780" s="26"/>
      <c r="S780" s="27" t="str">
        <f t="shared" si="125"/>
        <v/>
      </c>
      <c r="T780" s="26"/>
      <c r="U780" s="26"/>
      <c r="V780" s="26"/>
      <c r="W780" s="26"/>
      <c r="X780" s="26"/>
      <c r="Y780" s="27" t="str">
        <f t="shared" si="126"/>
        <v/>
      </c>
      <c r="Z780" s="26"/>
      <c r="AA780" s="26"/>
      <c r="AB780" s="26"/>
      <c r="AC780" s="26"/>
      <c r="AD780" s="26"/>
      <c r="AE780" s="27" t="str">
        <f t="shared" si="127"/>
        <v/>
      </c>
      <c r="AP780"/>
      <c r="AQ780"/>
      <c r="AR780" s="151"/>
      <c r="AS780" s="151"/>
      <c r="AT780"/>
      <c r="AU780" s="57"/>
      <c r="AV780" s="57"/>
      <c r="AW780" s="57"/>
      <c r="AX780"/>
      <c r="AY780"/>
      <c r="AZ780"/>
      <c r="BA780"/>
      <c r="BB780"/>
      <c r="BC780"/>
      <c r="BD780"/>
      <c r="BE780"/>
      <c r="BF780"/>
      <c r="BG780"/>
      <c r="BH780"/>
      <c r="BI780"/>
      <c r="BJ780"/>
      <c r="BK780"/>
      <c r="BL780"/>
      <c r="BM780"/>
      <c r="BN780"/>
      <c r="BO780"/>
      <c r="BP780"/>
      <c r="BQ780"/>
      <c r="BR780"/>
      <c r="BS780"/>
      <c r="BT780"/>
      <c r="BU780"/>
      <c r="BV780"/>
      <c r="BW780"/>
      <c r="BX780"/>
      <c r="BY780"/>
      <c r="BZ780" s="21"/>
      <c r="CA780" s="21"/>
      <c r="CB780" s="21"/>
      <c r="CC780" s="21"/>
      <c r="CD780" s="21"/>
    </row>
    <row r="781" spans="7:82" hidden="1" x14ac:dyDescent="0.2">
      <c r="G781" s="6" t="str">
        <f t="shared" si="123"/>
        <v/>
      </c>
      <c r="H781" s="26"/>
      <c r="I781" s="26"/>
      <c r="J781" s="26"/>
      <c r="K781" s="26"/>
      <c r="L781" s="26"/>
      <c r="M781" s="27" t="str">
        <f t="shared" si="124"/>
        <v/>
      </c>
      <c r="N781" s="26"/>
      <c r="O781" s="26"/>
      <c r="P781" s="26"/>
      <c r="Q781" s="26"/>
      <c r="R781" s="26"/>
      <c r="S781" s="27" t="str">
        <f t="shared" si="125"/>
        <v/>
      </c>
      <c r="T781" s="26"/>
      <c r="U781" s="26"/>
      <c r="V781" s="26"/>
      <c r="W781" s="26"/>
      <c r="X781" s="26"/>
      <c r="Y781" s="27" t="str">
        <f t="shared" si="126"/>
        <v/>
      </c>
      <c r="Z781" s="26"/>
      <c r="AA781" s="26"/>
      <c r="AB781" s="26"/>
      <c r="AC781" s="26"/>
      <c r="AD781" s="26"/>
      <c r="AE781" s="27" t="str">
        <f t="shared" si="127"/>
        <v/>
      </c>
      <c r="AP781"/>
      <c r="AQ781"/>
      <c r="AR781" s="151"/>
      <c r="AS781" s="151"/>
      <c r="AT781"/>
      <c r="AU781" s="57"/>
      <c r="AV781" s="57"/>
      <c r="AW781" s="57"/>
      <c r="AX781"/>
      <c r="AY781"/>
      <c r="AZ781"/>
      <c r="BA781"/>
      <c r="BB781"/>
      <c r="BC781"/>
      <c r="BD781"/>
      <c r="BE781"/>
      <c r="BF781"/>
      <c r="BG781"/>
      <c r="BH781"/>
      <c r="BI781"/>
      <c r="BJ781"/>
      <c r="BK781"/>
      <c r="BL781"/>
      <c r="BM781"/>
      <c r="BN781"/>
      <c r="BO781"/>
      <c r="BP781"/>
      <c r="BQ781"/>
      <c r="BR781"/>
      <c r="BS781"/>
      <c r="BT781"/>
      <c r="BU781"/>
      <c r="BV781"/>
      <c r="BW781"/>
      <c r="BX781"/>
      <c r="BY781"/>
      <c r="BZ781" s="21"/>
      <c r="CA781" s="21"/>
      <c r="CB781" s="21"/>
      <c r="CC781" s="21"/>
      <c r="CD781" s="21"/>
    </row>
    <row r="782" spans="7:82" hidden="1" x14ac:dyDescent="0.2">
      <c r="G782" s="6" t="str">
        <f t="shared" si="123"/>
        <v/>
      </c>
      <c r="H782" s="26"/>
      <c r="I782" s="26"/>
      <c r="J782" s="26"/>
      <c r="K782" s="26"/>
      <c r="L782" s="26"/>
      <c r="M782" s="27" t="str">
        <f t="shared" si="124"/>
        <v/>
      </c>
      <c r="N782" s="26"/>
      <c r="O782" s="26"/>
      <c r="P782" s="26"/>
      <c r="Q782" s="26"/>
      <c r="R782" s="26"/>
      <c r="S782" s="27" t="str">
        <f t="shared" si="125"/>
        <v/>
      </c>
      <c r="T782" s="26"/>
      <c r="U782" s="26"/>
      <c r="V782" s="26"/>
      <c r="W782" s="26"/>
      <c r="X782" s="26"/>
      <c r="Y782" s="27" t="str">
        <f t="shared" si="126"/>
        <v/>
      </c>
      <c r="Z782" s="26"/>
      <c r="AA782" s="26"/>
      <c r="AB782" s="26"/>
      <c r="AC782" s="26"/>
      <c r="AD782" s="26"/>
      <c r="AE782" s="27" t="str">
        <f t="shared" si="127"/>
        <v/>
      </c>
      <c r="AP782"/>
      <c r="AQ782"/>
      <c r="AR782" s="151"/>
      <c r="AS782" s="151"/>
      <c r="AT782"/>
      <c r="AU782" s="57"/>
      <c r="AV782" s="57"/>
      <c r="AW782" s="57"/>
      <c r="AX782"/>
      <c r="AY782"/>
      <c r="AZ782"/>
      <c r="BA782"/>
      <c r="BB782"/>
      <c r="BC782"/>
      <c r="BD782"/>
      <c r="BE782"/>
      <c r="BF782"/>
      <c r="BG782"/>
      <c r="BH782"/>
      <c r="BI782"/>
      <c r="BJ782"/>
      <c r="BK782"/>
      <c r="BL782"/>
      <c r="BM782"/>
      <c r="BN782"/>
      <c r="BO782"/>
      <c r="BP782"/>
      <c r="BQ782"/>
      <c r="BR782"/>
      <c r="BS782"/>
      <c r="BT782"/>
      <c r="BU782"/>
      <c r="BV782"/>
      <c r="BW782"/>
      <c r="BX782"/>
      <c r="BY782"/>
      <c r="BZ782" s="21"/>
      <c r="CA782" s="21"/>
      <c r="CB782" s="21"/>
      <c r="CC782" s="21"/>
      <c r="CD782" s="21"/>
    </row>
    <row r="783" spans="7:82" hidden="1" x14ac:dyDescent="0.2">
      <c r="G783" s="6" t="str">
        <f t="shared" si="123"/>
        <v/>
      </c>
      <c r="H783" s="26"/>
      <c r="I783" s="26"/>
      <c r="J783" s="26"/>
      <c r="K783" s="26"/>
      <c r="L783" s="26"/>
      <c r="M783" s="27" t="str">
        <f t="shared" si="124"/>
        <v/>
      </c>
      <c r="N783" s="26"/>
      <c r="O783" s="26"/>
      <c r="P783" s="26"/>
      <c r="Q783" s="26"/>
      <c r="R783" s="26"/>
      <c r="S783" s="27" t="str">
        <f t="shared" si="125"/>
        <v/>
      </c>
      <c r="T783" s="26"/>
      <c r="U783" s="26"/>
      <c r="V783" s="26"/>
      <c r="W783" s="26"/>
      <c r="X783" s="26"/>
      <c r="Y783" s="27" t="str">
        <f t="shared" si="126"/>
        <v/>
      </c>
      <c r="Z783" s="26"/>
      <c r="AA783" s="26"/>
      <c r="AB783" s="26"/>
      <c r="AC783" s="26"/>
      <c r="AD783" s="26"/>
      <c r="AE783" s="27" t="str">
        <f t="shared" si="127"/>
        <v/>
      </c>
      <c r="AP783"/>
      <c r="AQ783"/>
      <c r="AR783" s="151"/>
      <c r="AS783" s="151"/>
      <c r="AT783"/>
      <c r="AU783" s="57"/>
      <c r="AV783" s="57"/>
      <c r="AW783" s="57"/>
      <c r="AX783"/>
      <c r="AY783"/>
      <c r="AZ783"/>
      <c r="BA783"/>
      <c r="BB783"/>
      <c r="BC783"/>
      <c r="BD783"/>
      <c r="BE783"/>
      <c r="BF783"/>
      <c r="BG783"/>
      <c r="BH783"/>
      <c r="BI783"/>
      <c r="BJ783"/>
      <c r="BK783"/>
      <c r="BL783"/>
      <c r="BM783"/>
      <c r="BN783"/>
      <c r="BO783"/>
      <c r="BP783"/>
      <c r="BQ783"/>
      <c r="BR783"/>
      <c r="BS783"/>
      <c r="BT783"/>
      <c r="BU783"/>
      <c r="BV783"/>
      <c r="BW783"/>
      <c r="BX783"/>
      <c r="BY783"/>
      <c r="BZ783" s="21"/>
      <c r="CA783" s="21"/>
      <c r="CB783" s="21"/>
      <c r="CC783" s="21"/>
      <c r="CD783" s="21"/>
    </row>
    <row r="784" spans="7:82" hidden="1" x14ac:dyDescent="0.2">
      <c r="G784" s="6" t="str">
        <f t="shared" si="123"/>
        <v/>
      </c>
      <c r="H784" s="26"/>
      <c r="I784" s="26"/>
      <c r="J784" s="26"/>
      <c r="K784" s="26"/>
      <c r="L784" s="26"/>
      <c r="M784" s="27" t="str">
        <f t="shared" si="124"/>
        <v/>
      </c>
      <c r="N784" s="26"/>
      <c r="O784" s="26"/>
      <c r="P784" s="26"/>
      <c r="Q784" s="26"/>
      <c r="R784" s="26"/>
      <c r="S784" s="27" t="str">
        <f t="shared" si="125"/>
        <v/>
      </c>
      <c r="T784" s="26"/>
      <c r="U784" s="26"/>
      <c r="V784" s="26"/>
      <c r="W784" s="26"/>
      <c r="X784" s="26"/>
      <c r="Y784" s="27" t="str">
        <f t="shared" si="126"/>
        <v/>
      </c>
      <c r="Z784" s="26"/>
      <c r="AA784" s="26"/>
      <c r="AB784" s="26"/>
      <c r="AC784" s="26"/>
      <c r="AD784" s="26"/>
      <c r="AE784" s="27" t="str">
        <f t="shared" si="127"/>
        <v/>
      </c>
      <c r="AP784"/>
      <c r="AQ784"/>
      <c r="AR784" s="151"/>
      <c r="AS784" s="151"/>
      <c r="AT784"/>
      <c r="AU784" s="57"/>
      <c r="AV784" s="57"/>
      <c r="AW784" s="57"/>
      <c r="AX784"/>
      <c r="AY784"/>
      <c r="AZ784"/>
      <c r="BA784"/>
      <c r="BB784"/>
      <c r="BC784"/>
      <c r="BD784"/>
      <c r="BE784"/>
      <c r="BF784"/>
      <c r="BG784"/>
      <c r="BH784"/>
      <c r="BI784"/>
      <c r="BJ784"/>
      <c r="BK784"/>
      <c r="BL784"/>
      <c r="BM784"/>
      <c r="BN784"/>
      <c r="BO784"/>
      <c r="BP784"/>
      <c r="BQ784"/>
      <c r="BR784"/>
      <c r="BS784"/>
      <c r="BT784"/>
      <c r="BU784"/>
      <c r="BV784"/>
      <c r="BW784"/>
      <c r="BX784"/>
      <c r="BY784"/>
      <c r="BZ784" s="21"/>
      <c r="CA784" s="21"/>
      <c r="CB784" s="21"/>
      <c r="CC784" s="21"/>
      <c r="CD784" s="21"/>
    </row>
    <row r="785" spans="5:82" hidden="1" x14ac:dyDescent="0.2">
      <c r="G785" s="6" t="str">
        <f t="shared" si="123"/>
        <v/>
      </c>
      <c r="H785" s="26"/>
      <c r="I785" s="26"/>
      <c r="J785" s="26"/>
      <c r="K785" s="26"/>
      <c r="L785" s="26"/>
      <c r="M785" s="27" t="str">
        <f t="shared" si="124"/>
        <v/>
      </c>
      <c r="N785" s="26"/>
      <c r="O785" s="26"/>
      <c r="P785" s="26"/>
      <c r="Q785" s="26"/>
      <c r="R785" s="26"/>
      <c r="S785" s="27" t="str">
        <f t="shared" si="125"/>
        <v/>
      </c>
      <c r="T785" s="26"/>
      <c r="U785" s="26"/>
      <c r="V785" s="26"/>
      <c r="W785" s="26"/>
      <c r="X785" s="26"/>
      <c r="Y785" s="27" t="str">
        <f t="shared" si="126"/>
        <v/>
      </c>
      <c r="Z785" s="26"/>
      <c r="AA785" s="26"/>
      <c r="AB785" s="26"/>
      <c r="AC785" s="26"/>
      <c r="AD785" s="26"/>
      <c r="AE785" s="27" t="str">
        <f t="shared" si="127"/>
        <v/>
      </c>
      <c r="AP785"/>
      <c r="AQ785"/>
      <c r="AR785" s="151"/>
      <c r="AS785" s="151"/>
      <c r="AT785"/>
      <c r="AU785" s="57"/>
      <c r="AV785" s="57"/>
      <c r="AW785" s="57"/>
      <c r="AX785"/>
      <c r="AY785"/>
      <c r="AZ785"/>
      <c r="BA785"/>
      <c r="BB785"/>
      <c r="BC785"/>
      <c r="BD785"/>
      <c r="BE785"/>
      <c r="BF785"/>
      <c r="BG785"/>
      <c r="BH785"/>
      <c r="BI785"/>
      <c r="BJ785"/>
      <c r="BK785"/>
      <c r="BL785"/>
      <c r="BM785"/>
      <c r="BN785"/>
      <c r="BO785"/>
      <c r="BP785"/>
      <c r="BQ785"/>
      <c r="BR785"/>
      <c r="BS785"/>
      <c r="BT785"/>
      <c r="BU785"/>
      <c r="BV785"/>
      <c r="BW785"/>
      <c r="BX785"/>
      <c r="BY785"/>
      <c r="BZ785" s="21"/>
      <c r="CA785" s="21"/>
      <c r="CB785" s="21"/>
      <c r="CC785" s="21"/>
      <c r="CD785" s="21"/>
    </row>
    <row r="786" spans="5:82" hidden="1" x14ac:dyDescent="0.2">
      <c r="G786" s="6" t="str">
        <f t="shared" si="123"/>
        <v/>
      </c>
      <c r="H786" s="26"/>
      <c r="I786" s="26"/>
      <c r="J786" s="26"/>
      <c r="K786" s="26"/>
      <c r="L786" s="26"/>
      <c r="M786" s="27" t="str">
        <f t="shared" si="124"/>
        <v/>
      </c>
      <c r="N786" s="26"/>
      <c r="O786" s="26"/>
      <c r="P786" s="26"/>
      <c r="Q786" s="26"/>
      <c r="R786" s="26"/>
      <c r="S786" s="27" t="str">
        <f t="shared" si="125"/>
        <v/>
      </c>
      <c r="T786" s="26"/>
      <c r="U786" s="26"/>
      <c r="V786" s="26"/>
      <c r="W786" s="26"/>
      <c r="X786" s="26"/>
      <c r="Y786" s="27" t="str">
        <f t="shared" si="126"/>
        <v/>
      </c>
      <c r="Z786" s="26"/>
      <c r="AA786" s="26"/>
      <c r="AB786" s="26"/>
      <c r="AC786" s="26"/>
      <c r="AD786" s="26"/>
      <c r="AE786" s="27" t="str">
        <f t="shared" si="127"/>
        <v/>
      </c>
      <c r="AP786"/>
      <c r="AQ786"/>
      <c r="AR786" s="151"/>
      <c r="AS786" s="151"/>
      <c r="AT786"/>
      <c r="AU786" s="57"/>
      <c r="AV786" s="57"/>
      <c r="AW786" s="57"/>
      <c r="AX786"/>
      <c r="AY786"/>
      <c r="AZ786"/>
      <c r="BA786"/>
      <c r="BB786"/>
      <c r="BC786"/>
      <c r="BD786"/>
      <c r="BE786"/>
      <c r="BF786"/>
      <c r="BG786"/>
      <c r="BH786"/>
      <c r="BI786"/>
      <c r="BJ786"/>
      <c r="BK786"/>
      <c r="BL786"/>
      <c r="BM786"/>
      <c r="BN786"/>
      <c r="BO786"/>
      <c r="BP786"/>
      <c r="BQ786"/>
      <c r="BR786"/>
      <c r="BS786"/>
      <c r="BT786"/>
      <c r="BU786"/>
      <c r="BV786"/>
      <c r="BW786"/>
      <c r="BX786"/>
      <c r="BY786"/>
      <c r="BZ786" s="21"/>
      <c r="CA786" s="21"/>
      <c r="CB786" s="21"/>
      <c r="CC786" s="21"/>
      <c r="CD786" s="21"/>
    </row>
    <row r="787" spans="5:82" hidden="1" x14ac:dyDescent="0.2">
      <c r="G787" s="6" t="str">
        <f t="shared" si="123"/>
        <v/>
      </c>
      <c r="H787" s="26"/>
      <c r="I787" s="26"/>
      <c r="J787" s="26"/>
      <c r="K787" s="26"/>
      <c r="L787" s="26"/>
      <c r="M787" s="27" t="str">
        <f t="shared" si="124"/>
        <v/>
      </c>
      <c r="N787" s="26"/>
      <c r="O787" s="26"/>
      <c r="P787" s="26"/>
      <c r="Q787" s="26"/>
      <c r="R787" s="26"/>
      <c r="S787" s="27" t="str">
        <f t="shared" si="125"/>
        <v/>
      </c>
      <c r="T787" s="26"/>
      <c r="U787" s="26"/>
      <c r="V787" s="26"/>
      <c r="W787" s="26"/>
      <c r="X787" s="26"/>
      <c r="Y787" s="27" t="str">
        <f t="shared" si="126"/>
        <v/>
      </c>
      <c r="Z787" s="26"/>
      <c r="AA787" s="26"/>
      <c r="AB787" s="26"/>
      <c r="AC787" s="26"/>
      <c r="AD787" s="26"/>
      <c r="AE787" s="27" t="str">
        <f t="shared" si="127"/>
        <v/>
      </c>
      <c r="AP787"/>
      <c r="AQ787"/>
      <c r="AR787" s="151"/>
      <c r="AS787" s="151"/>
      <c r="AT787"/>
      <c r="AU787" s="57"/>
      <c r="AV787" s="57"/>
      <c r="AW787" s="57"/>
      <c r="AX787"/>
      <c r="AY787"/>
      <c r="AZ787"/>
      <c r="BA787"/>
      <c r="BB787"/>
      <c r="BC787"/>
      <c r="BD787"/>
      <c r="BE787"/>
      <c r="BF787"/>
      <c r="BG787"/>
      <c r="BH787"/>
      <c r="BI787"/>
      <c r="BJ787"/>
      <c r="BK787"/>
      <c r="BL787"/>
      <c r="BM787"/>
      <c r="BN787"/>
      <c r="BO787"/>
      <c r="BP787"/>
      <c r="BQ787"/>
      <c r="BR787"/>
      <c r="BS787"/>
      <c r="BT787"/>
      <c r="BU787"/>
      <c r="BV787"/>
      <c r="BW787"/>
      <c r="BX787"/>
      <c r="BY787"/>
      <c r="BZ787" s="21"/>
      <c r="CA787" s="21"/>
      <c r="CB787" s="21"/>
      <c r="CC787" s="21"/>
      <c r="CD787" s="21"/>
    </row>
    <row r="788" spans="5:82" hidden="1" x14ac:dyDescent="0.2">
      <c r="G788" s="6" t="str">
        <f t="shared" si="123"/>
        <v/>
      </c>
      <c r="H788" s="26"/>
      <c r="I788" s="26"/>
      <c r="J788" s="26"/>
      <c r="K788" s="26"/>
      <c r="L788" s="26"/>
      <c r="M788" s="27" t="str">
        <f t="shared" si="124"/>
        <v/>
      </c>
      <c r="N788" s="26"/>
      <c r="O788" s="26"/>
      <c r="P788" s="26"/>
      <c r="Q788" s="26"/>
      <c r="R788" s="26"/>
      <c r="S788" s="27" t="str">
        <f t="shared" si="125"/>
        <v/>
      </c>
      <c r="T788" s="26"/>
      <c r="U788" s="26"/>
      <c r="V788" s="26"/>
      <c r="W788" s="26"/>
      <c r="X788" s="26"/>
      <c r="Y788" s="27" t="str">
        <f t="shared" si="126"/>
        <v/>
      </c>
      <c r="Z788" s="26"/>
      <c r="AA788" s="26"/>
      <c r="AB788" s="26"/>
      <c r="AC788" s="26"/>
      <c r="AD788" s="26"/>
      <c r="AE788" s="27" t="str">
        <f t="shared" si="127"/>
        <v/>
      </c>
      <c r="AP788"/>
      <c r="AQ788"/>
      <c r="AR788" s="151"/>
      <c r="AS788" s="151"/>
      <c r="AT788"/>
      <c r="AU788" s="57"/>
      <c r="AV788" s="57"/>
      <c r="AW788" s="57"/>
      <c r="AX788"/>
      <c r="AY788"/>
      <c r="AZ788"/>
      <c r="BA788"/>
      <c r="BB788"/>
      <c r="BC788"/>
      <c r="BD788"/>
      <c r="BE788"/>
      <c r="BF788"/>
      <c r="BG788"/>
      <c r="BH788"/>
      <c r="BI788"/>
      <c r="BJ788"/>
      <c r="BK788"/>
      <c r="BL788"/>
      <c r="BM788"/>
      <c r="BN788"/>
      <c r="BO788"/>
      <c r="BP788"/>
      <c r="BQ788"/>
      <c r="BR788"/>
      <c r="BS788"/>
      <c r="BT788"/>
      <c r="BU788"/>
      <c r="BV788"/>
      <c r="BW788"/>
      <c r="BX788"/>
      <c r="BY788"/>
      <c r="BZ788" s="21"/>
      <c r="CA788" s="21"/>
      <c r="CB788" s="21"/>
      <c r="CC788" s="21"/>
      <c r="CD788" s="21"/>
    </row>
    <row r="789" spans="5:82" hidden="1" x14ac:dyDescent="0.2">
      <c r="G789" s="6" t="str">
        <f t="shared" si="123"/>
        <v/>
      </c>
      <c r="H789" s="26"/>
      <c r="I789" s="26"/>
      <c r="J789" s="26"/>
      <c r="K789" s="26"/>
      <c r="L789" s="26"/>
      <c r="M789" s="27" t="str">
        <f t="shared" si="124"/>
        <v/>
      </c>
      <c r="N789" s="26"/>
      <c r="O789" s="26"/>
      <c r="P789" s="26"/>
      <c r="Q789" s="26"/>
      <c r="R789" s="26"/>
      <c r="S789" s="27" t="str">
        <f t="shared" si="125"/>
        <v/>
      </c>
      <c r="T789" s="26"/>
      <c r="U789" s="26"/>
      <c r="V789" s="26"/>
      <c r="W789" s="26"/>
      <c r="X789" s="26"/>
      <c r="Y789" s="27" t="str">
        <f t="shared" si="126"/>
        <v/>
      </c>
      <c r="Z789" s="26"/>
      <c r="AA789" s="26"/>
      <c r="AB789" s="26"/>
      <c r="AC789" s="26"/>
      <c r="AD789" s="26"/>
      <c r="AE789" s="27" t="str">
        <f t="shared" si="127"/>
        <v/>
      </c>
      <c r="AP789"/>
      <c r="AQ789"/>
      <c r="AR789" s="151"/>
      <c r="AS789" s="151"/>
      <c r="AT789"/>
      <c r="AU789" s="57"/>
      <c r="AV789" s="57"/>
      <c r="AW789" s="57"/>
      <c r="AX789"/>
      <c r="AY789"/>
      <c r="AZ789"/>
      <c r="BA789"/>
      <c r="BB789"/>
      <c r="BC789"/>
      <c r="BD789"/>
      <c r="BE789"/>
      <c r="BF789"/>
      <c r="BG789"/>
      <c r="BH789"/>
      <c r="BI789"/>
      <c r="BJ789"/>
      <c r="BK789"/>
      <c r="BL789"/>
      <c r="BM789"/>
      <c r="BN789"/>
      <c r="BO789"/>
      <c r="BP789"/>
      <c r="BQ789"/>
      <c r="BR789"/>
      <c r="BS789"/>
      <c r="BT789"/>
      <c r="BU789"/>
      <c r="BV789"/>
      <c r="BW789"/>
      <c r="BX789"/>
      <c r="BY789"/>
      <c r="BZ789" s="21"/>
      <c r="CA789" s="21"/>
      <c r="CB789" s="21"/>
      <c r="CC789" s="21"/>
      <c r="CD789" s="21"/>
    </row>
    <row r="790" spans="5:82" hidden="1" x14ac:dyDescent="0.2">
      <c r="G790" s="6" t="str">
        <f t="shared" si="123"/>
        <v/>
      </c>
      <c r="H790" s="26"/>
      <c r="I790" s="26"/>
      <c r="J790" s="26"/>
      <c r="K790" s="26"/>
      <c r="L790" s="26"/>
      <c r="M790" s="27" t="str">
        <f t="shared" si="124"/>
        <v/>
      </c>
      <c r="N790" s="26"/>
      <c r="O790" s="26"/>
      <c r="P790" s="26"/>
      <c r="Q790" s="26"/>
      <c r="R790" s="26"/>
      <c r="S790" s="27" t="str">
        <f t="shared" si="125"/>
        <v/>
      </c>
      <c r="T790" s="26"/>
      <c r="U790" s="26"/>
      <c r="V790" s="26"/>
      <c r="W790" s="26"/>
      <c r="X790" s="26"/>
      <c r="Y790" s="27" t="str">
        <f t="shared" si="126"/>
        <v/>
      </c>
      <c r="Z790" s="26"/>
      <c r="AA790" s="26"/>
      <c r="AB790" s="26"/>
      <c r="AC790" s="26"/>
      <c r="AD790" s="26"/>
      <c r="AE790" s="27" t="str">
        <f t="shared" si="127"/>
        <v/>
      </c>
      <c r="AP790"/>
      <c r="AQ790"/>
      <c r="AR790" s="151"/>
      <c r="AS790" s="151"/>
      <c r="AT790"/>
      <c r="AU790" s="57"/>
      <c r="AV790" s="57"/>
      <c r="AW790" s="57"/>
      <c r="AX790"/>
      <c r="AY790"/>
      <c r="AZ790"/>
      <c r="BA790"/>
      <c r="BB790"/>
      <c r="BC790"/>
      <c r="BD790"/>
      <c r="BE790"/>
      <c r="BF790"/>
      <c r="BG790"/>
      <c r="BH790"/>
      <c r="BI790"/>
      <c r="BJ790"/>
      <c r="BK790"/>
      <c r="BL790"/>
      <c r="BM790"/>
      <c r="BN790"/>
      <c r="BO790"/>
      <c r="BP790"/>
      <c r="BQ790"/>
      <c r="BR790"/>
      <c r="BS790"/>
      <c r="BT790"/>
      <c r="BU790"/>
      <c r="BV790"/>
      <c r="BW790"/>
      <c r="BX790"/>
      <c r="BY790"/>
      <c r="BZ790" s="21"/>
      <c r="CA790" s="21"/>
      <c r="CB790" s="21"/>
      <c r="CC790" s="21"/>
      <c r="CD790" s="21"/>
    </row>
    <row r="791" spans="5:82" hidden="1" x14ac:dyDescent="0.2">
      <c r="G791" s="6" t="str">
        <f t="shared" si="123"/>
        <v/>
      </c>
      <c r="H791" s="26"/>
      <c r="I791" s="26"/>
      <c r="J791" s="26"/>
      <c r="K791" s="26"/>
      <c r="L791" s="26"/>
      <c r="M791" s="27" t="str">
        <f t="shared" si="124"/>
        <v/>
      </c>
      <c r="N791" s="26"/>
      <c r="O791" s="26"/>
      <c r="P791" s="26"/>
      <c r="Q791" s="26"/>
      <c r="R791" s="26"/>
      <c r="S791" s="27" t="str">
        <f t="shared" si="125"/>
        <v/>
      </c>
      <c r="T791" s="26"/>
      <c r="U791" s="26"/>
      <c r="V791" s="26"/>
      <c r="W791" s="26"/>
      <c r="X791" s="26"/>
      <c r="Y791" s="27" t="str">
        <f t="shared" si="126"/>
        <v/>
      </c>
      <c r="Z791" s="26"/>
      <c r="AA791" s="26"/>
      <c r="AB791" s="26"/>
      <c r="AC791" s="26"/>
      <c r="AD791" s="26"/>
      <c r="AE791" s="27" t="str">
        <f t="shared" si="127"/>
        <v/>
      </c>
      <c r="AP791"/>
      <c r="AQ791"/>
      <c r="AR791" s="151"/>
      <c r="AS791" s="151"/>
      <c r="AT791"/>
      <c r="AU791" s="57"/>
      <c r="AV791" s="57"/>
      <c r="AW791" s="57"/>
      <c r="AX791"/>
      <c r="AY791"/>
      <c r="AZ791"/>
      <c r="BA791"/>
      <c r="BB791"/>
      <c r="BC791"/>
      <c r="BD791"/>
      <c r="BE791"/>
      <c r="BF791"/>
      <c r="BG791"/>
      <c r="BH791"/>
      <c r="BI791"/>
      <c r="BJ791"/>
      <c r="BK791"/>
      <c r="BL791"/>
      <c r="BM791"/>
      <c r="BN791"/>
      <c r="BO791"/>
      <c r="BP791"/>
      <c r="BQ791"/>
      <c r="BR791"/>
      <c r="BS791"/>
      <c r="BT791"/>
      <c r="BU791"/>
      <c r="BV791"/>
      <c r="BW791"/>
      <c r="BX791"/>
      <c r="BY791"/>
      <c r="BZ791" s="21"/>
      <c r="CA791" s="21"/>
      <c r="CB791" s="21"/>
      <c r="CC791" s="21"/>
      <c r="CD791" s="21"/>
    </row>
    <row r="792" spans="5:82" hidden="1" x14ac:dyDescent="0.2">
      <c r="G792" s="6" t="str">
        <f t="shared" si="123"/>
        <v/>
      </c>
      <c r="H792" s="26"/>
      <c r="I792" s="26"/>
      <c r="J792" s="26"/>
      <c r="K792" s="26"/>
      <c r="L792" s="26"/>
      <c r="M792" s="27" t="str">
        <f t="shared" si="124"/>
        <v/>
      </c>
      <c r="N792" s="26"/>
      <c r="O792" s="26"/>
      <c r="P792" s="26"/>
      <c r="Q792" s="26"/>
      <c r="R792" s="26"/>
      <c r="S792" s="27" t="str">
        <f t="shared" si="125"/>
        <v/>
      </c>
      <c r="T792" s="26"/>
      <c r="U792" s="26"/>
      <c r="V792" s="26"/>
      <c r="W792" s="26"/>
      <c r="X792" s="26"/>
      <c r="Y792" s="27" t="str">
        <f t="shared" si="126"/>
        <v/>
      </c>
      <c r="Z792" s="26"/>
      <c r="AA792" s="26"/>
      <c r="AB792" s="26"/>
      <c r="AC792" s="26"/>
      <c r="AD792" s="26"/>
      <c r="AE792" s="27" t="str">
        <f t="shared" si="127"/>
        <v/>
      </c>
      <c r="AP792"/>
      <c r="AQ792"/>
      <c r="AR792" s="151"/>
      <c r="AS792" s="151"/>
      <c r="AT792"/>
      <c r="AU792" s="57"/>
      <c r="AV792" s="57"/>
      <c r="AW792" s="57"/>
      <c r="AX792"/>
      <c r="AY792"/>
      <c r="AZ792"/>
      <c r="BA792"/>
      <c r="BB792"/>
      <c r="BC792"/>
      <c r="BD792"/>
      <c r="BE792"/>
      <c r="BF792"/>
      <c r="BG792"/>
      <c r="BH792"/>
      <c r="BI792"/>
      <c r="BJ792"/>
      <c r="BK792"/>
      <c r="BL792"/>
      <c r="BM792"/>
      <c r="BN792"/>
      <c r="BO792"/>
      <c r="BP792"/>
      <c r="BQ792"/>
      <c r="BR792"/>
      <c r="BS792"/>
      <c r="BT792"/>
      <c r="BU792"/>
      <c r="BV792"/>
      <c r="BW792"/>
      <c r="BX792"/>
      <c r="BY792"/>
      <c r="BZ792" s="21"/>
      <c r="CA792" s="21"/>
      <c r="CB792" s="21"/>
      <c r="CC792" s="21"/>
      <c r="CD792" s="21"/>
    </row>
    <row r="793" spans="5:82" hidden="1" x14ac:dyDescent="0.2">
      <c r="G793" s="6" t="str">
        <f t="shared" si="123"/>
        <v/>
      </c>
      <c r="H793" s="26"/>
      <c r="I793" s="26"/>
      <c r="J793" s="26"/>
      <c r="K793" s="26"/>
      <c r="L793" s="26"/>
      <c r="M793" s="27" t="str">
        <f t="shared" si="124"/>
        <v/>
      </c>
      <c r="N793" s="26"/>
      <c r="O793" s="26"/>
      <c r="P793" s="26"/>
      <c r="Q793" s="26"/>
      <c r="R793" s="26"/>
      <c r="S793" s="27" t="str">
        <f t="shared" si="125"/>
        <v/>
      </c>
      <c r="T793" s="26"/>
      <c r="U793" s="26"/>
      <c r="V793" s="26"/>
      <c r="W793" s="26"/>
      <c r="X793" s="26"/>
      <c r="Y793" s="27" t="str">
        <f t="shared" si="126"/>
        <v/>
      </c>
      <c r="Z793" s="26"/>
      <c r="AA793" s="26"/>
      <c r="AB793" s="26"/>
      <c r="AC793" s="26"/>
      <c r="AD793" s="26"/>
      <c r="AE793" s="27" t="str">
        <f t="shared" si="127"/>
        <v/>
      </c>
      <c r="AP793"/>
      <c r="AQ793"/>
      <c r="AR793" s="151"/>
      <c r="AS793" s="151"/>
      <c r="AT793"/>
      <c r="AU793" s="57"/>
      <c r="AV793" s="57"/>
      <c r="AW793" s="57"/>
      <c r="AX793"/>
      <c r="AY793"/>
      <c r="AZ793"/>
      <c r="BA793"/>
      <c r="BB793"/>
      <c r="BC793"/>
      <c r="BD793"/>
      <c r="BE793"/>
      <c r="BF793"/>
      <c r="BG793"/>
      <c r="BH793"/>
      <c r="BI793"/>
      <c r="BJ793"/>
      <c r="BK793"/>
      <c r="BL793"/>
      <c r="BM793"/>
      <c r="BN793"/>
      <c r="BO793"/>
      <c r="BP793"/>
      <c r="BQ793"/>
      <c r="BR793"/>
      <c r="BS793"/>
      <c r="BT793"/>
      <c r="BU793"/>
      <c r="BV793"/>
      <c r="BW793"/>
      <c r="BX793"/>
      <c r="BY793"/>
      <c r="BZ793" s="21"/>
      <c r="CA793" s="21"/>
      <c r="CB793" s="21"/>
      <c r="CC793" s="21"/>
      <c r="CD793" s="21"/>
    </row>
    <row r="794" spans="5:82" hidden="1" x14ac:dyDescent="0.2">
      <c r="G794" s="6" t="str">
        <f t="shared" si="123"/>
        <v/>
      </c>
      <c r="H794" s="26"/>
      <c r="I794" s="26"/>
      <c r="J794" s="26"/>
      <c r="K794" s="26"/>
      <c r="L794" s="26"/>
      <c r="M794" s="27" t="str">
        <f t="shared" si="124"/>
        <v/>
      </c>
      <c r="N794" s="26"/>
      <c r="O794" s="26"/>
      <c r="P794" s="26"/>
      <c r="Q794" s="26"/>
      <c r="R794" s="26"/>
      <c r="S794" s="27" t="str">
        <f t="shared" si="125"/>
        <v/>
      </c>
      <c r="T794" s="26"/>
      <c r="U794" s="26"/>
      <c r="V794" s="26"/>
      <c r="W794" s="26"/>
      <c r="X794" s="26"/>
      <c r="Y794" s="27" t="str">
        <f t="shared" si="126"/>
        <v/>
      </c>
      <c r="Z794" s="26"/>
      <c r="AA794" s="26"/>
      <c r="AB794" s="26"/>
      <c r="AC794" s="26"/>
      <c r="AD794" s="26"/>
      <c r="AE794" s="27" t="str">
        <f t="shared" si="127"/>
        <v/>
      </c>
      <c r="AP794"/>
      <c r="AQ794"/>
      <c r="AR794" s="151"/>
      <c r="AS794" s="151"/>
      <c r="AT794"/>
      <c r="AU794" s="57"/>
      <c r="AV794" s="57"/>
      <c r="AW794" s="57"/>
      <c r="AX794"/>
      <c r="AY794"/>
      <c r="AZ794"/>
      <c r="BA794"/>
      <c r="BB794"/>
      <c r="BC794"/>
      <c r="BD794"/>
      <c r="BE794"/>
      <c r="BF794"/>
      <c r="BG794"/>
      <c r="BH794"/>
      <c r="BI794"/>
      <c r="BJ794"/>
      <c r="BK794"/>
      <c r="BL794"/>
      <c r="BM794"/>
      <c r="BN794"/>
      <c r="BO794"/>
      <c r="BP794"/>
      <c r="BQ794"/>
      <c r="BR794"/>
      <c r="BS794"/>
      <c r="BT794"/>
      <c r="BU794"/>
      <c r="BV794"/>
      <c r="BW794"/>
      <c r="BX794"/>
      <c r="BY794"/>
      <c r="BZ794" s="21"/>
      <c r="CA794" s="21"/>
      <c r="CB794" s="21"/>
      <c r="CC794" s="21"/>
      <c r="CD794" s="21"/>
    </row>
    <row r="795" spans="5:82" hidden="1" x14ac:dyDescent="0.2">
      <c r="G795" s="6" t="str">
        <f t="shared" ref="G795:G796" si="128">IF(H377&lt;&gt;"",IF(G377="&lt;",1,0.99),"")</f>
        <v/>
      </c>
      <c r="H795" s="26"/>
      <c r="I795" s="26"/>
      <c r="J795" s="26"/>
      <c r="K795" s="26"/>
      <c r="L795" s="26"/>
      <c r="M795" s="27" t="str">
        <f t="shared" ref="M795:M796" si="129">IF(N377&lt;&gt;"",IF(M377="&lt;",1,0.99),"")</f>
        <v/>
      </c>
      <c r="N795" s="26"/>
      <c r="O795" s="26"/>
      <c r="P795" s="26"/>
      <c r="Q795" s="26"/>
      <c r="R795" s="26"/>
      <c r="S795" s="27" t="str">
        <f t="shared" ref="S795:S796" si="130">IF(T377&lt;&gt;"",IF(S377="&lt;",1,0.99),"")</f>
        <v/>
      </c>
      <c r="T795" s="26"/>
      <c r="U795" s="26"/>
      <c r="V795" s="26"/>
      <c r="W795" s="26"/>
      <c r="X795" s="26"/>
      <c r="Y795" s="27" t="str">
        <f t="shared" ref="Y795:Y796" si="131">IF(Z377&lt;&gt;"",IF(Y377="&lt;",1,0.99),"")</f>
        <v/>
      </c>
      <c r="Z795" s="26"/>
      <c r="AA795" s="26"/>
      <c r="AB795" s="26"/>
      <c r="AC795" s="26"/>
      <c r="AD795" s="26"/>
      <c r="AE795" s="27" t="str">
        <f t="shared" ref="AE795:AE796" si="132">IF(AF377&lt;&gt;"",IF(AE377="&lt;",1,0.99),"")</f>
        <v/>
      </c>
      <c r="AP795"/>
      <c r="AQ795"/>
      <c r="AR795" s="151"/>
      <c r="AS795" s="151"/>
      <c r="AT795"/>
      <c r="AU795" s="57"/>
      <c r="AV795" s="57"/>
      <c r="AW795" s="57"/>
      <c r="AX795"/>
      <c r="AY795"/>
      <c r="AZ795"/>
      <c r="BA795"/>
      <c r="BB795"/>
      <c r="BC795"/>
      <c r="BD795"/>
      <c r="BE795"/>
      <c r="BF795"/>
      <c r="BG795"/>
      <c r="BH795"/>
      <c r="BI795"/>
      <c r="BJ795"/>
      <c r="BK795"/>
      <c r="BL795"/>
      <c r="BM795"/>
      <c r="BN795"/>
      <c r="BO795"/>
      <c r="BP795"/>
      <c r="BQ795"/>
      <c r="BR795"/>
      <c r="BS795"/>
      <c r="BT795"/>
      <c r="BU795"/>
      <c r="BV795"/>
      <c r="BW795"/>
      <c r="BX795"/>
      <c r="BY795"/>
      <c r="BZ795" s="21"/>
      <c r="CA795" s="21"/>
      <c r="CB795" s="21"/>
      <c r="CC795" s="21"/>
      <c r="CD795" s="21"/>
    </row>
    <row r="796" spans="5:82" hidden="1" x14ac:dyDescent="0.2">
      <c r="G796" s="6" t="str">
        <f t="shared" si="128"/>
        <v/>
      </c>
      <c r="H796" s="26"/>
      <c r="I796" s="26"/>
      <c r="J796" s="26"/>
      <c r="K796" s="26"/>
      <c r="L796" s="26"/>
      <c r="M796" s="54" t="str">
        <f t="shared" si="129"/>
        <v/>
      </c>
      <c r="N796" s="26"/>
      <c r="O796" s="26"/>
      <c r="P796" s="26"/>
      <c r="Q796" s="26"/>
      <c r="R796" s="26"/>
      <c r="S796" s="54" t="str">
        <f t="shared" si="130"/>
        <v/>
      </c>
      <c r="T796" s="26"/>
      <c r="U796" s="26"/>
      <c r="V796" s="26"/>
      <c r="W796" s="26"/>
      <c r="X796" s="26"/>
      <c r="Y796" s="54" t="str">
        <f t="shared" si="131"/>
        <v/>
      </c>
      <c r="Z796" s="26"/>
      <c r="AA796" s="26"/>
      <c r="AB796" s="26"/>
      <c r="AC796" s="26"/>
      <c r="AD796" s="26"/>
      <c r="AE796" s="54" t="str">
        <f t="shared" si="132"/>
        <v/>
      </c>
      <c r="AP796"/>
      <c r="AQ796"/>
      <c r="AR796" s="151"/>
      <c r="AS796" s="151"/>
      <c r="AT796"/>
      <c r="AU796" s="57"/>
      <c r="AV796" s="57"/>
      <c r="AW796" s="57"/>
      <c r="AX796"/>
      <c r="AY796"/>
      <c r="AZ796"/>
      <c r="BA796"/>
      <c r="BB796"/>
      <c r="BC796"/>
      <c r="BD796"/>
      <c r="BE796"/>
      <c r="BF796"/>
      <c r="BG796"/>
      <c r="BH796"/>
      <c r="BI796"/>
      <c r="BJ796"/>
      <c r="BK796"/>
      <c r="BL796"/>
      <c r="BM796"/>
      <c r="BN796"/>
      <c r="BO796"/>
      <c r="BP796"/>
      <c r="BQ796"/>
      <c r="BR796"/>
      <c r="BS796"/>
      <c r="BT796"/>
      <c r="BU796"/>
      <c r="BV796"/>
      <c r="BW796"/>
      <c r="BX796"/>
      <c r="BY796"/>
      <c r="BZ796" s="56"/>
      <c r="CA796" s="56"/>
      <c r="CB796" s="56"/>
      <c r="CC796" s="56"/>
      <c r="CD796" s="56"/>
    </row>
    <row r="797" spans="5:82" hidden="1" x14ac:dyDescent="0.2">
      <c r="E797" s="7" t="s">
        <v>30</v>
      </c>
      <c r="G797" s="8" t="str">
        <f>IF(COUNTIF(G431:G796,1)&gt;0,"Y","N")</f>
        <v>N</v>
      </c>
      <c r="M797" s="8" t="str">
        <f>IF(COUNTIF(M431:M796,1)&gt;0,"Y","N")</f>
        <v>N</v>
      </c>
      <c r="S797" s="8" t="str">
        <f>IF(COUNTIF(S431:S796,1)&gt;0,"Y","N")</f>
        <v>N</v>
      </c>
      <c r="Y797" s="8" t="str">
        <f>IF(COUNTIF(Y431:Y796,1)&gt;0,"Y","N")</f>
        <v>N</v>
      </c>
      <c r="AE797" s="8" t="str">
        <f>IF(COUNTIF(AE431:AE796,1)&gt;0,"Y","N")</f>
        <v>N</v>
      </c>
      <c r="AP797"/>
      <c r="AQ797"/>
      <c r="AR797" s="151"/>
      <c r="AS797" s="151"/>
      <c r="AT797"/>
      <c r="AU797" s="57"/>
      <c r="AV797" s="57"/>
      <c r="AW797" s="57"/>
      <c r="AX797"/>
      <c r="AY797"/>
      <c r="AZ797"/>
      <c r="BA797"/>
      <c r="BB797"/>
      <c r="BC797"/>
      <c r="BD797"/>
      <c r="BE797"/>
      <c r="BF797"/>
      <c r="BG797"/>
      <c r="BH797"/>
      <c r="BI797"/>
      <c r="BJ797"/>
      <c r="BK797"/>
      <c r="BL797"/>
      <c r="BM797"/>
      <c r="BN797"/>
      <c r="BO797"/>
      <c r="BP797"/>
      <c r="BQ797"/>
      <c r="BR797"/>
      <c r="BS797"/>
      <c r="BT797"/>
      <c r="BU797"/>
      <c r="BV797"/>
      <c r="BW797"/>
      <c r="BX797"/>
      <c r="BY797"/>
    </row>
    <row r="798" spans="5:82" hidden="1" x14ac:dyDescent="0.2">
      <c r="AP798"/>
      <c r="AQ798"/>
      <c r="AR798" s="151"/>
      <c r="AS798" s="151"/>
      <c r="AT798"/>
      <c r="AU798" s="57"/>
      <c r="AV798" s="57"/>
      <c r="AW798" s="57"/>
      <c r="AX798"/>
      <c r="AY798"/>
      <c r="AZ798"/>
      <c r="BA798"/>
      <c r="BB798"/>
      <c r="BC798"/>
      <c r="BD798"/>
      <c r="BE798"/>
      <c r="BF798"/>
      <c r="BG798"/>
      <c r="BH798"/>
      <c r="BI798"/>
      <c r="BJ798"/>
      <c r="BK798"/>
      <c r="BL798"/>
      <c r="BM798"/>
      <c r="BN798"/>
      <c r="BO798"/>
      <c r="BP798"/>
      <c r="BQ798"/>
      <c r="BR798"/>
      <c r="BS798"/>
      <c r="BT798"/>
      <c r="BU798"/>
      <c r="BV798"/>
      <c r="BW798"/>
      <c r="BX798"/>
      <c r="BY798"/>
    </row>
    <row r="799" spans="5:82" hidden="1" x14ac:dyDescent="0.2">
      <c r="E799" s="238" t="s">
        <v>34</v>
      </c>
      <c r="F799" s="238"/>
      <c r="G799" s="238"/>
      <c r="H799" s="238"/>
      <c r="I799" s="238"/>
      <c r="J799" s="238"/>
      <c r="K799" s="238"/>
      <c r="L799" s="238"/>
      <c r="M799" s="238"/>
      <c r="N799" s="238"/>
      <c r="O799" s="238"/>
      <c r="P799" s="238"/>
      <c r="Q799" s="238"/>
      <c r="R799" s="238"/>
      <c r="S799" s="238"/>
      <c r="T799" s="238"/>
      <c r="U799" s="238"/>
      <c r="V799" s="238"/>
      <c r="W799" s="238"/>
      <c r="X799" s="238"/>
      <c r="Y799" s="238"/>
      <c r="Z799" s="238"/>
      <c r="AA799" s="238"/>
      <c r="AP799"/>
      <c r="AQ799"/>
      <c r="AR799" s="151"/>
      <c r="AS799" s="151"/>
      <c r="AT799"/>
      <c r="AU799" s="57"/>
      <c r="AV799" s="57"/>
      <c r="AW799" s="57"/>
      <c r="AX799"/>
      <c r="AY799"/>
      <c r="AZ799"/>
      <c r="BA799"/>
      <c r="BB799"/>
      <c r="BC799"/>
      <c r="BD799"/>
      <c r="BE799"/>
      <c r="BF799"/>
      <c r="BG799"/>
      <c r="BH799"/>
      <c r="BI799"/>
      <c r="BJ799"/>
      <c r="BK799"/>
      <c r="BL799"/>
      <c r="BM799"/>
      <c r="BN799"/>
      <c r="BO799"/>
      <c r="BP799"/>
      <c r="BQ799"/>
      <c r="BR799"/>
      <c r="BS799"/>
      <c r="BT799"/>
      <c r="BU799"/>
      <c r="BV799"/>
      <c r="BW799"/>
      <c r="BX799"/>
      <c r="BY799"/>
    </row>
    <row r="800" spans="5:82" hidden="1" x14ac:dyDescent="0.2">
      <c r="AP800"/>
      <c r="AQ800"/>
      <c r="AR800" s="151"/>
      <c r="AS800" s="151"/>
      <c r="AT800"/>
      <c r="AU800" s="57"/>
      <c r="AV800" s="57"/>
      <c r="AW800" s="57"/>
      <c r="AX800"/>
      <c r="AY800"/>
      <c r="AZ800"/>
      <c r="BA800"/>
      <c r="BB800"/>
      <c r="BC800"/>
      <c r="BD800"/>
      <c r="BE800"/>
      <c r="BF800"/>
      <c r="BG800"/>
      <c r="BH800"/>
      <c r="BI800"/>
      <c r="BJ800"/>
      <c r="BK800"/>
      <c r="BL800"/>
      <c r="BM800"/>
      <c r="BN800"/>
      <c r="BO800"/>
      <c r="BP800"/>
      <c r="BQ800"/>
      <c r="BR800"/>
      <c r="BS800"/>
      <c r="BT800"/>
      <c r="BU800"/>
      <c r="BV800"/>
      <c r="BW800"/>
      <c r="BX800"/>
      <c r="BY800"/>
    </row>
    <row r="801" spans="5:82" hidden="1" x14ac:dyDescent="0.2">
      <c r="E801" s="184" t="s">
        <v>36</v>
      </c>
      <c r="F801" s="184"/>
      <c r="H801" s="185" t="s">
        <v>29</v>
      </c>
      <c r="I801" s="182"/>
      <c r="N801" s="185" t="s">
        <v>31</v>
      </c>
      <c r="O801" s="182"/>
      <c r="T801" s="185" t="s">
        <v>18</v>
      </c>
      <c r="U801" s="182"/>
      <c r="Z801" s="185" t="s">
        <v>32</v>
      </c>
      <c r="AA801" s="182"/>
      <c r="AP801"/>
      <c r="AQ801"/>
      <c r="AR801" s="151"/>
      <c r="AS801" s="151"/>
      <c r="AT801"/>
      <c r="AU801" s="57"/>
      <c r="AV801" s="57"/>
      <c r="AW801" s="57"/>
      <c r="AX801"/>
      <c r="AY801"/>
      <c r="AZ801"/>
      <c r="BA801"/>
      <c r="BB801"/>
      <c r="BC801"/>
      <c r="BD801"/>
      <c r="BE801"/>
      <c r="BF801"/>
      <c r="BG801"/>
      <c r="BH801"/>
      <c r="BI801"/>
      <c r="BJ801"/>
      <c r="BK801"/>
      <c r="BL801"/>
      <c r="BM801"/>
      <c r="BN801"/>
      <c r="BO801"/>
      <c r="BP801"/>
      <c r="BQ801"/>
      <c r="BR801"/>
      <c r="BS801"/>
      <c r="BT801"/>
      <c r="BU801"/>
      <c r="BV801"/>
      <c r="BW801"/>
      <c r="BX801"/>
      <c r="BY801"/>
    </row>
    <row r="802" spans="5:82" hidden="1" x14ac:dyDescent="0.2">
      <c r="E802" s="182">
        <f t="shared" ref="E802:E865" si="133">IF(ISERR(FIND(".",E13)),0,LEN(MID(E13,FIND(".",E13)+1,15)))</f>
        <v>0</v>
      </c>
      <c r="F802" s="182"/>
      <c r="H802" s="182">
        <f t="shared" ref="H802:H865" si="134">IF(ISERR(FIND(".",H13)),0,LEN(MID(H13,FIND(".",H13)+1,15)))</f>
        <v>0</v>
      </c>
      <c r="I802" s="182"/>
      <c r="N802" s="182">
        <f t="shared" ref="N802:N865" si="135">IF(ISERR(FIND(".",N13)),0,LEN(MID(N13,FIND(".",N13)+1,15)))</f>
        <v>0</v>
      </c>
      <c r="O802" s="182"/>
      <c r="T802" s="182">
        <f t="shared" ref="T802:T865" si="136">IF(ISERR(FIND(".",T13)),0,LEN(MID(T13,FIND(".",T13)+1,15)))</f>
        <v>0</v>
      </c>
      <c r="U802" s="182"/>
      <c r="Z802" s="182">
        <f t="shared" ref="Z802:Z865" si="137">IF(ISERR(FIND(".",Z13)),0,LEN(MID(Z13,FIND(".",Z13)+1,15)))</f>
        <v>0</v>
      </c>
      <c r="AA802" s="182"/>
      <c r="AP802"/>
      <c r="AQ802"/>
      <c r="AR802" s="151"/>
      <c r="AS802" s="151"/>
      <c r="AT802"/>
      <c r="AU802" s="57"/>
      <c r="AV802" s="57"/>
      <c r="AW802" s="57"/>
      <c r="AX802"/>
      <c r="AY802"/>
      <c r="AZ802"/>
      <c r="BA802"/>
      <c r="BB802"/>
      <c r="BC802"/>
      <c r="BD802"/>
      <c r="BE802"/>
      <c r="BF802"/>
      <c r="BG802"/>
      <c r="BH802"/>
      <c r="BI802"/>
      <c r="BJ802"/>
      <c r="BK802"/>
      <c r="BL802"/>
      <c r="BM802"/>
      <c r="BN802"/>
      <c r="BO802"/>
      <c r="BP802"/>
      <c r="BQ802"/>
      <c r="BR802"/>
      <c r="BS802"/>
      <c r="BT802"/>
      <c r="BU802"/>
      <c r="BV802"/>
      <c r="BW802"/>
      <c r="BX802"/>
      <c r="BY802"/>
    </row>
    <row r="803" spans="5:82" hidden="1" x14ac:dyDescent="0.2">
      <c r="E803" s="182">
        <f t="shared" si="133"/>
        <v>0</v>
      </c>
      <c r="F803" s="182"/>
      <c r="H803" s="182">
        <f t="shared" si="134"/>
        <v>0</v>
      </c>
      <c r="I803" s="182"/>
      <c r="N803" s="182">
        <f t="shared" si="135"/>
        <v>0</v>
      </c>
      <c r="O803" s="182"/>
      <c r="T803" s="182">
        <f t="shared" si="136"/>
        <v>0</v>
      </c>
      <c r="U803" s="182"/>
      <c r="Z803" s="182">
        <f t="shared" si="137"/>
        <v>0</v>
      </c>
      <c r="AA803" s="182"/>
      <c r="AP803"/>
      <c r="AQ803"/>
      <c r="AR803" s="151"/>
      <c r="AS803" s="151"/>
      <c r="AT803"/>
      <c r="AU803" s="57"/>
      <c r="AV803" s="57"/>
      <c r="AW803" s="57"/>
      <c r="AX803"/>
      <c r="AY803"/>
      <c r="AZ803"/>
      <c r="BA803"/>
      <c r="BB803"/>
      <c r="BC803"/>
      <c r="BD803"/>
      <c r="BE803"/>
      <c r="BF803"/>
      <c r="BG803"/>
      <c r="BH803"/>
      <c r="BI803"/>
      <c r="BJ803"/>
      <c r="BK803"/>
      <c r="BL803"/>
      <c r="BM803"/>
      <c r="BN803"/>
      <c r="BO803"/>
      <c r="BP803"/>
      <c r="BQ803"/>
      <c r="BR803"/>
      <c r="BS803"/>
      <c r="BT803"/>
      <c r="BU803"/>
      <c r="BV803"/>
      <c r="BW803"/>
      <c r="BX803"/>
      <c r="BY803"/>
      <c r="BZ803" s="21"/>
      <c r="CA803" s="21"/>
      <c r="CB803" s="21"/>
      <c r="CC803" s="21"/>
      <c r="CD803" s="21"/>
    </row>
    <row r="804" spans="5:82" hidden="1" x14ac:dyDescent="0.2">
      <c r="E804" s="182">
        <f t="shared" si="133"/>
        <v>0</v>
      </c>
      <c r="F804" s="182"/>
      <c r="H804" s="182">
        <f t="shared" si="134"/>
        <v>0</v>
      </c>
      <c r="I804" s="182"/>
      <c r="N804" s="182">
        <f t="shared" si="135"/>
        <v>0</v>
      </c>
      <c r="O804" s="182"/>
      <c r="T804" s="182">
        <f t="shared" si="136"/>
        <v>0</v>
      </c>
      <c r="U804" s="182"/>
      <c r="Z804" s="182">
        <f t="shared" si="137"/>
        <v>0</v>
      </c>
      <c r="AA804" s="182"/>
      <c r="AP804"/>
      <c r="AQ804"/>
      <c r="AR804" s="151"/>
      <c r="AS804" s="151"/>
      <c r="AT804"/>
      <c r="AU804" s="57"/>
      <c r="AV804" s="57"/>
      <c r="AW804" s="57"/>
      <c r="AX804"/>
      <c r="AY804"/>
      <c r="AZ804"/>
      <c r="BA804"/>
      <c r="BB804"/>
      <c r="BC804"/>
      <c r="BD804"/>
      <c r="BE804"/>
      <c r="BF804"/>
      <c r="BG804"/>
      <c r="BH804"/>
      <c r="BI804"/>
      <c r="BJ804"/>
      <c r="BK804"/>
      <c r="BL804"/>
      <c r="BM804"/>
      <c r="BN804"/>
      <c r="BO804"/>
      <c r="BP804"/>
      <c r="BQ804"/>
      <c r="BR804"/>
      <c r="BS804"/>
      <c r="BT804"/>
      <c r="BU804"/>
      <c r="BV804"/>
      <c r="BW804"/>
      <c r="BX804"/>
      <c r="BY804"/>
      <c r="BZ804" s="21"/>
      <c r="CA804" s="21"/>
      <c r="CB804" s="21"/>
      <c r="CC804" s="21"/>
      <c r="CD804" s="21"/>
    </row>
    <row r="805" spans="5:82" hidden="1" x14ac:dyDescent="0.2">
      <c r="E805" s="182">
        <f t="shared" si="133"/>
        <v>0</v>
      </c>
      <c r="F805" s="182"/>
      <c r="H805" s="182">
        <f t="shared" si="134"/>
        <v>0</v>
      </c>
      <c r="I805" s="182"/>
      <c r="N805" s="182">
        <f t="shared" si="135"/>
        <v>0</v>
      </c>
      <c r="O805" s="182"/>
      <c r="T805" s="182">
        <f t="shared" si="136"/>
        <v>0</v>
      </c>
      <c r="U805" s="182"/>
      <c r="Z805" s="182">
        <f t="shared" si="137"/>
        <v>0</v>
      </c>
      <c r="AA805" s="182"/>
      <c r="AP805"/>
      <c r="AQ805"/>
      <c r="AR805" s="151"/>
      <c r="AS805" s="151"/>
      <c r="AT805"/>
      <c r="AU805" s="57"/>
      <c r="AV805" s="57"/>
      <c r="AW805" s="57"/>
      <c r="AX805"/>
      <c r="AY805"/>
      <c r="AZ805"/>
      <c r="BA805"/>
      <c r="BB805"/>
      <c r="BC805"/>
      <c r="BD805"/>
      <c r="BE805"/>
      <c r="BF805"/>
      <c r="BG805"/>
      <c r="BH805"/>
      <c r="BI805"/>
      <c r="BJ805"/>
      <c r="BK805"/>
      <c r="BL805"/>
      <c r="BM805"/>
      <c r="BN805"/>
      <c r="BO805"/>
      <c r="BP805"/>
      <c r="BQ805"/>
      <c r="BR805"/>
      <c r="BS805"/>
      <c r="BT805"/>
      <c r="BU805"/>
      <c r="BV805"/>
      <c r="BW805"/>
      <c r="BX805"/>
      <c r="BY805"/>
      <c r="BZ805" s="21"/>
      <c r="CA805" s="21"/>
      <c r="CB805" s="21"/>
      <c r="CC805" s="21"/>
      <c r="CD805" s="21"/>
    </row>
    <row r="806" spans="5:82" hidden="1" x14ac:dyDescent="0.2">
      <c r="E806" s="182">
        <f t="shared" si="133"/>
        <v>0</v>
      </c>
      <c r="F806" s="182"/>
      <c r="H806" s="182">
        <f t="shared" si="134"/>
        <v>0</v>
      </c>
      <c r="I806" s="182"/>
      <c r="N806" s="182">
        <f t="shared" si="135"/>
        <v>0</v>
      </c>
      <c r="O806" s="182"/>
      <c r="T806" s="182">
        <f t="shared" si="136"/>
        <v>0</v>
      </c>
      <c r="U806" s="182"/>
      <c r="Z806" s="182">
        <f t="shared" si="137"/>
        <v>0</v>
      </c>
      <c r="AA806" s="182"/>
      <c r="AP806"/>
      <c r="AQ806"/>
      <c r="AR806" s="151"/>
      <c r="AS806" s="151"/>
      <c r="AT806"/>
      <c r="AU806" s="57"/>
      <c r="AV806" s="57"/>
      <c r="AW806" s="57"/>
      <c r="AX806"/>
      <c r="AY806"/>
      <c r="AZ806"/>
      <c r="BA806"/>
      <c r="BB806"/>
      <c r="BC806"/>
      <c r="BD806"/>
      <c r="BE806"/>
      <c r="BF806"/>
      <c r="BG806"/>
      <c r="BH806"/>
      <c r="BI806"/>
      <c r="BJ806"/>
      <c r="BK806"/>
      <c r="BL806"/>
      <c r="BM806"/>
      <c r="BN806"/>
      <c r="BO806"/>
      <c r="BP806"/>
      <c r="BQ806"/>
      <c r="BR806"/>
      <c r="BS806"/>
      <c r="BT806"/>
      <c r="BU806"/>
      <c r="BV806"/>
      <c r="BW806"/>
      <c r="BX806"/>
      <c r="BY806"/>
      <c r="BZ806" s="21"/>
      <c r="CA806" s="21"/>
      <c r="CB806" s="21"/>
      <c r="CC806" s="21"/>
      <c r="CD806" s="21"/>
    </row>
    <row r="807" spans="5:82" hidden="1" x14ac:dyDescent="0.2">
      <c r="E807" s="182">
        <f t="shared" si="133"/>
        <v>0</v>
      </c>
      <c r="F807" s="182"/>
      <c r="H807" s="182">
        <f t="shared" si="134"/>
        <v>0</v>
      </c>
      <c r="I807" s="182"/>
      <c r="N807" s="182">
        <f t="shared" si="135"/>
        <v>0</v>
      </c>
      <c r="O807" s="182"/>
      <c r="T807" s="182">
        <f t="shared" si="136"/>
        <v>0</v>
      </c>
      <c r="U807" s="182"/>
      <c r="Z807" s="182">
        <f t="shared" si="137"/>
        <v>0</v>
      </c>
      <c r="AA807" s="182"/>
      <c r="AP807"/>
      <c r="AQ807"/>
      <c r="AR807" s="151"/>
      <c r="AS807" s="151"/>
      <c r="AT807"/>
      <c r="AU807" s="57"/>
      <c r="AV807" s="57"/>
      <c r="AW807" s="57"/>
      <c r="AX807"/>
      <c r="AY807"/>
      <c r="AZ807"/>
      <c r="BA807"/>
      <c r="BB807"/>
      <c r="BC807"/>
      <c r="BD807"/>
      <c r="BE807"/>
      <c r="BF807"/>
      <c r="BG807"/>
      <c r="BH807"/>
      <c r="BI807"/>
      <c r="BJ807"/>
      <c r="BK807"/>
      <c r="BL807"/>
      <c r="BM807"/>
      <c r="BN807"/>
      <c r="BO807"/>
      <c r="BP807"/>
      <c r="BQ807"/>
      <c r="BR807"/>
      <c r="BS807"/>
      <c r="BT807"/>
      <c r="BU807"/>
      <c r="BV807"/>
      <c r="BW807"/>
      <c r="BX807"/>
      <c r="BY807"/>
      <c r="BZ807" s="21"/>
      <c r="CA807" s="21"/>
      <c r="CB807" s="21"/>
      <c r="CC807" s="21"/>
      <c r="CD807" s="21"/>
    </row>
    <row r="808" spans="5:82" hidden="1" x14ac:dyDescent="0.2">
      <c r="E808" s="182">
        <f t="shared" si="133"/>
        <v>0</v>
      </c>
      <c r="F808" s="182"/>
      <c r="H808" s="182">
        <f t="shared" si="134"/>
        <v>0</v>
      </c>
      <c r="I808" s="182"/>
      <c r="N808" s="182">
        <f t="shared" si="135"/>
        <v>0</v>
      </c>
      <c r="O808" s="182"/>
      <c r="T808" s="182">
        <f t="shared" si="136"/>
        <v>0</v>
      </c>
      <c r="U808" s="182"/>
      <c r="Z808" s="182">
        <f t="shared" si="137"/>
        <v>0</v>
      </c>
      <c r="AA808" s="182"/>
      <c r="AP808"/>
      <c r="AQ808"/>
      <c r="AR808" s="151"/>
      <c r="AS808" s="151"/>
      <c r="AT808"/>
      <c r="AU808" s="57"/>
      <c r="AV808" s="57"/>
      <c r="AW808" s="57"/>
      <c r="AX808"/>
      <c r="AY808"/>
      <c r="AZ808"/>
      <c r="BA808"/>
      <c r="BB808"/>
      <c r="BC808"/>
      <c r="BD808"/>
      <c r="BE808"/>
      <c r="BF808"/>
      <c r="BG808"/>
      <c r="BH808"/>
      <c r="BI808"/>
      <c r="BJ808"/>
      <c r="BK808"/>
      <c r="BL808"/>
      <c r="BM808"/>
      <c r="BN808"/>
      <c r="BO808"/>
      <c r="BP808"/>
      <c r="BQ808"/>
      <c r="BR808"/>
      <c r="BS808"/>
      <c r="BT808"/>
      <c r="BU808"/>
      <c r="BV808"/>
      <c r="BW808"/>
      <c r="BX808"/>
      <c r="BY808"/>
      <c r="BZ808" s="21"/>
      <c r="CA808" s="21"/>
      <c r="CB808" s="21"/>
      <c r="CC808" s="21"/>
      <c r="CD808" s="21"/>
    </row>
    <row r="809" spans="5:82" hidden="1" x14ac:dyDescent="0.2">
      <c r="E809" s="182">
        <f t="shared" si="133"/>
        <v>0</v>
      </c>
      <c r="F809" s="182"/>
      <c r="H809" s="182">
        <f t="shared" si="134"/>
        <v>0</v>
      </c>
      <c r="I809" s="182"/>
      <c r="N809" s="182">
        <f t="shared" si="135"/>
        <v>0</v>
      </c>
      <c r="O809" s="182"/>
      <c r="T809" s="182">
        <f t="shared" si="136"/>
        <v>0</v>
      </c>
      <c r="U809" s="182"/>
      <c r="Z809" s="182">
        <f t="shared" si="137"/>
        <v>0</v>
      </c>
      <c r="AA809" s="182"/>
      <c r="AP809"/>
      <c r="AQ809"/>
      <c r="AR809" s="151"/>
      <c r="AS809" s="151"/>
      <c r="AT809"/>
      <c r="AU809" s="57"/>
      <c r="AV809" s="57"/>
      <c r="AW809" s="57"/>
      <c r="AX809"/>
      <c r="AY809"/>
      <c r="AZ809"/>
      <c r="BA809"/>
      <c r="BB809"/>
      <c r="BC809"/>
      <c r="BD809"/>
      <c r="BE809"/>
      <c r="BF809"/>
      <c r="BG809"/>
      <c r="BH809"/>
      <c r="BI809"/>
      <c r="BJ809"/>
      <c r="BK809"/>
      <c r="BL809"/>
      <c r="BM809"/>
      <c r="BN809"/>
      <c r="BO809"/>
      <c r="BP809"/>
      <c r="BQ809"/>
      <c r="BR809"/>
      <c r="BS809"/>
      <c r="BT809"/>
      <c r="BU809"/>
      <c r="BV809"/>
      <c r="BW809"/>
      <c r="BX809"/>
      <c r="BY809"/>
      <c r="BZ809" s="21"/>
      <c r="CA809" s="21"/>
      <c r="CB809" s="21"/>
      <c r="CC809" s="21"/>
      <c r="CD809" s="21"/>
    </row>
    <row r="810" spans="5:82" hidden="1" x14ac:dyDescent="0.2">
      <c r="E810" s="182">
        <f t="shared" si="133"/>
        <v>0</v>
      </c>
      <c r="F810" s="182"/>
      <c r="H810" s="182">
        <f t="shared" si="134"/>
        <v>0</v>
      </c>
      <c r="I810" s="182"/>
      <c r="N810" s="182">
        <f t="shared" si="135"/>
        <v>0</v>
      </c>
      <c r="O810" s="182"/>
      <c r="T810" s="182">
        <f t="shared" si="136"/>
        <v>0</v>
      </c>
      <c r="U810" s="182"/>
      <c r="Z810" s="182">
        <f t="shared" si="137"/>
        <v>0</v>
      </c>
      <c r="AA810" s="182"/>
      <c r="AP810"/>
      <c r="AQ810"/>
      <c r="AR810" s="151"/>
      <c r="AS810" s="151"/>
      <c r="AT810"/>
      <c r="AU810" s="57"/>
      <c r="AV810" s="57"/>
      <c r="AW810" s="57"/>
      <c r="AX810"/>
      <c r="AY810"/>
      <c r="AZ810"/>
      <c r="BA810"/>
      <c r="BB810"/>
      <c r="BC810"/>
      <c r="BD810"/>
      <c r="BE810"/>
      <c r="BF810"/>
      <c r="BG810"/>
      <c r="BH810"/>
      <c r="BI810"/>
      <c r="BJ810"/>
      <c r="BK810"/>
      <c r="BL810"/>
      <c r="BM810"/>
      <c r="BN810"/>
      <c r="BO810"/>
      <c r="BP810"/>
      <c r="BQ810"/>
      <c r="BR810"/>
      <c r="BS810"/>
      <c r="BT810"/>
      <c r="BU810"/>
      <c r="BV810"/>
      <c r="BW810"/>
      <c r="BX810"/>
      <c r="BY810"/>
      <c r="BZ810" s="21"/>
      <c r="CA810" s="21"/>
      <c r="CB810" s="21"/>
      <c r="CC810" s="21"/>
      <c r="CD810" s="21"/>
    </row>
    <row r="811" spans="5:82" hidden="1" x14ac:dyDescent="0.2">
      <c r="E811" s="182">
        <f t="shared" si="133"/>
        <v>0</v>
      </c>
      <c r="F811" s="182"/>
      <c r="H811" s="182">
        <f t="shared" si="134"/>
        <v>0</v>
      </c>
      <c r="I811" s="182"/>
      <c r="N811" s="182">
        <f t="shared" si="135"/>
        <v>0</v>
      </c>
      <c r="O811" s="182"/>
      <c r="T811" s="182">
        <f t="shared" si="136"/>
        <v>0</v>
      </c>
      <c r="U811" s="182"/>
      <c r="Z811" s="182">
        <f t="shared" si="137"/>
        <v>0</v>
      </c>
      <c r="AA811" s="182"/>
      <c r="AP811"/>
      <c r="AQ811"/>
      <c r="AR811" s="151"/>
      <c r="AS811" s="151"/>
      <c r="AT811"/>
      <c r="AU811" s="57"/>
      <c r="AV811" s="57"/>
      <c r="AW811" s="57"/>
      <c r="AX811"/>
      <c r="AY811"/>
      <c r="AZ811"/>
      <c r="BA811"/>
      <c r="BB811"/>
      <c r="BC811"/>
      <c r="BD811"/>
      <c r="BE811"/>
      <c r="BF811"/>
      <c r="BG811"/>
      <c r="BH811"/>
      <c r="BI811"/>
      <c r="BJ811"/>
      <c r="BK811"/>
      <c r="BL811"/>
      <c r="BM811"/>
      <c r="BN811"/>
      <c r="BO811"/>
      <c r="BP811"/>
      <c r="BQ811"/>
      <c r="BR811"/>
      <c r="BS811"/>
      <c r="BT811"/>
      <c r="BU811"/>
      <c r="BV811"/>
      <c r="BW811"/>
      <c r="BX811"/>
      <c r="BY811"/>
      <c r="BZ811" s="21"/>
      <c r="CA811" s="21"/>
      <c r="CB811" s="21"/>
      <c r="CC811" s="21"/>
      <c r="CD811" s="21"/>
    </row>
    <row r="812" spans="5:82" hidden="1" x14ac:dyDescent="0.2">
      <c r="E812" s="182">
        <f t="shared" si="133"/>
        <v>0</v>
      </c>
      <c r="F812" s="182"/>
      <c r="H812" s="182">
        <f t="shared" si="134"/>
        <v>0</v>
      </c>
      <c r="I812" s="182"/>
      <c r="N812" s="182">
        <f t="shared" si="135"/>
        <v>0</v>
      </c>
      <c r="O812" s="182"/>
      <c r="T812" s="182">
        <f t="shared" si="136"/>
        <v>0</v>
      </c>
      <c r="U812" s="182"/>
      <c r="Z812" s="182">
        <f t="shared" si="137"/>
        <v>0</v>
      </c>
      <c r="AA812" s="182"/>
      <c r="AP812"/>
      <c r="AQ812"/>
      <c r="AR812" s="151"/>
      <c r="AS812" s="151"/>
      <c r="AT812"/>
      <c r="AU812" s="57"/>
      <c r="AV812" s="57"/>
      <c r="AW812" s="57"/>
      <c r="AX812"/>
      <c r="AY812"/>
      <c r="AZ812"/>
      <c r="BA812"/>
      <c r="BB812"/>
      <c r="BC812"/>
      <c r="BD812"/>
      <c r="BE812"/>
      <c r="BF812"/>
      <c r="BG812"/>
      <c r="BH812"/>
      <c r="BI812"/>
      <c r="BJ812"/>
      <c r="BK812"/>
      <c r="BL812"/>
      <c r="BM812"/>
      <c r="BN812"/>
      <c r="BO812"/>
      <c r="BP812"/>
      <c r="BQ812"/>
      <c r="BR812"/>
      <c r="BS812"/>
      <c r="BT812"/>
      <c r="BU812"/>
      <c r="BV812"/>
      <c r="BW812"/>
      <c r="BX812"/>
      <c r="BY812"/>
      <c r="BZ812" s="21"/>
      <c r="CA812" s="21"/>
      <c r="CB812" s="21"/>
      <c r="CC812" s="21"/>
      <c r="CD812" s="21"/>
    </row>
    <row r="813" spans="5:82" hidden="1" x14ac:dyDescent="0.2">
      <c r="E813" s="182">
        <f t="shared" si="133"/>
        <v>0</v>
      </c>
      <c r="F813" s="182"/>
      <c r="H813" s="182">
        <f t="shared" si="134"/>
        <v>0</v>
      </c>
      <c r="I813" s="182"/>
      <c r="N813" s="182">
        <f t="shared" si="135"/>
        <v>0</v>
      </c>
      <c r="O813" s="182"/>
      <c r="T813" s="182">
        <f t="shared" si="136"/>
        <v>0</v>
      </c>
      <c r="U813" s="182"/>
      <c r="Z813" s="182">
        <f t="shared" si="137"/>
        <v>0</v>
      </c>
      <c r="AA813" s="182"/>
      <c r="AP813"/>
      <c r="AQ813"/>
      <c r="AR813" s="151"/>
      <c r="AS813" s="151"/>
      <c r="AT813"/>
      <c r="AU813" s="57"/>
      <c r="AV813" s="57"/>
      <c r="AW813" s="57"/>
      <c r="AX813"/>
      <c r="AY813"/>
      <c r="AZ813"/>
      <c r="BA813"/>
      <c r="BB813"/>
      <c r="BC813"/>
      <c r="BD813"/>
      <c r="BE813"/>
      <c r="BF813"/>
      <c r="BG813"/>
      <c r="BH813"/>
      <c r="BI813"/>
      <c r="BJ813"/>
      <c r="BK813"/>
      <c r="BL813"/>
      <c r="BM813"/>
      <c r="BN813"/>
      <c r="BO813"/>
      <c r="BP813"/>
      <c r="BQ813"/>
      <c r="BR813"/>
      <c r="BS813"/>
      <c r="BT813"/>
      <c r="BU813"/>
      <c r="BV813"/>
      <c r="BW813"/>
      <c r="BX813"/>
      <c r="BY813"/>
      <c r="BZ813" s="21"/>
      <c r="CA813" s="21"/>
      <c r="CB813" s="21"/>
      <c r="CC813" s="21"/>
      <c r="CD813" s="21"/>
    </row>
    <row r="814" spans="5:82" hidden="1" x14ac:dyDescent="0.2">
      <c r="E814" s="182">
        <f t="shared" si="133"/>
        <v>0</v>
      </c>
      <c r="F814" s="182"/>
      <c r="H814" s="182">
        <f t="shared" si="134"/>
        <v>0</v>
      </c>
      <c r="I814" s="182"/>
      <c r="N814" s="182">
        <f t="shared" si="135"/>
        <v>0</v>
      </c>
      <c r="O814" s="182"/>
      <c r="T814" s="182">
        <f t="shared" si="136"/>
        <v>0</v>
      </c>
      <c r="U814" s="182"/>
      <c r="Z814" s="182">
        <f t="shared" si="137"/>
        <v>0</v>
      </c>
      <c r="AA814" s="182"/>
      <c r="AP814"/>
      <c r="AQ814"/>
      <c r="AR814" s="151"/>
      <c r="AS814" s="151"/>
      <c r="AT814"/>
      <c r="AU814" s="57"/>
      <c r="AV814" s="57"/>
      <c r="AW814" s="57"/>
      <c r="AX814"/>
      <c r="AY814"/>
      <c r="AZ814"/>
      <c r="BA814"/>
      <c r="BB814"/>
      <c r="BC814"/>
      <c r="BD814"/>
      <c r="BE814"/>
      <c r="BF814"/>
      <c r="BG814"/>
      <c r="BH814"/>
      <c r="BI814"/>
      <c r="BJ814"/>
      <c r="BK814"/>
      <c r="BL814"/>
      <c r="BM814"/>
      <c r="BN814"/>
      <c r="BO814"/>
      <c r="BP814"/>
      <c r="BQ814"/>
      <c r="BR814"/>
      <c r="BS814"/>
      <c r="BT814"/>
      <c r="BU814"/>
      <c r="BV814"/>
      <c r="BW814"/>
      <c r="BX814"/>
      <c r="BY814"/>
      <c r="BZ814" s="21"/>
      <c r="CA814" s="21"/>
      <c r="CB814" s="21"/>
      <c r="CC814" s="21"/>
      <c r="CD814" s="21"/>
    </row>
    <row r="815" spans="5:82" hidden="1" x14ac:dyDescent="0.2">
      <c r="E815" s="182">
        <f t="shared" si="133"/>
        <v>0</v>
      </c>
      <c r="F815" s="182"/>
      <c r="H815" s="182">
        <f t="shared" si="134"/>
        <v>0</v>
      </c>
      <c r="I815" s="182"/>
      <c r="N815" s="182">
        <f t="shared" si="135"/>
        <v>0</v>
      </c>
      <c r="O815" s="182"/>
      <c r="T815" s="182">
        <f t="shared" si="136"/>
        <v>0</v>
      </c>
      <c r="U815" s="182"/>
      <c r="Z815" s="182">
        <f t="shared" si="137"/>
        <v>0</v>
      </c>
      <c r="AA815" s="182"/>
      <c r="AP815"/>
      <c r="AQ815"/>
      <c r="AR815" s="151"/>
      <c r="AS815" s="151"/>
      <c r="AT815"/>
      <c r="AU815" s="57"/>
      <c r="AV815" s="57"/>
      <c r="AW815" s="57"/>
      <c r="AX815"/>
      <c r="AY815"/>
      <c r="AZ815"/>
      <c r="BA815"/>
      <c r="BB815"/>
      <c r="BC815"/>
      <c r="BD815"/>
      <c r="BE815"/>
      <c r="BF815"/>
      <c r="BG815"/>
      <c r="BH815"/>
      <c r="BI815"/>
      <c r="BJ815"/>
      <c r="BK815"/>
      <c r="BL815"/>
      <c r="BM815"/>
      <c r="BN815"/>
      <c r="BO815"/>
      <c r="BP815"/>
      <c r="BQ815"/>
      <c r="BR815"/>
      <c r="BS815"/>
      <c r="BT815"/>
      <c r="BU815"/>
      <c r="BV815"/>
      <c r="BW815"/>
      <c r="BX815"/>
      <c r="BY815"/>
      <c r="BZ815" s="21"/>
      <c r="CA815" s="21"/>
      <c r="CB815" s="21"/>
      <c r="CC815" s="21"/>
      <c r="CD815" s="21"/>
    </row>
    <row r="816" spans="5:82" hidden="1" x14ac:dyDescent="0.2">
      <c r="E816" s="182">
        <f t="shared" si="133"/>
        <v>0</v>
      </c>
      <c r="F816" s="182"/>
      <c r="H816" s="182">
        <f t="shared" si="134"/>
        <v>0</v>
      </c>
      <c r="I816" s="182"/>
      <c r="N816" s="182">
        <f t="shared" si="135"/>
        <v>0</v>
      </c>
      <c r="O816" s="182"/>
      <c r="T816" s="182">
        <f t="shared" si="136"/>
        <v>0</v>
      </c>
      <c r="U816" s="182"/>
      <c r="Z816" s="182">
        <f t="shared" si="137"/>
        <v>0</v>
      </c>
      <c r="AA816" s="182"/>
      <c r="AP816"/>
      <c r="AQ816"/>
      <c r="AR816" s="151"/>
      <c r="AS816" s="151"/>
      <c r="AT816"/>
      <c r="AU816" s="57"/>
      <c r="AV816" s="57"/>
      <c r="AW816" s="57"/>
      <c r="AX816"/>
      <c r="AY816"/>
      <c r="AZ816"/>
      <c r="BA816"/>
      <c r="BB816"/>
      <c r="BC816"/>
      <c r="BD816"/>
      <c r="BE816"/>
      <c r="BF816"/>
      <c r="BG816"/>
      <c r="BH816"/>
      <c r="BI816"/>
      <c r="BJ816"/>
      <c r="BK816"/>
      <c r="BL816"/>
      <c r="BM816"/>
      <c r="BN816"/>
      <c r="BO816"/>
      <c r="BP816"/>
      <c r="BQ816"/>
      <c r="BR816"/>
      <c r="BS816"/>
      <c r="BT816"/>
      <c r="BU816"/>
      <c r="BV816"/>
      <c r="BW816"/>
      <c r="BX816"/>
      <c r="BY816"/>
      <c r="BZ816" s="21"/>
      <c r="CA816" s="21"/>
      <c r="CB816" s="21"/>
      <c r="CC816" s="21"/>
      <c r="CD816" s="21"/>
    </row>
    <row r="817" spans="5:82" hidden="1" x14ac:dyDescent="0.2">
      <c r="E817" s="182">
        <f t="shared" si="133"/>
        <v>0</v>
      </c>
      <c r="F817" s="182"/>
      <c r="H817" s="182">
        <f t="shared" si="134"/>
        <v>0</v>
      </c>
      <c r="I817" s="182"/>
      <c r="N817" s="182">
        <f t="shared" si="135"/>
        <v>0</v>
      </c>
      <c r="O817" s="182"/>
      <c r="T817" s="182">
        <f t="shared" si="136"/>
        <v>0</v>
      </c>
      <c r="U817" s="182"/>
      <c r="Z817" s="182">
        <f t="shared" si="137"/>
        <v>0</v>
      </c>
      <c r="AA817" s="182"/>
      <c r="AP817"/>
      <c r="AQ817"/>
      <c r="AR817" s="151"/>
      <c r="AS817" s="151"/>
      <c r="AT817"/>
      <c r="AU817" s="57"/>
      <c r="AV817" s="57"/>
      <c r="AW817" s="57"/>
      <c r="AX817"/>
      <c r="AY817"/>
      <c r="AZ817"/>
      <c r="BA817"/>
      <c r="BB817"/>
      <c r="BC817"/>
      <c r="BD817"/>
      <c r="BE817"/>
      <c r="BF817"/>
      <c r="BG817"/>
      <c r="BH817"/>
      <c r="BI817"/>
      <c r="BJ817"/>
      <c r="BK817"/>
      <c r="BL817"/>
      <c r="BM817"/>
      <c r="BN817"/>
      <c r="BO817"/>
      <c r="BP817"/>
      <c r="BQ817"/>
      <c r="BR817"/>
      <c r="BS817"/>
      <c r="BT817"/>
      <c r="BU817"/>
      <c r="BV817"/>
      <c r="BW817"/>
      <c r="BX817"/>
      <c r="BY817"/>
      <c r="BZ817" s="21"/>
      <c r="CA817" s="21"/>
      <c r="CB817" s="21"/>
      <c r="CC817" s="21"/>
      <c r="CD817" s="21"/>
    </row>
    <row r="818" spans="5:82" hidden="1" x14ac:dyDescent="0.2">
      <c r="E818" s="182">
        <f t="shared" si="133"/>
        <v>0</v>
      </c>
      <c r="F818" s="182"/>
      <c r="H818" s="182">
        <f t="shared" si="134"/>
        <v>0</v>
      </c>
      <c r="I818" s="182"/>
      <c r="N818" s="182">
        <f t="shared" si="135"/>
        <v>0</v>
      </c>
      <c r="O818" s="182"/>
      <c r="T818" s="182">
        <f t="shared" si="136"/>
        <v>0</v>
      </c>
      <c r="U818" s="182"/>
      <c r="Z818" s="182">
        <f t="shared" si="137"/>
        <v>0</v>
      </c>
      <c r="AA818" s="182"/>
      <c r="AP818"/>
      <c r="AQ818"/>
      <c r="AR818" s="151"/>
      <c r="AS818" s="151"/>
      <c r="AT818"/>
      <c r="AU818" s="57"/>
      <c r="AV818" s="57"/>
      <c r="AW818" s="57"/>
      <c r="AX818"/>
      <c r="AY818"/>
      <c r="AZ818"/>
      <c r="BA818"/>
      <c r="BB818"/>
      <c r="BC818"/>
      <c r="BD818"/>
      <c r="BE818"/>
      <c r="BF818"/>
      <c r="BG818"/>
      <c r="BH818"/>
      <c r="BI818"/>
      <c r="BJ818"/>
      <c r="BK818"/>
      <c r="BL818"/>
      <c r="BM818"/>
      <c r="BN818"/>
      <c r="BO818"/>
      <c r="BP818"/>
      <c r="BQ818"/>
      <c r="BR818"/>
      <c r="BS818"/>
      <c r="BT818"/>
      <c r="BU818"/>
      <c r="BV818"/>
      <c r="BW818"/>
      <c r="BX818"/>
      <c r="BY818"/>
      <c r="BZ818" s="21"/>
      <c r="CA818" s="21"/>
      <c r="CB818" s="21"/>
      <c r="CC818" s="21"/>
      <c r="CD818" s="21"/>
    </row>
    <row r="819" spans="5:82" hidden="1" x14ac:dyDescent="0.2">
      <c r="E819" s="182">
        <f t="shared" si="133"/>
        <v>0</v>
      </c>
      <c r="F819" s="182"/>
      <c r="H819" s="182">
        <f t="shared" si="134"/>
        <v>0</v>
      </c>
      <c r="I819" s="182"/>
      <c r="N819" s="182">
        <f t="shared" si="135"/>
        <v>0</v>
      </c>
      <c r="O819" s="182"/>
      <c r="T819" s="182">
        <f t="shared" si="136"/>
        <v>0</v>
      </c>
      <c r="U819" s="182"/>
      <c r="Z819" s="182">
        <f t="shared" si="137"/>
        <v>0</v>
      </c>
      <c r="AA819" s="182"/>
      <c r="AP819"/>
      <c r="AQ819"/>
      <c r="AR819" s="151"/>
      <c r="AS819" s="151"/>
      <c r="AT819"/>
      <c r="AU819" s="57"/>
      <c r="AV819" s="57"/>
      <c r="AW819" s="57"/>
      <c r="AX819"/>
      <c r="AY819"/>
      <c r="AZ819"/>
      <c r="BA819"/>
      <c r="BB819"/>
      <c r="BC819"/>
      <c r="BD819"/>
      <c r="BE819"/>
      <c r="BF819"/>
      <c r="BG819"/>
      <c r="BH819"/>
      <c r="BI819"/>
      <c r="BJ819"/>
      <c r="BK819"/>
      <c r="BL819"/>
      <c r="BM819"/>
      <c r="BN819"/>
      <c r="BO819"/>
      <c r="BP819"/>
      <c r="BQ819"/>
      <c r="BR819"/>
      <c r="BS819"/>
      <c r="BT819"/>
      <c r="BU819"/>
      <c r="BV819"/>
      <c r="BW819"/>
      <c r="BX819"/>
      <c r="BY819"/>
      <c r="BZ819" s="21"/>
      <c r="CA819" s="21"/>
      <c r="CB819" s="21"/>
      <c r="CC819" s="21"/>
      <c r="CD819" s="21"/>
    </row>
    <row r="820" spans="5:82" hidden="1" x14ac:dyDescent="0.2">
      <c r="E820" s="182">
        <f t="shared" si="133"/>
        <v>0</v>
      </c>
      <c r="F820" s="182"/>
      <c r="H820" s="182">
        <f t="shared" si="134"/>
        <v>0</v>
      </c>
      <c r="I820" s="182"/>
      <c r="N820" s="182">
        <f t="shared" si="135"/>
        <v>0</v>
      </c>
      <c r="O820" s="182"/>
      <c r="T820" s="182">
        <f t="shared" si="136"/>
        <v>0</v>
      </c>
      <c r="U820" s="182"/>
      <c r="Z820" s="182">
        <f t="shared" si="137"/>
        <v>0</v>
      </c>
      <c r="AA820" s="182"/>
      <c r="AP820"/>
      <c r="AQ820"/>
      <c r="AR820" s="151"/>
      <c r="AS820" s="151"/>
      <c r="AT820"/>
      <c r="AU820" s="57"/>
      <c r="AV820" s="57"/>
      <c r="AW820" s="57"/>
      <c r="AX820"/>
      <c r="AY820"/>
      <c r="AZ820"/>
      <c r="BA820"/>
      <c r="BB820"/>
      <c r="BC820"/>
      <c r="BD820"/>
      <c r="BE820"/>
      <c r="BF820"/>
      <c r="BG820"/>
      <c r="BH820"/>
      <c r="BI820"/>
      <c r="BJ820"/>
      <c r="BK820"/>
      <c r="BL820"/>
      <c r="BM820"/>
      <c r="BN820"/>
      <c r="BO820"/>
      <c r="BP820"/>
      <c r="BQ820"/>
      <c r="BR820"/>
      <c r="BS820"/>
      <c r="BT820"/>
      <c r="BU820"/>
      <c r="BV820"/>
      <c r="BW820"/>
      <c r="BX820"/>
      <c r="BY820"/>
      <c r="BZ820" s="21"/>
      <c r="CA820" s="21"/>
      <c r="CB820" s="21"/>
      <c r="CC820" s="21"/>
      <c r="CD820" s="21"/>
    </row>
    <row r="821" spans="5:82" hidden="1" x14ac:dyDescent="0.2">
      <c r="E821" s="182">
        <f t="shared" si="133"/>
        <v>0</v>
      </c>
      <c r="F821" s="182"/>
      <c r="H821" s="182">
        <f t="shared" si="134"/>
        <v>0</v>
      </c>
      <c r="I821" s="182"/>
      <c r="N821" s="182">
        <f t="shared" si="135"/>
        <v>0</v>
      </c>
      <c r="O821" s="182"/>
      <c r="T821" s="182">
        <f t="shared" si="136"/>
        <v>0</v>
      </c>
      <c r="U821" s="182"/>
      <c r="Z821" s="182">
        <f t="shared" si="137"/>
        <v>0</v>
      </c>
      <c r="AA821" s="182"/>
      <c r="AP821"/>
      <c r="AQ821"/>
      <c r="AR821" s="151"/>
      <c r="AS821" s="151"/>
      <c r="AT821"/>
      <c r="AU821" s="57"/>
      <c r="AV821" s="57"/>
      <c r="AW821" s="57"/>
      <c r="AX821"/>
      <c r="AY821"/>
      <c r="AZ821"/>
      <c r="BA821"/>
      <c r="BB821"/>
      <c r="BC821"/>
      <c r="BD821"/>
      <c r="BE821"/>
      <c r="BF821"/>
      <c r="BG821"/>
      <c r="BH821"/>
      <c r="BI821"/>
      <c r="BJ821"/>
      <c r="BK821"/>
      <c r="BL821"/>
      <c r="BM821"/>
      <c r="BN821"/>
      <c r="BO821"/>
      <c r="BP821"/>
      <c r="BQ821"/>
      <c r="BR821"/>
      <c r="BS821"/>
      <c r="BT821"/>
      <c r="BU821"/>
      <c r="BV821"/>
      <c r="BW821"/>
      <c r="BX821"/>
      <c r="BY821"/>
      <c r="BZ821" s="21"/>
      <c r="CA821" s="21"/>
      <c r="CB821" s="21"/>
      <c r="CC821" s="21"/>
      <c r="CD821" s="21"/>
    </row>
    <row r="822" spans="5:82" hidden="1" x14ac:dyDescent="0.2">
      <c r="E822" s="182">
        <f t="shared" si="133"/>
        <v>0</v>
      </c>
      <c r="F822" s="182"/>
      <c r="H822" s="182">
        <f t="shared" si="134"/>
        <v>0</v>
      </c>
      <c r="I822" s="182"/>
      <c r="N822" s="182">
        <f t="shared" si="135"/>
        <v>0</v>
      </c>
      <c r="O822" s="182"/>
      <c r="T822" s="182">
        <f t="shared" si="136"/>
        <v>0</v>
      </c>
      <c r="U822" s="182"/>
      <c r="Z822" s="182">
        <f t="shared" si="137"/>
        <v>0</v>
      </c>
      <c r="AA822" s="182"/>
      <c r="AP822"/>
      <c r="AQ822"/>
      <c r="AR822" s="151"/>
      <c r="AS822" s="151"/>
      <c r="AT822"/>
      <c r="AU822" s="57"/>
      <c r="AV822" s="57"/>
      <c r="AW822" s="57"/>
      <c r="AX822"/>
      <c r="AY822"/>
      <c r="AZ822"/>
      <c r="BA822"/>
      <c r="BB822"/>
      <c r="BC822"/>
      <c r="BD822"/>
      <c r="BE822"/>
      <c r="BF822"/>
      <c r="BG822"/>
      <c r="BH822"/>
      <c r="BI822"/>
      <c r="BJ822"/>
      <c r="BK822"/>
      <c r="BL822"/>
      <c r="BM822"/>
      <c r="BN822"/>
      <c r="BO822"/>
      <c r="BP822"/>
      <c r="BQ822"/>
      <c r="BR822"/>
      <c r="BS822"/>
      <c r="BT822"/>
      <c r="BU822"/>
      <c r="BV822"/>
      <c r="BW822"/>
      <c r="BX822"/>
      <c r="BY822"/>
      <c r="BZ822" s="21"/>
      <c r="CA822" s="21"/>
      <c r="CB822" s="21"/>
      <c r="CC822" s="21"/>
      <c r="CD822" s="21"/>
    </row>
    <row r="823" spans="5:82" hidden="1" x14ac:dyDescent="0.2">
      <c r="E823" s="182">
        <f t="shared" si="133"/>
        <v>0</v>
      </c>
      <c r="F823" s="182"/>
      <c r="H823" s="182">
        <f t="shared" si="134"/>
        <v>0</v>
      </c>
      <c r="I823" s="182"/>
      <c r="N823" s="182">
        <f t="shared" si="135"/>
        <v>0</v>
      </c>
      <c r="O823" s="182"/>
      <c r="T823" s="182">
        <f t="shared" si="136"/>
        <v>0</v>
      </c>
      <c r="U823" s="182"/>
      <c r="Z823" s="182">
        <f t="shared" si="137"/>
        <v>0</v>
      </c>
      <c r="AA823" s="182"/>
      <c r="AP823"/>
      <c r="AQ823"/>
      <c r="AR823" s="151"/>
      <c r="AS823" s="151"/>
      <c r="AT823"/>
      <c r="AU823" s="57"/>
      <c r="AV823" s="57"/>
      <c r="AW823" s="57"/>
      <c r="AX823"/>
      <c r="AY823"/>
      <c r="AZ823"/>
      <c r="BA823"/>
      <c r="BB823"/>
      <c r="BC823"/>
      <c r="BD823"/>
      <c r="BE823"/>
      <c r="BF823"/>
      <c r="BG823"/>
      <c r="BH823"/>
      <c r="BI823"/>
      <c r="BJ823"/>
      <c r="BK823"/>
      <c r="BL823"/>
      <c r="BM823"/>
      <c r="BN823"/>
      <c r="BO823"/>
      <c r="BP823"/>
      <c r="BQ823"/>
      <c r="BR823"/>
      <c r="BS823"/>
      <c r="BT823"/>
      <c r="BU823"/>
      <c r="BV823"/>
      <c r="BW823"/>
      <c r="BX823"/>
      <c r="BY823"/>
      <c r="BZ823" s="21"/>
      <c r="CA823" s="21"/>
      <c r="CB823" s="21"/>
      <c r="CC823" s="21"/>
      <c r="CD823" s="21"/>
    </row>
    <row r="824" spans="5:82" hidden="1" x14ac:dyDescent="0.2">
      <c r="E824" s="182">
        <f t="shared" si="133"/>
        <v>0</v>
      </c>
      <c r="F824" s="182"/>
      <c r="H824" s="182">
        <f t="shared" si="134"/>
        <v>0</v>
      </c>
      <c r="I824" s="182"/>
      <c r="N824" s="182">
        <f t="shared" si="135"/>
        <v>0</v>
      </c>
      <c r="O824" s="182"/>
      <c r="T824" s="182">
        <f t="shared" si="136"/>
        <v>0</v>
      </c>
      <c r="U824" s="182"/>
      <c r="Z824" s="182">
        <f t="shared" si="137"/>
        <v>0</v>
      </c>
      <c r="AA824" s="182"/>
      <c r="AP824"/>
      <c r="AQ824"/>
      <c r="AR824" s="151"/>
      <c r="AS824" s="151"/>
      <c r="AT824"/>
      <c r="AU824" s="57"/>
      <c r="AV824" s="57"/>
      <c r="AW824" s="57"/>
      <c r="AX824"/>
      <c r="AY824"/>
      <c r="AZ824"/>
      <c r="BA824"/>
      <c r="BB824"/>
      <c r="BC824"/>
      <c r="BD824"/>
      <c r="BE824"/>
      <c r="BF824"/>
      <c r="BG824"/>
      <c r="BH824"/>
      <c r="BI824"/>
      <c r="BJ824"/>
      <c r="BK824"/>
      <c r="BL824"/>
      <c r="BM824"/>
      <c r="BN824"/>
      <c r="BO824"/>
      <c r="BP824"/>
      <c r="BQ824"/>
      <c r="BR824"/>
      <c r="BS824"/>
      <c r="BT824"/>
      <c r="BU824"/>
      <c r="BV824"/>
      <c r="BW824"/>
      <c r="BX824"/>
      <c r="BY824"/>
      <c r="BZ824" s="21"/>
      <c r="CA824" s="21"/>
      <c r="CB824" s="21"/>
      <c r="CC824" s="21"/>
      <c r="CD824" s="21"/>
    </row>
    <row r="825" spans="5:82" hidden="1" x14ac:dyDescent="0.2">
      <c r="E825" s="182">
        <f t="shared" si="133"/>
        <v>0</v>
      </c>
      <c r="F825" s="182"/>
      <c r="H825" s="182">
        <f t="shared" si="134"/>
        <v>0</v>
      </c>
      <c r="I825" s="182"/>
      <c r="N825" s="182">
        <f t="shared" si="135"/>
        <v>0</v>
      </c>
      <c r="O825" s="182"/>
      <c r="T825" s="182">
        <f t="shared" si="136"/>
        <v>0</v>
      </c>
      <c r="U825" s="182"/>
      <c r="Z825" s="182">
        <f t="shared" si="137"/>
        <v>0</v>
      </c>
      <c r="AA825" s="182"/>
      <c r="AP825"/>
      <c r="AQ825"/>
      <c r="AR825" s="151"/>
      <c r="AS825" s="151"/>
      <c r="AT825"/>
      <c r="AU825" s="57"/>
      <c r="AV825" s="57"/>
      <c r="AW825" s="57"/>
      <c r="AX825"/>
      <c r="AY825"/>
      <c r="AZ825"/>
      <c r="BA825"/>
      <c r="BB825"/>
      <c r="BC825"/>
      <c r="BD825"/>
      <c r="BE825"/>
      <c r="BF825"/>
      <c r="BG825"/>
      <c r="BH825"/>
      <c r="BI825"/>
      <c r="BJ825"/>
      <c r="BK825"/>
      <c r="BL825"/>
      <c r="BM825"/>
      <c r="BN825"/>
      <c r="BO825"/>
      <c r="BP825"/>
      <c r="BQ825"/>
      <c r="BR825"/>
      <c r="BS825"/>
      <c r="BT825"/>
      <c r="BU825"/>
      <c r="BV825"/>
      <c r="BW825"/>
      <c r="BX825"/>
      <c r="BY825"/>
      <c r="BZ825" s="21"/>
      <c r="CA825" s="21"/>
      <c r="CB825" s="21"/>
      <c r="CC825" s="21"/>
      <c r="CD825" s="21"/>
    </row>
    <row r="826" spans="5:82" hidden="1" x14ac:dyDescent="0.2">
      <c r="E826" s="182">
        <f t="shared" si="133"/>
        <v>0</v>
      </c>
      <c r="F826" s="182"/>
      <c r="H826" s="182">
        <f t="shared" si="134"/>
        <v>0</v>
      </c>
      <c r="I826" s="182"/>
      <c r="N826" s="182">
        <f t="shared" si="135"/>
        <v>0</v>
      </c>
      <c r="O826" s="182"/>
      <c r="T826" s="182">
        <f t="shared" si="136"/>
        <v>0</v>
      </c>
      <c r="U826" s="182"/>
      <c r="Z826" s="182">
        <f t="shared" si="137"/>
        <v>0</v>
      </c>
      <c r="AA826" s="182"/>
      <c r="AP826"/>
      <c r="AQ826"/>
      <c r="AR826" s="151"/>
      <c r="AS826" s="151"/>
      <c r="AT826"/>
      <c r="AU826" s="57"/>
      <c r="AV826" s="57"/>
      <c r="AW826" s="57"/>
      <c r="AX826"/>
      <c r="AY826"/>
      <c r="AZ826"/>
      <c r="BA826"/>
      <c r="BB826"/>
      <c r="BC826"/>
      <c r="BD826"/>
      <c r="BE826"/>
      <c r="BF826"/>
      <c r="BG826"/>
      <c r="BH826"/>
      <c r="BI826"/>
      <c r="BJ826"/>
      <c r="BK826"/>
      <c r="BL826"/>
      <c r="BM826"/>
      <c r="BN826"/>
      <c r="BO826"/>
      <c r="BP826"/>
      <c r="BQ826"/>
      <c r="BR826"/>
      <c r="BS826"/>
      <c r="BT826"/>
      <c r="BU826"/>
      <c r="BV826"/>
      <c r="BW826"/>
      <c r="BX826"/>
      <c r="BY826"/>
      <c r="BZ826" s="21"/>
      <c r="CA826" s="21"/>
      <c r="CB826" s="21"/>
      <c r="CC826" s="21"/>
      <c r="CD826" s="21"/>
    </row>
    <row r="827" spans="5:82" hidden="1" x14ac:dyDescent="0.2">
      <c r="E827" s="182">
        <f t="shared" si="133"/>
        <v>0</v>
      </c>
      <c r="F827" s="182"/>
      <c r="H827" s="182">
        <f t="shared" si="134"/>
        <v>0</v>
      </c>
      <c r="I827" s="182"/>
      <c r="N827" s="182">
        <f t="shared" si="135"/>
        <v>0</v>
      </c>
      <c r="O827" s="182"/>
      <c r="T827" s="182">
        <f t="shared" si="136"/>
        <v>0</v>
      </c>
      <c r="U827" s="182"/>
      <c r="Z827" s="182">
        <f t="shared" si="137"/>
        <v>0</v>
      </c>
      <c r="AA827" s="182"/>
      <c r="AP827"/>
      <c r="AQ827"/>
      <c r="AR827" s="151"/>
      <c r="AS827" s="151"/>
      <c r="AT827"/>
      <c r="AU827" s="57"/>
      <c r="AV827" s="57"/>
      <c r="AW827" s="57"/>
      <c r="AX827"/>
      <c r="AY827"/>
      <c r="AZ827"/>
      <c r="BA827"/>
      <c r="BB827"/>
      <c r="BC827"/>
      <c r="BD827"/>
      <c r="BE827"/>
      <c r="BF827"/>
      <c r="BG827"/>
      <c r="BH827"/>
      <c r="BI827"/>
      <c r="BJ827"/>
      <c r="BK827"/>
      <c r="BL827"/>
      <c r="BM827"/>
      <c r="BN827"/>
      <c r="BO827"/>
      <c r="BP827"/>
      <c r="BQ827"/>
      <c r="BR827"/>
      <c r="BS827"/>
      <c r="BT827"/>
      <c r="BU827"/>
      <c r="BV827"/>
      <c r="BW827"/>
      <c r="BX827"/>
      <c r="BY827"/>
      <c r="BZ827" s="21"/>
      <c r="CA827" s="21"/>
      <c r="CB827" s="21"/>
      <c r="CC827" s="21"/>
      <c r="CD827" s="21"/>
    </row>
    <row r="828" spans="5:82" hidden="1" x14ac:dyDescent="0.2">
      <c r="E828" s="182">
        <f t="shared" si="133"/>
        <v>0</v>
      </c>
      <c r="F828" s="182"/>
      <c r="H828" s="182">
        <f t="shared" si="134"/>
        <v>0</v>
      </c>
      <c r="I828" s="182"/>
      <c r="N828" s="182">
        <f t="shared" si="135"/>
        <v>0</v>
      </c>
      <c r="O828" s="182"/>
      <c r="T828" s="182">
        <f t="shared" si="136"/>
        <v>0</v>
      </c>
      <c r="U828" s="182"/>
      <c r="Z828" s="182">
        <f t="shared" si="137"/>
        <v>0</v>
      </c>
      <c r="AA828" s="182"/>
      <c r="AP828"/>
      <c r="AQ828"/>
      <c r="AR828" s="151"/>
      <c r="AS828" s="151"/>
      <c r="AT828"/>
      <c r="AU828" s="57"/>
      <c r="AV828" s="57"/>
      <c r="AW828" s="57"/>
      <c r="AX828"/>
      <c r="AY828"/>
      <c r="AZ828"/>
      <c r="BA828"/>
      <c r="BB828"/>
      <c r="BC828"/>
      <c r="BD828"/>
      <c r="BE828"/>
      <c r="BF828"/>
      <c r="BG828"/>
      <c r="BH828"/>
      <c r="BI828"/>
      <c r="BJ828"/>
      <c r="BK828"/>
      <c r="BL828"/>
      <c r="BM828"/>
      <c r="BN828"/>
      <c r="BO828"/>
      <c r="BP828"/>
      <c r="BQ828"/>
      <c r="BR828"/>
      <c r="BS828"/>
      <c r="BT828"/>
      <c r="BU828"/>
      <c r="BV828"/>
      <c r="BW828"/>
      <c r="BX828"/>
      <c r="BY828"/>
      <c r="BZ828" s="21"/>
      <c r="CA828" s="21"/>
      <c r="CB828" s="21"/>
      <c r="CC828" s="21"/>
      <c r="CD828" s="21"/>
    </row>
    <row r="829" spans="5:82" hidden="1" x14ac:dyDescent="0.2">
      <c r="E829" s="182">
        <f t="shared" si="133"/>
        <v>0</v>
      </c>
      <c r="F829" s="182"/>
      <c r="H829" s="182">
        <f t="shared" si="134"/>
        <v>0</v>
      </c>
      <c r="I829" s="182"/>
      <c r="N829" s="182">
        <f t="shared" si="135"/>
        <v>0</v>
      </c>
      <c r="O829" s="182"/>
      <c r="T829" s="182">
        <f t="shared" si="136"/>
        <v>0</v>
      </c>
      <c r="U829" s="182"/>
      <c r="Z829" s="182">
        <f t="shared" si="137"/>
        <v>0</v>
      </c>
      <c r="AA829" s="182"/>
      <c r="AP829"/>
      <c r="AQ829"/>
      <c r="AR829" s="151"/>
      <c r="AS829" s="151"/>
      <c r="AT829"/>
      <c r="AU829" s="57"/>
      <c r="AV829" s="57"/>
      <c r="AW829" s="57"/>
      <c r="AX829"/>
      <c r="AY829"/>
      <c r="AZ829"/>
      <c r="BA829"/>
      <c r="BB829"/>
      <c r="BC829"/>
      <c r="BD829"/>
      <c r="BE829"/>
      <c r="BF829"/>
      <c r="BG829"/>
      <c r="BH829"/>
      <c r="BI829"/>
      <c r="BJ829"/>
      <c r="BK829"/>
      <c r="BL829"/>
      <c r="BM829"/>
      <c r="BN829"/>
      <c r="BO829"/>
      <c r="BP829"/>
      <c r="BQ829"/>
      <c r="BR829"/>
      <c r="BS829"/>
      <c r="BT829"/>
      <c r="BU829"/>
      <c r="BV829"/>
      <c r="BW829"/>
      <c r="BX829"/>
      <c r="BY829"/>
      <c r="BZ829" s="21"/>
      <c r="CA829" s="21"/>
      <c r="CB829" s="21"/>
      <c r="CC829" s="21"/>
      <c r="CD829" s="21"/>
    </row>
    <row r="830" spans="5:82" hidden="1" x14ac:dyDescent="0.2">
      <c r="E830" s="182">
        <f t="shared" si="133"/>
        <v>0</v>
      </c>
      <c r="F830" s="182"/>
      <c r="H830" s="182">
        <f t="shared" si="134"/>
        <v>0</v>
      </c>
      <c r="I830" s="182"/>
      <c r="N830" s="182">
        <f t="shared" si="135"/>
        <v>0</v>
      </c>
      <c r="O830" s="182"/>
      <c r="T830" s="182">
        <f t="shared" si="136"/>
        <v>0</v>
      </c>
      <c r="U830" s="182"/>
      <c r="Z830" s="182">
        <f t="shared" si="137"/>
        <v>0</v>
      </c>
      <c r="AA830" s="182"/>
      <c r="AP830"/>
      <c r="AQ830"/>
      <c r="AR830" s="151"/>
      <c r="AS830" s="151"/>
      <c r="AT830"/>
      <c r="AU830" s="57"/>
      <c r="AV830" s="57"/>
      <c r="AW830" s="57"/>
      <c r="AX830"/>
      <c r="AY830"/>
      <c r="AZ830"/>
      <c r="BA830"/>
      <c r="BB830"/>
      <c r="BC830"/>
      <c r="BD830"/>
      <c r="BE830"/>
      <c r="BF830"/>
      <c r="BG830"/>
      <c r="BH830"/>
      <c r="BI830"/>
      <c r="BJ830"/>
      <c r="BK830"/>
      <c r="BL830"/>
      <c r="BM830"/>
      <c r="BN830"/>
      <c r="BO830"/>
      <c r="BP830"/>
      <c r="BQ830"/>
      <c r="BR830"/>
      <c r="BS830"/>
      <c r="BT830"/>
      <c r="BU830"/>
      <c r="BV830"/>
      <c r="BW830"/>
      <c r="BX830"/>
      <c r="BY830"/>
      <c r="BZ830" s="21"/>
      <c r="CA830" s="21"/>
      <c r="CB830" s="21"/>
      <c r="CC830" s="21"/>
      <c r="CD830" s="21"/>
    </row>
    <row r="831" spans="5:82" hidden="1" x14ac:dyDescent="0.2">
      <c r="E831" s="182">
        <f t="shared" si="133"/>
        <v>0</v>
      </c>
      <c r="F831" s="182"/>
      <c r="H831" s="182">
        <f t="shared" si="134"/>
        <v>0</v>
      </c>
      <c r="I831" s="182"/>
      <c r="N831" s="182">
        <f t="shared" si="135"/>
        <v>0</v>
      </c>
      <c r="O831" s="182"/>
      <c r="T831" s="182">
        <f t="shared" si="136"/>
        <v>0</v>
      </c>
      <c r="U831" s="182"/>
      <c r="Z831" s="182">
        <f t="shared" si="137"/>
        <v>0</v>
      </c>
      <c r="AA831" s="182"/>
      <c r="AP831"/>
      <c r="AQ831"/>
      <c r="AR831" s="151"/>
      <c r="AS831" s="151"/>
      <c r="AT831"/>
      <c r="AU831" s="57"/>
      <c r="AV831" s="57"/>
      <c r="AW831" s="57"/>
      <c r="AX831"/>
      <c r="AY831"/>
      <c r="AZ831"/>
      <c r="BA831"/>
      <c r="BB831"/>
      <c r="BC831"/>
      <c r="BD831"/>
      <c r="BE831"/>
      <c r="BF831"/>
      <c r="BG831"/>
      <c r="BH831"/>
      <c r="BI831"/>
      <c r="BJ831"/>
      <c r="BK831"/>
      <c r="BL831"/>
      <c r="BM831"/>
      <c r="BN831"/>
      <c r="BO831"/>
      <c r="BP831"/>
      <c r="BQ831"/>
      <c r="BR831"/>
      <c r="BS831"/>
      <c r="BT831"/>
      <c r="BU831"/>
      <c r="BV831"/>
      <c r="BW831"/>
      <c r="BX831"/>
      <c r="BY831"/>
      <c r="BZ831" s="21"/>
      <c r="CA831" s="21"/>
      <c r="CB831" s="21"/>
      <c r="CC831" s="21"/>
      <c r="CD831" s="21"/>
    </row>
    <row r="832" spans="5:82" hidden="1" x14ac:dyDescent="0.2">
      <c r="E832" s="182">
        <f t="shared" si="133"/>
        <v>0</v>
      </c>
      <c r="F832" s="182"/>
      <c r="H832" s="182">
        <f t="shared" si="134"/>
        <v>0</v>
      </c>
      <c r="I832" s="182"/>
      <c r="N832" s="182">
        <f t="shared" si="135"/>
        <v>0</v>
      </c>
      <c r="O832" s="182"/>
      <c r="T832" s="182">
        <f t="shared" si="136"/>
        <v>0</v>
      </c>
      <c r="U832" s="182"/>
      <c r="Z832" s="182">
        <f t="shared" si="137"/>
        <v>0</v>
      </c>
      <c r="AA832" s="182"/>
      <c r="AP832"/>
      <c r="AQ832"/>
      <c r="AR832" s="151"/>
      <c r="AS832" s="151"/>
      <c r="AT832"/>
      <c r="AU832" s="57"/>
      <c r="AV832" s="57"/>
      <c r="AW832" s="57"/>
      <c r="AX832"/>
      <c r="AY832"/>
      <c r="AZ832"/>
      <c r="BA832"/>
      <c r="BB832"/>
      <c r="BC832"/>
      <c r="BD832"/>
      <c r="BE832"/>
      <c r="BF832"/>
      <c r="BG832"/>
      <c r="BH832"/>
      <c r="BI832"/>
      <c r="BJ832"/>
      <c r="BK832"/>
      <c r="BL832"/>
      <c r="BM832"/>
      <c r="BN832"/>
      <c r="BO832"/>
      <c r="BP832"/>
      <c r="BQ832"/>
      <c r="BR832"/>
      <c r="BS832"/>
      <c r="BT832"/>
      <c r="BU832"/>
      <c r="BV832"/>
      <c r="BW832"/>
      <c r="BX832"/>
      <c r="BY832"/>
      <c r="BZ832" s="21"/>
      <c r="CA832" s="21"/>
      <c r="CB832" s="21"/>
      <c r="CC832" s="21"/>
      <c r="CD832" s="21"/>
    </row>
    <row r="833" spans="5:82" hidden="1" x14ac:dyDescent="0.2">
      <c r="E833" s="182">
        <f t="shared" si="133"/>
        <v>0</v>
      </c>
      <c r="F833" s="182"/>
      <c r="H833" s="182">
        <f t="shared" si="134"/>
        <v>0</v>
      </c>
      <c r="I833" s="182"/>
      <c r="N833" s="182">
        <f t="shared" si="135"/>
        <v>0</v>
      </c>
      <c r="O833" s="182"/>
      <c r="T833" s="182">
        <f t="shared" si="136"/>
        <v>0</v>
      </c>
      <c r="U833" s="182"/>
      <c r="Z833" s="182">
        <f t="shared" si="137"/>
        <v>0</v>
      </c>
      <c r="AA833" s="182"/>
      <c r="AP833"/>
      <c r="AQ833"/>
      <c r="AR833" s="151"/>
      <c r="AS833" s="151"/>
      <c r="AT833"/>
      <c r="AU833" s="57"/>
      <c r="AV833" s="57"/>
      <c r="AW833" s="57"/>
      <c r="AX833"/>
      <c r="AY833"/>
      <c r="AZ833"/>
      <c r="BA833"/>
      <c r="BB833"/>
      <c r="BC833"/>
      <c r="BD833"/>
      <c r="BE833"/>
      <c r="BF833"/>
      <c r="BG833"/>
      <c r="BH833"/>
      <c r="BI833"/>
      <c r="BJ833"/>
      <c r="BK833"/>
      <c r="BL833"/>
      <c r="BM833"/>
      <c r="BN833"/>
      <c r="BO833"/>
      <c r="BP833"/>
      <c r="BQ833"/>
      <c r="BR833"/>
      <c r="BS833"/>
      <c r="BT833"/>
      <c r="BU833"/>
      <c r="BV833"/>
      <c r="BW833"/>
      <c r="BX833"/>
      <c r="BY833"/>
      <c r="BZ833" s="21"/>
      <c r="CA833" s="21"/>
      <c r="CB833" s="21"/>
      <c r="CC833" s="21"/>
      <c r="CD833" s="21"/>
    </row>
    <row r="834" spans="5:82" hidden="1" x14ac:dyDescent="0.2">
      <c r="E834" s="182">
        <f t="shared" si="133"/>
        <v>0</v>
      </c>
      <c r="F834" s="182"/>
      <c r="H834" s="182">
        <f t="shared" si="134"/>
        <v>0</v>
      </c>
      <c r="I834" s="182"/>
      <c r="N834" s="182">
        <f t="shared" si="135"/>
        <v>0</v>
      </c>
      <c r="O834" s="182"/>
      <c r="T834" s="182">
        <f t="shared" si="136"/>
        <v>0</v>
      </c>
      <c r="U834" s="182"/>
      <c r="Z834" s="182">
        <f t="shared" si="137"/>
        <v>0</v>
      </c>
      <c r="AA834" s="182"/>
      <c r="AP834"/>
      <c r="AQ834"/>
      <c r="AR834" s="151"/>
      <c r="AS834" s="151"/>
      <c r="AT834"/>
      <c r="AU834" s="57"/>
      <c r="AV834" s="57"/>
      <c r="AW834" s="57"/>
      <c r="AX834"/>
      <c r="AY834"/>
      <c r="AZ834"/>
      <c r="BA834"/>
      <c r="BB834"/>
      <c r="BC834"/>
      <c r="BD834"/>
      <c r="BE834"/>
      <c r="BF834"/>
      <c r="BG834"/>
      <c r="BH834"/>
      <c r="BI834"/>
      <c r="BJ834"/>
      <c r="BK834"/>
      <c r="BL834"/>
      <c r="BM834"/>
      <c r="BN834"/>
      <c r="BO834"/>
      <c r="BP834"/>
      <c r="BQ834"/>
      <c r="BR834"/>
      <c r="BS834"/>
      <c r="BT834"/>
      <c r="BU834"/>
      <c r="BV834"/>
      <c r="BW834"/>
      <c r="BX834"/>
      <c r="BY834"/>
      <c r="BZ834" s="21"/>
      <c r="CA834" s="21"/>
      <c r="CB834" s="21"/>
      <c r="CC834" s="21"/>
      <c r="CD834" s="21"/>
    </row>
    <row r="835" spans="5:82" hidden="1" x14ac:dyDescent="0.2">
      <c r="E835" s="182">
        <f t="shared" si="133"/>
        <v>0</v>
      </c>
      <c r="F835" s="182"/>
      <c r="H835" s="182">
        <f t="shared" si="134"/>
        <v>0</v>
      </c>
      <c r="I835" s="182"/>
      <c r="N835" s="182">
        <f t="shared" si="135"/>
        <v>0</v>
      </c>
      <c r="O835" s="182"/>
      <c r="T835" s="182">
        <f t="shared" si="136"/>
        <v>0</v>
      </c>
      <c r="U835" s="182"/>
      <c r="Z835" s="182">
        <f t="shared" si="137"/>
        <v>0</v>
      </c>
      <c r="AA835" s="182"/>
      <c r="AP835"/>
      <c r="AQ835"/>
      <c r="AR835" s="151"/>
      <c r="AS835" s="151"/>
      <c r="AT835"/>
      <c r="AU835" s="57"/>
      <c r="AV835" s="57"/>
      <c r="AW835" s="57"/>
      <c r="AX835"/>
      <c r="AY835"/>
      <c r="AZ835"/>
      <c r="BA835"/>
      <c r="BB835"/>
      <c r="BC835"/>
      <c r="BD835"/>
      <c r="BE835"/>
      <c r="BF835"/>
      <c r="BG835"/>
      <c r="BH835"/>
      <c r="BI835"/>
      <c r="BJ835"/>
      <c r="BK835"/>
      <c r="BL835"/>
      <c r="BM835"/>
      <c r="BN835"/>
      <c r="BO835"/>
      <c r="BP835"/>
      <c r="BQ835"/>
      <c r="BR835"/>
      <c r="BS835"/>
      <c r="BT835"/>
      <c r="BU835"/>
      <c r="BV835"/>
      <c r="BW835"/>
      <c r="BX835"/>
      <c r="BY835"/>
      <c r="BZ835" s="21"/>
      <c r="CA835" s="21"/>
      <c r="CB835" s="21"/>
      <c r="CC835" s="21"/>
      <c r="CD835" s="21"/>
    </row>
    <row r="836" spans="5:82" hidden="1" x14ac:dyDescent="0.2">
      <c r="E836" s="182">
        <f t="shared" si="133"/>
        <v>0</v>
      </c>
      <c r="F836" s="182"/>
      <c r="H836" s="182">
        <f t="shared" si="134"/>
        <v>0</v>
      </c>
      <c r="I836" s="182"/>
      <c r="N836" s="182">
        <f t="shared" si="135"/>
        <v>0</v>
      </c>
      <c r="O836" s="182"/>
      <c r="T836" s="182">
        <f t="shared" si="136"/>
        <v>0</v>
      </c>
      <c r="U836" s="182"/>
      <c r="Z836" s="182">
        <f t="shared" si="137"/>
        <v>0</v>
      </c>
      <c r="AA836" s="182"/>
      <c r="AP836"/>
      <c r="AQ836"/>
      <c r="AR836" s="151"/>
      <c r="AS836" s="151"/>
      <c r="AT836"/>
      <c r="AU836" s="57"/>
      <c r="AV836" s="57"/>
      <c r="AW836" s="57"/>
      <c r="AX836"/>
      <c r="AY836"/>
      <c r="AZ836"/>
      <c r="BA836"/>
      <c r="BB836"/>
      <c r="BC836"/>
      <c r="BD836"/>
      <c r="BE836"/>
      <c r="BF836"/>
      <c r="BG836"/>
      <c r="BH836"/>
      <c r="BI836"/>
      <c r="BJ836"/>
      <c r="BK836"/>
      <c r="BL836"/>
      <c r="BM836"/>
      <c r="BN836"/>
      <c r="BO836"/>
      <c r="BP836"/>
      <c r="BQ836"/>
      <c r="BR836"/>
      <c r="BS836"/>
      <c r="BT836"/>
      <c r="BU836"/>
      <c r="BV836"/>
      <c r="BW836"/>
      <c r="BX836"/>
      <c r="BY836"/>
      <c r="BZ836" s="21"/>
      <c r="CA836" s="21"/>
      <c r="CB836" s="21"/>
      <c r="CC836" s="21"/>
      <c r="CD836" s="21"/>
    </row>
    <row r="837" spans="5:82" hidden="1" x14ac:dyDescent="0.2">
      <c r="E837" s="182">
        <f t="shared" si="133"/>
        <v>0</v>
      </c>
      <c r="F837" s="182"/>
      <c r="H837" s="182">
        <f t="shared" si="134"/>
        <v>0</v>
      </c>
      <c r="I837" s="182"/>
      <c r="N837" s="182">
        <f t="shared" si="135"/>
        <v>0</v>
      </c>
      <c r="O837" s="182"/>
      <c r="T837" s="182">
        <f t="shared" si="136"/>
        <v>0</v>
      </c>
      <c r="U837" s="182"/>
      <c r="Z837" s="182">
        <f t="shared" si="137"/>
        <v>0</v>
      </c>
      <c r="AA837" s="182"/>
      <c r="AP837"/>
      <c r="AQ837"/>
      <c r="AR837" s="151"/>
      <c r="AS837" s="151"/>
      <c r="AT837"/>
      <c r="AU837" s="57"/>
      <c r="AV837" s="57"/>
      <c r="AW837" s="57"/>
      <c r="AX837"/>
      <c r="AY837"/>
      <c r="AZ837"/>
      <c r="BA837"/>
      <c r="BB837"/>
      <c r="BC837"/>
      <c r="BD837"/>
      <c r="BE837"/>
      <c r="BF837"/>
      <c r="BG837"/>
      <c r="BH837"/>
      <c r="BI837"/>
      <c r="BJ837"/>
      <c r="BK837"/>
      <c r="BL837"/>
      <c r="BM837"/>
      <c r="BN837"/>
      <c r="BO837"/>
      <c r="BP837"/>
      <c r="BQ837"/>
      <c r="BR837"/>
      <c r="BS837"/>
      <c r="BT837"/>
      <c r="BU837"/>
      <c r="BV837"/>
      <c r="BW837"/>
      <c r="BX837"/>
      <c r="BY837"/>
      <c r="BZ837" s="21"/>
      <c r="CA837" s="21"/>
      <c r="CB837" s="21"/>
      <c r="CC837" s="21"/>
      <c r="CD837" s="21"/>
    </row>
    <row r="838" spans="5:82" hidden="1" x14ac:dyDescent="0.2">
      <c r="E838" s="182">
        <f t="shared" si="133"/>
        <v>0</v>
      </c>
      <c r="F838" s="182"/>
      <c r="H838" s="182">
        <f t="shared" si="134"/>
        <v>0</v>
      </c>
      <c r="I838" s="182"/>
      <c r="N838" s="182">
        <f t="shared" si="135"/>
        <v>0</v>
      </c>
      <c r="O838" s="182"/>
      <c r="T838" s="182">
        <f t="shared" si="136"/>
        <v>0</v>
      </c>
      <c r="U838" s="182"/>
      <c r="Z838" s="182">
        <f t="shared" si="137"/>
        <v>0</v>
      </c>
      <c r="AA838" s="182"/>
      <c r="AP838"/>
      <c r="AQ838"/>
      <c r="AR838" s="151"/>
      <c r="AS838" s="151"/>
      <c r="AT838"/>
      <c r="AU838" s="57"/>
      <c r="AV838" s="57"/>
      <c r="AW838" s="57"/>
      <c r="AX838"/>
      <c r="AY838"/>
      <c r="AZ838"/>
      <c r="BA838"/>
      <c r="BB838"/>
      <c r="BC838"/>
      <c r="BD838"/>
      <c r="BE838"/>
      <c r="BF838"/>
      <c r="BG838"/>
      <c r="BH838"/>
      <c r="BI838"/>
      <c r="BJ838"/>
      <c r="BK838"/>
      <c r="BL838"/>
      <c r="BM838"/>
      <c r="BN838"/>
      <c r="BO838"/>
      <c r="BP838"/>
      <c r="BQ838"/>
      <c r="BR838"/>
      <c r="BS838"/>
      <c r="BT838"/>
      <c r="BU838"/>
      <c r="BV838"/>
      <c r="BW838"/>
      <c r="BX838"/>
      <c r="BY838"/>
      <c r="BZ838" s="21"/>
      <c r="CA838" s="21"/>
      <c r="CB838" s="21"/>
      <c r="CC838" s="21"/>
      <c r="CD838" s="21"/>
    </row>
    <row r="839" spans="5:82" hidden="1" x14ac:dyDescent="0.2">
      <c r="E839" s="182">
        <f t="shared" si="133"/>
        <v>0</v>
      </c>
      <c r="F839" s="182"/>
      <c r="H839" s="182">
        <f t="shared" si="134"/>
        <v>0</v>
      </c>
      <c r="I839" s="182"/>
      <c r="N839" s="182">
        <f t="shared" si="135"/>
        <v>0</v>
      </c>
      <c r="O839" s="182"/>
      <c r="T839" s="182">
        <f t="shared" si="136"/>
        <v>0</v>
      </c>
      <c r="U839" s="182"/>
      <c r="Z839" s="182">
        <f t="shared" si="137"/>
        <v>0</v>
      </c>
      <c r="AA839" s="182"/>
      <c r="AP839"/>
      <c r="AQ839"/>
      <c r="AR839" s="151"/>
      <c r="AS839" s="151"/>
      <c r="AT839"/>
      <c r="AU839" s="57"/>
      <c r="AV839" s="57"/>
      <c r="AW839" s="57"/>
      <c r="AX839"/>
      <c r="AY839"/>
      <c r="AZ839"/>
      <c r="BA839"/>
      <c r="BB839"/>
      <c r="BC839"/>
      <c r="BD839"/>
      <c r="BE839"/>
      <c r="BF839"/>
      <c r="BG839"/>
      <c r="BH839"/>
      <c r="BI839"/>
      <c r="BJ839"/>
      <c r="BK839"/>
      <c r="BL839"/>
      <c r="BM839"/>
      <c r="BN839"/>
      <c r="BO839"/>
      <c r="BP839"/>
      <c r="BQ839"/>
      <c r="BR839"/>
      <c r="BS839"/>
      <c r="BT839"/>
      <c r="BU839"/>
      <c r="BV839"/>
      <c r="BW839"/>
      <c r="BX839"/>
      <c r="BY839"/>
      <c r="BZ839" s="21"/>
      <c r="CA839" s="21"/>
      <c r="CB839" s="21"/>
      <c r="CC839" s="21"/>
      <c r="CD839" s="21"/>
    </row>
    <row r="840" spans="5:82" hidden="1" x14ac:dyDescent="0.2">
      <c r="E840" s="182">
        <f t="shared" si="133"/>
        <v>0</v>
      </c>
      <c r="F840" s="182"/>
      <c r="H840" s="182">
        <f t="shared" si="134"/>
        <v>0</v>
      </c>
      <c r="I840" s="182"/>
      <c r="N840" s="182">
        <f t="shared" si="135"/>
        <v>0</v>
      </c>
      <c r="O840" s="182"/>
      <c r="T840" s="182">
        <f t="shared" si="136"/>
        <v>0</v>
      </c>
      <c r="U840" s="182"/>
      <c r="Z840" s="182">
        <f t="shared" si="137"/>
        <v>0</v>
      </c>
      <c r="AA840" s="182"/>
      <c r="AP840"/>
      <c r="AQ840"/>
      <c r="AR840" s="151"/>
      <c r="AS840" s="151"/>
      <c r="AT840"/>
      <c r="AU840" s="57"/>
      <c r="AV840" s="57"/>
      <c r="AW840" s="57"/>
      <c r="AX840"/>
      <c r="AY840"/>
      <c r="AZ840"/>
      <c r="BA840"/>
      <c r="BB840"/>
      <c r="BC840"/>
      <c r="BD840"/>
      <c r="BE840"/>
      <c r="BF840"/>
      <c r="BG840"/>
      <c r="BH840"/>
      <c r="BI840"/>
      <c r="BJ840"/>
      <c r="BK840"/>
      <c r="BL840"/>
      <c r="BM840"/>
      <c r="BN840"/>
      <c r="BO840"/>
      <c r="BP840"/>
      <c r="BQ840"/>
      <c r="BR840"/>
      <c r="BS840"/>
      <c r="BT840"/>
      <c r="BU840"/>
      <c r="BV840"/>
      <c r="BW840"/>
      <c r="BX840"/>
      <c r="BY840"/>
      <c r="BZ840" s="21"/>
      <c r="CA840" s="21"/>
      <c r="CB840" s="21"/>
      <c r="CC840" s="21"/>
      <c r="CD840" s="21"/>
    </row>
    <row r="841" spans="5:82" hidden="1" x14ac:dyDescent="0.2">
      <c r="E841" s="182">
        <f t="shared" si="133"/>
        <v>0</v>
      </c>
      <c r="F841" s="182"/>
      <c r="H841" s="182">
        <f t="shared" si="134"/>
        <v>0</v>
      </c>
      <c r="I841" s="182"/>
      <c r="N841" s="182">
        <f t="shared" si="135"/>
        <v>0</v>
      </c>
      <c r="O841" s="182"/>
      <c r="T841" s="182">
        <f t="shared" si="136"/>
        <v>0</v>
      </c>
      <c r="U841" s="182"/>
      <c r="Z841" s="182">
        <f t="shared" si="137"/>
        <v>0</v>
      </c>
      <c r="AA841" s="182"/>
      <c r="AP841"/>
      <c r="AQ841"/>
      <c r="AR841" s="151"/>
      <c r="AS841" s="151"/>
      <c r="AT841"/>
      <c r="AU841" s="57"/>
      <c r="AV841" s="57"/>
      <c r="AW841" s="57"/>
      <c r="AX841"/>
      <c r="AY841"/>
      <c r="AZ841"/>
      <c r="BA841"/>
      <c r="BB841"/>
      <c r="BC841"/>
      <c r="BD841"/>
      <c r="BE841"/>
      <c r="BF841"/>
      <c r="BG841"/>
      <c r="BH841"/>
      <c r="BI841"/>
      <c r="BJ841"/>
      <c r="BK841"/>
      <c r="BL841"/>
      <c r="BM841"/>
      <c r="BN841"/>
      <c r="BO841"/>
      <c r="BP841"/>
      <c r="BQ841"/>
      <c r="BR841"/>
      <c r="BS841"/>
      <c r="BT841"/>
      <c r="BU841"/>
      <c r="BV841"/>
      <c r="BW841"/>
      <c r="BX841"/>
      <c r="BY841"/>
      <c r="BZ841" s="21"/>
      <c r="CA841" s="21"/>
      <c r="CB841" s="21"/>
      <c r="CC841" s="21"/>
      <c r="CD841" s="21"/>
    </row>
    <row r="842" spans="5:82" hidden="1" x14ac:dyDescent="0.2">
      <c r="E842" s="182">
        <f t="shared" si="133"/>
        <v>0</v>
      </c>
      <c r="F842" s="182"/>
      <c r="H842" s="182">
        <f t="shared" si="134"/>
        <v>0</v>
      </c>
      <c r="I842" s="182"/>
      <c r="N842" s="182">
        <f t="shared" si="135"/>
        <v>0</v>
      </c>
      <c r="O842" s="182"/>
      <c r="T842" s="182">
        <f t="shared" si="136"/>
        <v>0</v>
      </c>
      <c r="U842" s="182"/>
      <c r="Z842" s="182">
        <f t="shared" si="137"/>
        <v>0</v>
      </c>
      <c r="AA842" s="182"/>
      <c r="AP842"/>
      <c r="AQ842"/>
      <c r="AR842" s="151"/>
      <c r="AS842" s="151"/>
      <c r="AT842"/>
      <c r="AU842" s="57"/>
      <c r="AV842" s="57"/>
      <c r="AW842" s="57"/>
      <c r="AX842"/>
      <c r="AY842"/>
      <c r="AZ842"/>
      <c r="BA842"/>
      <c r="BB842"/>
      <c r="BC842"/>
      <c r="BD842"/>
      <c r="BE842"/>
      <c r="BF842"/>
      <c r="BG842"/>
      <c r="BH842"/>
      <c r="BI842"/>
      <c r="BJ842"/>
      <c r="BK842"/>
      <c r="BL842"/>
      <c r="BM842"/>
      <c r="BN842"/>
      <c r="BO842"/>
      <c r="BP842"/>
      <c r="BQ842"/>
      <c r="BR842"/>
      <c r="BS842"/>
      <c r="BT842"/>
      <c r="BU842"/>
      <c r="BV842"/>
      <c r="BW842"/>
      <c r="BX842"/>
      <c r="BY842"/>
      <c r="BZ842" s="21"/>
      <c r="CA842" s="21"/>
      <c r="CB842" s="21"/>
      <c r="CC842" s="21"/>
      <c r="CD842" s="21"/>
    </row>
    <row r="843" spans="5:82" hidden="1" x14ac:dyDescent="0.2">
      <c r="E843" s="182">
        <f t="shared" si="133"/>
        <v>0</v>
      </c>
      <c r="F843" s="182"/>
      <c r="H843" s="182">
        <f t="shared" si="134"/>
        <v>0</v>
      </c>
      <c r="I843" s="182"/>
      <c r="N843" s="182">
        <f t="shared" si="135"/>
        <v>0</v>
      </c>
      <c r="O843" s="182"/>
      <c r="T843" s="182">
        <f t="shared" si="136"/>
        <v>0</v>
      </c>
      <c r="U843" s="182"/>
      <c r="Z843" s="182">
        <f t="shared" si="137"/>
        <v>0</v>
      </c>
      <c r="AA843" s="182"/>
      <c r="AP843"/>
      <c r="AQ843"/>
      <c r="AR843" s="151"/>
      <c r="AS843" s="151"/>
      <c r="AT843"/>
      <c r="AU843" s="57"/>
      <c r="AV843" s="57"/>
      <c r="AW843" s="57"/>
      <c r="AX843"/>
      <c r="AY843"/>
      <c r="AZ843"/>
      <c r="BA843"/>
      <c r="BB843"/>
      <c r="BC843"/>
      <c r="BD843"/>
      <c r="BE843"/>
      <c r="BF843"/>
      <c r="BG843"/>
      <c r="BH843"/>
      <c r="BI843"/>
      <c r="BJ843"/>
      <c r="BK843"/>
      <c r="BL843"/>
      <c r="BM843"/>
      <c r="BN843"/>
      <c r="BO843"/>
      <c r="BP843"/>
      <c r="BQ843"/>
      <c r="BR843"/>
      <c r="BS843"/>
      <c r="BT843"/>
      <c r="BU843"/>
      <c r="BV843"/>
      <c r="BW843"/>
      <c r="BX843"/>
      <c r="BY843"/>
      <c r="BZ843" s="21"/>
      <c r="CA843" s="21"/>
      <c r="CB843" s="21"/>
      <c r="CC843" s="21"/>
      <c r="CD843" s="21"/>
    </row>
    <row r="844" spans="5:82" hidden="1" x14ac:dyDescent="0.2">
      <c r="E844" s="182">
        <f t="shared" si="133"/>
        <v>0</v>
      </c>
      <c r="F844" s="182"/>
      <c r="H844" s="182">
        <f t="shared" si="134"/>
        <v>0</v>
      </c>
      <c r="I844" s="182"/>
      <c r="N844" s="182">
        <f t="shared" si="135"/>
        <v>0</v>
      </c>
      <c r="O844" s="182"/>
      <c r="T844" s="182">
        <f t="shared" si="136"/>
        <v>0</v>
      </c>
      <c r="U844" s="182"/>
      <c r="Z844" s="182">
        <f t="shared" si="137"/>
        <v>0</v>
      </c>
      <c r="AA844" s="182"/>
      <c r="AP844"/>
      <c r="AQ844"/>
      <c r="AR844" s="151"/>
      <c r="AS844" s="151"/>
      <c r="AT844"/>
      <c r="AU844" s="57"/>
      <c r="AV844" s="57"/>
      <c r="AW844" s="57"/>
      <c r="AX844"/>
      <c r="AY844"/>
      <c r="AZ844"/>
      <c r="BA844"/>
      <c r="BB844"/>
      <c r="BC844"/>
      <c r="BD844"/>
      <c r="BE844"/>
      <c r="BF844"/>
      <c r="BG844"/>
      <c r="BH844"/>
      <c r="BI844"/>
      <c r="BJ844"/>
      <c r="BK844"/>
      <c r="BL844"/>
      <c r="BM844"/>
      <c r="BN844"/>
      <c r="BO844"/>
      <c r="BP844"/>
      <c r="BQ844"/>
      <c r="BR844"/>
      <c r="BS844"/>
      <c r="BT844"/>
      <c r="BU844"/>
      <c r="BV844"/>
      <c r="BW844"/>
      <c r="BX844"/>
      <c r="BY844"/>
      <c r="BZ844" s="21"/>
      <c r="CA844" s="21"/>
      <c r="CB844" s="21"/>
      <c r="CC844" s="21"/>
      <c r="CD844" s="21"/>
    </row>
    <row r="845" spans="5:82" hidden="1" x14ac:dyDescent="0.2">
      <c r="E845" s="182">
        <f t="shared" si="133"/>
        <v>0</v>
      </c>
      <c r="F845" s="182"/>
      <c r="H845" s="182">
        <f t="shared" si="134"/>
        <v>0</v>
      </c>
      <c r="I845" s="182"/>
      <c r="N845" s="182">
        <f t="shared" si="135"/>
        <v>0</v>
      </c>
      <c r="O845" s="182"/>
      <c r="T845" s="182">
        <f t="shared" si="136"/>
        <v>0</v>
      </c>
      <c r="U845" s="182"/>
      <c r="Z845" s="182">
        <f t="shared" si="137"/>
        <v>0</v>
      </c>
      <c r="AA845" s="182"/>
      <c r="AP845"/>
      <c r="AQ845"/>
      <c r="AR845" s="151"/>
      <c r="AS845" s="151"/>
      <c r="AT845"/>
      <c r="AU845" s="57"/>
      <c r="AV845" s="57"/>
      <c r="AW845" s="57"/>
      <c r="AX845"/>
      <c r="AY845"/>
      <c r="AZ845"/>
      <c r="BA845"/>
      <c r="BB845"/>
      <c r="BC845"/>
      <c r="BD845"/>
      <c r="BE845"/>
      <c r="BF845"/>
      <c r="BG845"/>
      <c r="BH845"/>
      <c r="BI845"/>
      <c r="BJ845"/>
      <c r="BK845"/>
      <c r="BL845"/>
      <c r="BM845"/>
      <c r="BN845"/>
      <c r="BO845"/>
      <c r="BP845"/>
      <c r="BQ845"/>
      <c r="BR845"/>
      <c r="BS845"/>
      <c r="BT845"/>
      <c r="BU845"/>
      <c r="BV845"/>
      <c r="BW845"/>
      <c r="BX845"/>
      <c r="BY845"/>
      <c r="BZ845" s="21"/>
      <c r="CA845" s="21"/>
      <c r="CB845" s="21"/>
      <c r="CC845" s="21"/>
      <c r="CD845" s="21"/>
    </row>
    <row r="846" spans="5:82" hidden="1" x14ac:dyDescent="0.2">
      <c r="E846" s="182">
        <f t="shared" si="133"/>
        <v>0</v>
      </c>
      <c r="F846" s="182"/>
      <c r="H846" s="182">
        <f t="shared" si="134"/>
        <v>0</v>
      </c>
      <c r="I846" s="182"/>
      <c r="N846" s="182">
        <f t="shared" si="135"/>
        <v>0</v>
      </c>
      <c r="O846" s="182"/>
      <c r="T846" s="182">
        <f t="shared" si="136"/>
        <v>0</v>
      </c>
      <c r="U846" s="182"/>
      <c r="Z846" s="182">
        <f t="shared" si="137"/>
        <v>0</v>
      </c>
      <c r="AA846" s="182"/>
      <c r="AP846"/>
      <c r="AQ846"/>
      <c r="AR846" s="151"/>
      <c r="AS846" s="151"/>
      <c r="AT846"/>
      <c r="AU846" s="57"/>
      <c r="AV846" s="57"/>
      <c r="AW846" s="57"/>
      <c r="AX846"/>
      <c r="AY846"/>
      <c r="AZ846"/>
      <c r="BA846"/>
      <c r="BB846"/>
      <c r="BC846"/>
      <c r="BD846"/>
      <c r="BE846"/>
      <c r="BF846"/>
      <c r="BG846"/>
      <c r="BH846"/>
      <c r="BI846"/>
      <c r="BJ846"/>
      <c r="BK846"/>
      <c r="BL846"/>
      <c r="BM846"/>
      <c r="BN846"/>
      <c r="BO846"/>
      <c r="BP846"/>
      <c r="BQ846"/>
      <c r="BR846"/>
      <c r="BS846"/>
      <c r="BT846"/>
      <c r="BU846"/>
      <c r="BV846"/>
      <c r="BW846"/>
      <c r="BX846"/>
      <c r="BY846"/>
      <c r="BZ846" s="21"/>
      <c r="CA846" s="21"/>
      <c r="CB846" s="21"/>
      <c r="CC846" s="21"/>
      <c r="CD846" s="21"/>
    </row>
    <row r="847" spans="5:82" hidden="1" x14ac:dyDescent="0.2">
      <c r="E847" s="182">
        <f t="shared" si="133"/>
        <v>0</v>
      </c>
      <c r="F847" s="182"/>
      <c r="H847" s="182">
        <f t="shared" si="134"/>
        <v>0</v>
      </c>
      <c r="I847" s="182"/>
      <c r="N847" s="182">
        <f t="shared" si="135"/>
        <v>0</v>
      </c>
      <c r="O847" s="182"/>
      <c r="T847" s="182">
        <f t="shared" si="136"/>
        <v>0</v>
      </c>
      <c r="U847" s="182"/>
      <c r="Z847" s="182">
        <f t="shared" si="137"/>
        <v>0</v>
      </c>
      <c r="AA847" s="182"/>
      <c r="AP847"/>
      <c r="AQ847"/>
      <c r="AR847" s="151"/>
      <c r="AS847" s="151"/>
      <c r="AT847"/>
      <c r="AU847" s="57"/>
      <c r="AV847" s="57"/>
      <c r="AW847" s="57"/>
      <c r="AX847"/>
      <c r="AY847"/>
      <c r="AZ847"/>
      <c r="BA847"/>
      <c r="BB847"/>
      <c r="BC847"/>
      <c r="BD847"/>
      <c r="BE847"/>
      <c r="BF847"/>
      <c r="BG847"/>
      <c r="BH847"/>
      <c r="BI847"/>
      <c r="BJ847"/>
      <c r="BK847"/>
      <c r="BL847"/>
      <c r="BM847"/>
      <c r="BN847"/>
      <c r="BO847"/>
      <c r="BP847"/>
      <c r="BQ847"/>
      <c r="BR847"/>
      <c r="BS847"/>
      <c r="BT847"/>
      <c r="BU847"/>
      <c r="BV847"/>
      <c r="BW847"/>
      <c r="BX847"/>
      <c r="BY847"/>
      <c r="BZ847" s="21"/>
      <c r="CA847" s="21"/>
      <c r="CB847" s="21"/>
      <c r="CC847" s="21"/>
      <c r="CD847" s="21"/>
    </row>
    <row r="848" spans="5:82" hidden="1" x14ac:dyDescent="0.2">
      <c r="E848" s="182">
        <f t="shared" si="133"/>
        <v>0</v>
      </c>
      <c r="F848" s="182"/>
      <c r="H848" s="182">
        <f t="shared" si="134"/>
        <v>0</v>
      </c>
      <c r="I848" s="182"/>
      <c r="N848" s="182">
        <f t="shared" si="135"/>
        <v>0</v>
      </c>
      <c r="O848" s="182"/>
      <c r="T848" s="182">
        <f t="shared" si="136"/>
        <v>0</v>
      </c>
      <c r="U848" s="182"/>
      <c r="Z848" s="182">
        <f t="shared" si="137"/>
        <v>0</v>
      </c>
      <c r="AA848" s="182"/>
      <c r="AP848"/>
      <c r="AQ848"/>
      <c r="AR848" s="151"/>
      <c r="AS848" s="151"/>
      <c r="AT848"/>
      <c r="AU848" s="57"/>
      <c r="AV848" s="57"/>
      <c r="AW848" s="57"/>
      <c r="AX848"/>
      <c r="AY848"/>
      <c r="AZ848"/>
      <c r="BA848"/>
      <c r="BB848"/>
      <c r="BC848"/>
      <c r="BD848"/>
      <c r="BE848"/>
      <c r="BF848"/>
      <c r="BG848"/>
      <c r="BH848"/>
      <c r="BI848"/>
      <c r="BJ848"/>
      <c r="BK848"/>
      <c r="BL848"/>
      <c r="BM848"/>
      <c r="BN848"/>
      <c r="BO848"/>
      <c r="BP848"/>
      <c r="BQ848"/>
      <c r="BR848"/>
      <c r="BS848"/>
      <c r="BT848"/>
      <c r="BU848"/>
      <c r="BV848"/>
      <c r="BW848"/>
      <c r="BX848"/>
      <c r="BY848"/>
      <c r="BZ848" s="21"/>
      <c r="CA848" s="21"/>
      <c r="CB848" s="21"/>
      <c r="CC848" s="21"/>
      <c r="CD848" s="21"/>
    </row>
    <row r="849" spans="5:82" hidden="1" x14ac:dyDescent="0.2">
      <c r="E849" s="182">
        <f t="shared" si="133"/>
        <v>0</v>
      </c>
      <c r="F849" s="182"/>
      <c r="H849" s="182">
        <f t="shared" si="134"/>
        <v>0</v>
      </c>
      <c r="I849" s="182"/>
      <c r="N849" s="182">
        <f t="shared" si="135"/>
        <v>0</v>
      </c>
      <c r="O849" s="182"/>
      <c r="T849" s="182">
        <f t="shared" si="136"/>
        <v>0</v>
      </c>
      <c r="U849" s="182"/>
      <c r="Z849" s="182">
        <f t="shared" si="137"/>
        <v>0</v>
      </c>
      <c r="AA849" s="182"/>
      <c r="AP849"/>
      <c r="AQ849"/>
      <c r="AR849" s="151"/>
      <c r="AS849" s="151"/>
      <c r="AT849"/>
      <c r="AU849" s="57"/>
      <c r="AV849" s="57"/>
      <c r="AW849" s="57"/>
      <c r="AX849"/>
      <c r="AY849"/>
      <c r="AZ849"/>
      <c r="BA849"/>
      <c r="BB849"/>
      <c r="BC849"/>
      <c r="BD849"/>
      <c r="BE849"/>
      <c r="BF849"/>
      <c r="BG849"/>
      <c r="BH849"/>
      <c r="BI849"/>
      <c r="BJ849"/>
      <c r="BK849"/>
      <c r="BL849"/>
      <c r="BM849"/>
      <c r="BN849"/>
      <c r="BO849"/>
      <c r="BP849"/>
      <c r="BQ849"/>
      <c r="BR849"/>
      <c r="BS849"/>
      <c r="BT849"/>
      <c r="BU849"/>
      <c r="BV849"/>
      <c r="BW849"/>
      <c r="BX849"/>
      <c r="BY849"/>
      <c r="BZ849" s="21"/>
      <c r="CA849" s="21"/>
      <c r="CB849" s="21"/>
      <c r="CC849" s="21"/>
      <c r="CD849" s="21"/>
    </row>
    <row r="850" spans="5:82" hidden="1" x14ac:dyDescent="0.2">
      <c r="E850" s="182">
        <f t="shared" si="133"/>
        <v>0</v>
      </c>
      <c r="F850" s="182"/>
      <c r="H850" s="182">
        <f t="shared" si="134"/>
        <v>0</v>
      </c>
      <c r="I850" s="182"/>
      <c r="N850" s="182">
        <f t="shared" si="135"/>
        <v>0</v>
      </c>
      <c r="O850" s="182"/>
      <c r="T850" s="182">
        <f t="shared" si="136"/>
        <v>0</v>
      </c>
      <c r="U850" s="182"/>
      <c r="Z850" s="182">
        <f t="shared" si="137"/>
        <v>0</v>
      </c>
      <c r="AA850" s="182"/>
      <c r="AP850"/>
      <c r="AQ850"/>
      <c r="AR850" s="151"/>
      <c r="AS850" s="151"/>
      <c r="AT850"/>
      <c r="AU850" s="57"/>
      <c r="AV850" s="57"/>
      <c r="AW850" s="57"/>
      <c r="AX850"/>
      <c r="AY850"/>
      <c r="AZ850"/>
      <c r="BA850"/>
      <c r="BB850"/>
      <c r="BC850"/>
      <c r="BD850"/>
      <c r="BE850"/>
      <c r="BF850"/>
      <c r="BG850"/>
      <c r="BH850"/>
      <c r="BI850"/>
      <c r="BJ850"/>
      <c r="BK850"/>
      <c r="BL850"/>
      <c r="BM850"/>
      <c r="BN850"/>
      <c r="BO850"/>
      <c r="BP850"/>
      <c r="BQ850"/>
      <c r="BR850"/>
      <c r="BS850"/>
      <c r="BT850"/>
      <c r="BU850"/>
      <c r="BV850"/>
      <c r="BW850"/>
      <c r="BX850"/>
      <c r="BY850"/>
      <c r="BZ850" s="21"/>
      <c r="CA850" s="21"/>
      <c r="CB850" s="21"/>
      <c r="CC850" s="21"/>
      <c r="CD850" s="21"/>
    </row>
    <row r="851" spans="5:82" hidden="1" x14ac:dyDescent="0.2">
      <c r="E851" s="182">
        <f t="shared" si="133"/>
        <v>0</v>
      </c>
      <c r="F851" s="182"/>
      <c r="H851" s="182">
        <f t="shared" si="134"/>
        <v>0</v>
      </c>
      <c r="I851" s="182"/>
      <c r="N851" s="182">
        <f t="shared" si="135"/>
        <v>0</v>
      </c>
      <c r="O851" s="182"/>
      <c r="T851" s="182">
        <f t="shared" si="136"/>
        <v>0</v>
      </c>
      <c r="U851" s="182"/>
      <c r="Z851" s="182">
        <f t="shared" si="137"/>
        <v>0</v>
      </c>
      <c r="AA851" s="182"/>
      <c r="AP851"/>
      <c r="AQ851"/>
      <c r="AR851" s="151"/>
      <c r="AS851" s="151"/>
      <c r="AT851"/>
      <c r="AU851" s="57"/>
      <c r="AV851" s="57"/>
      <c r="AW851" s="57"/>
      <c r="AX851"/>
      <c r="AY851"/>
      <c r="AZ851"/>
      <c r="BA851"/>
      <c r="BB851"/>
      <c r="BC851"/>
      <c r="BD851"/>
      <c r="BE851"/>
      <c r="BF851"/>
      <c r="BG851"/>
      <c r="BH851"/>
      <c r="BI851"/>
      <c r="BJ851"/>
      <c r="BK851"/>
      <c r="BL851"/>
      <c r="BM851"/>
      <c r="BN851"/>
      <c r="BO851"/>
      <c r="BP851"/>
      <c r="BQ851"/>
      <c r="BR851"/>
      <c r="BS851"/>
      <c r="BT851"/>
      <c r="BU851"/>
      <c r="BV851"/>
      <c r="BW851"/>
      <c r="BX851"/>
      <c r="BY851"/>
      <c r="BZ851" s="21"/>
      <c r="CA851" s="21"/>
      <c r="CB851" s="21"/>
      <c r="CC851" s="21"/>
      <c r="CD851" s="21"/>
    </row>
    <row r="852" spans="5:82" hidden="1" x14ac:dyDescent="0.2">
      <c r="E852" s="182">
        <f t="shared" si="133"/>
        <v>0</v>
      </c>
      <c r="F852" s="182"/>
      <c r="H852" s="182">
        <f t="shared" si="134"/>
        <v>0</v>
      </c>
      <c r="I852" s="182"/>
      <c r="N852" s="182">
        <f t="shared" si="135"/>
        <v>0</v>
      </c>
      <c r="O852" s="182"/>
      <c r="T852" s="182">
        <f t="shared" si="136"/>
        <v>0</v>
      </c>
      <c r="U852" s="182"/>
      <c r="Z852" s="182">
        <f t="shared" si="137"/>
        <v>0</v>
      </c>
      <c r="AA852" s="182"/>
      <c r="AP852"/>
      <c r="AQ852"/>
      <c r="AR852" s="151"/>
      <c r="AS852" s="151"/>
      <c r="AT852"/>
      <c r="AU852" s="57"/>
      <c r="AV852" s="57"/>
      <c r="AW852" s="57"/>
      <c r="AX852"/>
      <c r="AY852"/>
      <c r="AZ852"/>
      <c r="BA852"/>
      <c r="BB852"/>
      <c r="BC852"/>
      <c r="BD852"/>
      <c r="BE852"/>
      <c r="BF852"/>
      <c r="BG852"/>
      <c r="BH852"/>
      <c r="BI852"/>
      <c r="BJ852"/>
      <c r="BK852"/>
      <c r="BL852"/>
      <c r="BM852"/>
      <c r="BN852"/>
      <c r="BO852"/>
      <c r="BP852"/>
      <c r="BQ852"/>
      <c r="BR852"/>
      <c r="BS852"/>
      <c r="BT852"/>
      <c r="BU852"/>
      <c r="BV852"/>
      <c r="BW852"/>
      <c r="BX852"/>
      <c r="BY852"/>
      <c r="BZ852" s="21"/>
      <c r="CA852" s="21"/>
      <c r="CB852" s="21"/>
      <c r="CC852" s="21"/>
      <c r="CD852" s="21"/>
    </row>
    <row r="853" spans="5:82" hidden="1" x14ac:dyDescent="0.2">
      <c r="E853" s="182">
        <f t="shared" si="133"/>
        <v>0</v>
      </c>
      <c r="F853" s="182"/>
      <c r="H853" s="182">
        <f t="shared" si="134"/>
        <v>0</v>
      </c>
      <c r="I853" s="182"/>
      <c r="N853" s="182">
        <f t="shared" si="135"/>
        <v>0</v>
      </c>
      <c r="O853" s="182"/>
      <c r="T853" s="182">
        <f t="shared" si="136"/>
        <v>0</v>
      </c>
      <c r="U853" s="182"/>
      <c r="Z853" s="182">
        <f t="shared" si="137"/>
        <v>0</v>
      </c>
      <c r="AA853" s="182"/>
      <c r="AP853"/>
      <c r="AQ853"/>
      <c r="AR853" s="151"/>
      <c r="AS853" s="151"/>
      <c r="AT853"/>
      <c r="AU853" s="57"/>
      <c r="AV853" s="57"/>
      <c r="AW853" s="57"/>
      <c r="AX853"/>
      <c r="AY853"/>
      <c r="AZ853"/>
      <c r="BA853"/>
      <c r="BB853"/>
      <c r="BC853"/>
      <c r="BD853"/>
      <c r="BE853"/>
      <c r="BF853"/>
      <c r="BG853"/>
      <c r="BH853"/>
      <c r="BI853"/>
      <c r="BJ853"/>
      <c r="BK853"/>
      <c r="BL853"/>
      <c r="BM853"/>
      <c r="BN853"/>
      <c r="BO853"/>
      <c r="BP853"/>
      <c r="BQ853"/>
      <c r="BR853"/>
      <c r="BS853"/>
      <c r="BT853"/>
      <c r="BU853"/>
      <c r="BV853"/>
      <c r="BW853"/>
      <c r="BX853"/>
      <c r="BY853"/>
      <c r="BZ853" s="21"/>
      <c r="CA853" s="21"/>
      <c r="CB853" s="21"/>
      <c r="CC853" s="21"/>
      <c r="CD853" s="21"/>
    </row>
    <row r="854" spans="5:82" hidden="1" x14ac:dyDescent="0.2">
      <c r="E854" s="182">
        <f t="shared" si="133"/>
        <v>0</v>
      </c>
      <c r="F854" s="182"/>
      <c r="H854" s="182">
        <f t="shared" si="134"/>
        <v>0</v>
      </c>
      <c r="I854" s="182"/>
      <c r="N854" s="182">
        <f t="shared" si="135"/>
        <v>0</v>
      </c>
      <c r="O854" s="182"/>
      <c r="T854" s="182">
        <f t="shared" si="136"/>
        <v>0</v>
      </c>
      <c r="U854" s="182"/>
      <c r="Z854" s="182">
        <f t="shared" si="137"/>
        <v>0</v>
      </c>
      <c r="AA854" s="182"/>
      <c r="AP854"/>
      <c r="AQ854"/>
      <c r="AR854" s="151"/>
      <c r="AS854" s="151"/>
      <c r="AT854"/>
      <c r="AU854" s="57"/>
      <c r="AV854" s="57"/>
      <c r="AW854" s="57"/>
      <c r="AX854"/>
      <c r="AY854"/>
      <c r="AZ854"/>
      <c r="BA854"/>
      <c r="BB854"/>
      <c r="BC854"/>
      <c r="BD854"/>
      <c r="BE854"/>
      <c r="BF854"/>
      <c r="BG854"/>
      <c r="BH854"/>
      <c r="BI854"/>
      <c r="BJ854"/>
      <c r="BK854"/>
      <c r="BL854"/>
      <c r="BM854"/>
      <c r="BN854"/>
      <c r="BO854"/>
      <c r="BP854"/>
      <c r="BQ854"/>
      <c r="BR854"/>
      <c r="BS854"/>
      <c r="BT854"/>
      <c r="BU854"/>
      <c r="BV854"/>
      <c r="BW854"/>
      <c r="BX854"/>
      <c r="BY854"/>
      <c r="BZ854" s="21"/>
      <c r="CA854" s="21"/>
      <c r="CB854" s="21"/>
      <c r="CC854" s="21"/>
      <c r="CD854" s="21"/>
    </row>
    <row r="855" spans="5:82" hidden="1" x14ac:dyDescent="0.2">
      <c r="E855" s="182">
        <f t="shared" si="133"/>
        <v>0</v>
      </c>
      <c r="F855" s="182"/>
      <c r="H855" s="182">
        <f t="shared" si="134"/>
        <v>0</v>
      </c>
      <c r="I855" s="182"/>
      <c r="N855" s="182">
        <f t="shared" si="135"/>
        <v>0</v>
      </c>
      <c r="O855" s="182"/>
      <c r="T855" s="182">
        <f t="shared" si="136"/>
        <v>0</v>
      </c>
      <c r="U855" s="182"/>
      <c r="Z855" s="182">
        <f t="shared" si="137"/>
        <v>0</v>
      </c>
      <c r="AA855" s="182"/>
      <c r="AP855"/>
      <c r="AQ855"/>
      <c r="AR855" s="151"/>
      <c r="AS855" s="151"/>
      <c r="AT855"/>
      <c r="AU855" s="57"/>
      <c r="AV855" s="57"/>
      <c r="AW855" s="57"/>
      <c r="AX855"/>
      <c r="AY855"/>
      <c r="AZ855"/>
      <c r="BA855"/>
      <c r="BB855"/>
      <c r="BC855"/>
      <c r="BD855"/>
      <c r="BE855"/>
      <c r="BF855"/>
      <c r="BG855"/>
      <c r="BH855"/>
      <c r="BI855"/>
      <c r="BJ855"/>
      <c r="BK855"/>
      <c r="BL855"/>
      <c r="BM855"/>
      <c r="BN855"/>
      <c r="BO855"/>
      <c r="BP855"/>
      <c r="BQ855"/>
      <c r="BR855"/>
      <c r="BS855"/>
      <c r="BT855"/>
      <c r="BU855"/>
      <c r="BV855"/>
      <c r="BW855"/>
      <c r="BX855"/>
      <c r="BY855"/>
      <c r="BZ855" s="21"/>
      <c r="CA855" s="21"/>
      <c r="CB855" s="21"/>
      <c r="CC855" s="21"/>
      <c r="CD855" s="21"/>
    </row>
    <row r="856" spans="5:82" hidden="1" x14ac:dyDescent="0.2">
      <c r="E856" s="182">
        <f t="shared" si="133"/>
        <v>0</v>
      </c>
      <c r="F856" s="182"/>
      <c r="H856" s="182">
        <f t="shared" si="134"/>
        <v>0</v>
      </c>
      <c r="I856" s="182"/>
      <c r="N856" s="182">
        <f t="shared" si="135"/>
        <v>0</v>
      </c>
      <c r="O856" s="182"/>
      <c r="T856" s="182">
        <f t="shared" si="136"/>
        <v>0</v>
      </c>
      <c r="U856" s="182"/>
      <c r="Z856" s="182">
        <f t="shared" si="137"/>
        <v>0</v>
      </c>
      <c r="AA856" s="182"/>
      <c r="AP856"/>
      <c r="AQ856"/>
      <c r="AR856" s="151"/>
      <c r="AS856" s="151"/>
      <c r="AT856"/>
      <c r="AU856" s="57"/>
      <c r="AV856" s="57"/>
      <c r="AW856" s="57"/>
      <c r="AX856"/>
      <c r="AY856"/>
      <c r="AZ856"/>
      <c r="BA856"/>
      <c r="BB856"/>
      <c r="BC856"/>
      <c r="BD856"/>
      <c r="BE856"/>
      <c r="BF856"/>
      <c r="BG856"/>
      <c r="BH856"/>
      <c r="BI856"/>
      <c r="BJ856"/>
      <c r="BK856"/>
      <c r="BL856"/>
      <c r="BM856"/>
      <c r="BN856"/>
      <c r="BO856"/>
      <c r="BP856"/>
      <c r="BQ856"/>
      <c r="BR856"/>
      <c r="BS856"/>
      <c r="BT856"/>
      <c r="BU856"/>
      <c r="BV856"/>
      <c r="BW856"/>
      <c r="BX856"/>
      <c r="BY856"/>
      <c r="BZ856" s="21"/>
      <c r="CA856" s="21"/>
      <c r="CB856" s="21"/>
      <c r="CC856" s="21"/>
      <c r="CD856" s="21"/>
    </row>
    <row r="857" spans="5:82" hidden="1" x14ac:dyDescent="0.2">
      <c r="E857" s="182">
        <f t="shared" si="133"/>
        <v>0</v>
      </c>
      <c r="F857" s="182"/>
      <c r="H857" s="182">
        <f t="shared" si="134"/>
        <v>0</v>
      </c>
      <c r="I857" s="182"/>
      <c r="N857" s="182">
        <f t="shared" si="135"/>
        <v>0</v>
      </c>
      <c r="O857" s="182"/>
      <c r="T857" s="182">
        <f t="shared" si="136"/>
        <v>0</v>
      </c>
      <c r="U857" s="182"/>
      <c r="Z857" s="182">
        <f t="shared" si="137"/>
        <v>0</v>
      </c>
      <c r="AA857" s="182"/>
      <c r="AP857"/>
      <c r="AQ857"/>
      <c r="AR857" s="151"/>
      <c r="AS857" s="151"/>
      <c r="AT857"/>
      <c r="AU857" s="57"/>
      <c r="AV857" s="57"/>
      <c r="AW857" s="57"/>
      <c r="AX857"/>
      <c r="AY857"/>
      <c r="AZ857"/>
      <c r="BA857"/>
      <c r="BB857"/>
      <c r="BC857"/>
      <c r="BD857"/>
      <c r="BE857"/>
      <c r="BF857"/>
      <c r="BG857"/>
      <c r="BH857"/>
      <c r="BI857"/>
      <c r="BJ857"/>
      <c r="BK857"/>
      <c r="BL857"/>
      <c r="BM857"/>
      <c r="BN857"/>
      <c r="BO857"/>
      <c r="BP857"/>
      <c r="BQ857"/>
      <c r="BR857"/>
      <c r="BS857"/>
      <c r="BT857"/>
      <c r="BU857"/>
      <c r="BV857"/>
      <c r="BW857"/>
      <c r="BX857"/>
      <c r="BY857"/>
      <c r="BZ857" s="21"/>
      <c r="CA857" s="21"/>
      <c r="CB857" s="21"/>
      <c r="CC857" s="21"/>
      <c r="CD857" s="21"/>
    </row>
    <row r="858" spans="5:82" hidden="1" x14ac:dyDescent="0.2">
      <c r="E858" s="182">
        <f t="shared" si="133"/>
        <v>0</v>
      </c>
      <c r="F858" s="182"/>
      <c r="H858" s="182">
        <f t="shared" si="134"/>
        <v>0</v>
      </c>
      <c r="I858" s="182"/>
      <c r="N858" s="182">
        <f t="shared" si="135"/>
        <v>0</v>
      </c>
      <c r="O858" s="182"/>
      <c r="T858" s="182">
        <f t="shared" si="136"/>
        <v>0</v>
      </c>
      <c r="U858" s="182"/>
      <c r="Z858" s="182">
        <f t="shared" si="137"/>
        <v>0</v>
      </c>
      <c r="AA858" s="182"/>
      <c r="AP858"/>
      <c r="AQ858"/>
      <c r="AR858" s="151"/>
      <c r="AS858" s="151"/>
      <c r="AT858"/>
      <c r="AU858" s="57"/>
      <c r="AV858" s="57"/>
      <c r="AW858" s="57"/>
      <c r="AX858"/>
      <c r="AY858"/>
      <c r="AZ858"/>
      <c r="BA858"/>
      <c r="BB858"/>
      <c r="BC858"/>
      <c r="BD858"/>
      <c r="BE858"/>
      <c r="BF858"/>
      <c r="BG858"/>
      <c r="BH858"/>
      <c r="BI858"/>
      <c r="BJ858"/>
      <c r="BK858"/>
      <c r="BL858"/>
      <c r="BM858"/>
      <c r="BN858"/>
      <c r="BO858"/>
      <c r="BP858"/>
      <c r="BQ858"/>
      <c r="BR858"/>
      <c r="BS858"/>
      <c r="BT858"/>
      <c r="BU858"/>
      <c r="BV858"/>
      <c r="BW858"/>
      <c r="BX858"/>
      <c r="BY858"/>
      <c r="BZ858" s="21"/>
      <c r="CA858" s="21"/>
      <c r="CB858" s="21"/>
      <c r="CC858" s="21"/>
      <c r="CD858" s="21"/>
    </row>
    <row r="859" spans="5:82" hidden="1" x14ac:dyDescent="0.2">
      <c r="E859" s="182">
        <f t="shared" si="133"/>
        <v>0</v>
      </c>
      <c r="F859" s="182"/>
      <c r="H859" s="182">
        <f t="shared" si="134"/>
        <v>0</v>
      </c>
      <c r="I859" s="182"/>
      <c r="N859" s="182">
        <f t="shared" si="135"/>
        <v>0</v>
      </c>
      <c r="O859" s="182"/>
      <c r="T859" s="182">
        <f t="shared" si="136"/>
        <v>0</v>
      </c>
      <c r="U859" s="182"/>
      <c r="Z859" s="182">
        <f t="shared" si="137"/>
        <v>0</v>
      </c>
      <c r="AA859" s="182"/>
      <c r="AP859"/>
      <c r="AQ859"/>
      <c r="AR859" s="151"/>
      <c r="AS859" s="151"/>
      <c r="AT859"/>
      <c r="AU859" s="57"/>
      <c r="AV859" s="57"/>
      <c r="AW859" s="57"/>
      <c r="AX859"/>
      <c r="AY859"/>
      <c r="AZ859"/>
      <c r="BA859"/>
      <c r="BB859"/>
      <c r="BC859"/>
      <c r="BD859"/>
      <c r="BE859"/>
      <c r="BF859"/>
      <c r="BG859"/>
      <c r="BH859"/>
      <c r="BI859"/>
      <c r="BJ859"/>
      <c r="BK859"/>
      <c r="BL859"/>
      <c r="BM859"/>
      <c r="BN859"/>
      <c r="BO859"/>
      <c r="BP859"/>
      <c r="BQ859"/>
      <c r="BR859"/>
      <c r="BS859"/>
      <c r="BT859"/>
      <c r="BU859"/>
      <c r="BV859"/>
      <c r="BW859"/>
      <c r="BX859"/>
      <c r="BY859"/>
      <c r="BZ859" s="21"/>
      <c r="CA859" s="21"/>
      <c r="CB859" s="21"/>
      <c r="CC859" s="21"/>
      <c r="CD859" s="21"/>
    </row>
    <row r="860" spans="5:82" hidden="1" x14ac:dyDescent="0.2">
      <c r="E860" s="182">
        <f t="shared" si="133"/>
        <v>0</v>
      </c>
      <c r="F860" s="182"/>
      <c r="H860" s="182">
        <f t="shared" si="134"/>
        <v>0</v>
      </c>
      <c r="I860" s="182"/>
      <c r="N860" s="182">
        <f t="shared" si="135"/>
        <v>0</v>
      </c>
      <c r="O860" s="182"/>
      <c r="T860" s="182">
        <f t="shared" si="136"/>
        <v>0</v>
      </c>
      <c r="U860" s="182"/>
      <c r="Z860" s="182">
        <f t="shared" si="137"/>
        <v>0</v>
      </c>
      <c r="AA860" s="182"/>
      <c r="AP860"/>
      <c r="AQ860"/>
      <c r="AR860" s="151"/>
      <c r="AS860" s="151"/>
      <c r="AT860"/>
      <c r="AU860" s="57"/>
      <c r="AV860" s="57"/>
      <c r="AW860" s="57"/>
      <c r="AX860"/>
      <c r="AY860"/>
      <c r="AZ860"/>
      <c r="BA860"/>
      <c r="BB860"/>
      <c r="BC860"/>
      <c r="BD860"/>
      <c r="BE860"/>
      <c r="BF860"/>
      <c r="BG860"/>
      <c r="BH860"/>
      <c r="BI860"/>
      <c r="BJ860"/>
      <c r="BK860"/>
      <c r="BL860"/>
      <c r="BM860"/>
      <c r="BN860"/>
      <c r="BO860"/>
      <c r="BP860"/>
      <c r="BQ860"/>
      <c r="BR860"/>
      <c r="BS860"/>
      <c r="BT860"/>
      <c r="BU860"/>
      <c r="BV860"/>
      <c r="BW860"/>
      <c r="BX860"/>
      <c r="BY860"/>
      <c r="BZ860" s="21"/>
      <c r="CA860" s="21"/>
      <c r="CB860" s="21"/>
      <c r="CC860" s="21"/>
      <c r="CD860" s="21"/>
    </row>
    <row r="861" spans="5:82" hidden="1" x14ac:dyDescent="0.2">
      <c r="E861" s="182">
        <f t="shared" si="133"/>
        <v>0</v>
      </c>
      <c r="F861" s="182"/>
      <c r="H861" s="182">
        <f t="shared" si="134"/>
        <v>0</v>
      </c>
      <c r="I861" s="182"/>
      <c r="N861" s="182">
        <f t="shared" si="135"/>
        <v>0</v>
      </c>
      <c r="O861" s="182"/>
      <c r="T861" s="182">
        <f t="shared" si="136"/>
        <v>0</v>
      </c>
      <c r="U861" s="182"/>
      <c r="Z861" s="182">
        <f t="shared" si="137"/>
        <v>0</v>
      </c>
      <c r="AA861" s="182"/>
      <c r="AP861"/>
      <c r="AQ861"/>
      <c r="AR861" s="151"/>
      <c r="AS861" s="151"/>
      <c r="AT861"/>
      <c r="AU861" s="57"/>
      <c r="AV861" s="57"/>
      <c r="AW861" s="57"/>
      <c r="AX861"/>
      <c r="AY861"/>
      <c r="AZ861"/>
      <c r="BA861"/>
      <c r="BB861"/>
      <c r="BC861"/>
      <c r="BD861"/>
      <c r="BE861"/>
      <c r="BF861"/>
      <c r="BG861"/>
      <c r="BH861"/>
      <c r="BI861"/>
      <c r="BJ861"/>
      <c r="BK861"/>
      <c r="BL861"/>
      <c r="BM861"/>
      <c r="BN861"/>
      <c r="BO861"/>
      <c r="BP861"/>
      <c r="BQ861"/>
      <c r="BR861"/>
      <c r="BS861"/>
      <c r="BT861"/>
      <c r="BU861"/>
      <c r="BV861"/>
      <c r="BW861"/>
      <c r="BX861"/>
      <c r="BY861"/>
      <c r="BZ861" s="21"/>
      <c r="CA861" s="21"/>
      <c r="CB861" s="21"/>
      <c r="CC861" s="21"/>
      <c r="CD861" s="21"/>
    </row>
    <row r="862" spans="5:82" hidden="1" x14ac:dyDescent="0.2">
      <c r="E862" s="182">
        <f t="shared" si="133"/>
        <v>0</v>
      </c>
      <c r="F862" s="182"/>
      <c r="H862" s="182">
        <f t="shared" si="134"/>
        <v>0</v>
      </c>
      <c r="I862" s="182"/>
      <c r="N862" s="182">
        <f t="shared" si="135"/>
        <v>0</v>
      </c>
      <c r="O862" s="182"/>
      <c r="T862" s="182">
        <f t="shared" si="136"/>
        <v>0</v>
      </c>
      <c r="U862" s="182"/>
      <c r="Z862" s="182">
        <f t="shared" si="137"/>
        <v>0</v>
      </c>
      <c r="AA862" s="182"/>
      <c r="AP862"/>
      <c r="AQ862"/>
      <c r="AR862" s="151"/>
      <c r="AS862" s="151"/>
      <c r="AT862"/>
      <c r="AU862" s="57"/>
      <c r="AV862" s="57"/>
      <c r="AW862" s="57"/>
      <c r="AX862"/>
      <c r="AY862"/>
      <c r="AZ862"/>
      <c r="BA862"/>
      <c r="BB862"/>
      <c r="BC862"/>
      <c r="BD862"/>
      <c r="BE862"/>
      <c r="BF862"/>
      <c r="BG862"/>
      <c r="BH862"/>
      <c r="BI862"/>
      <c r="BJ862"/>
      <c r="BK862"/>
      <c r="BL862"/>
      <c r="BM862"/>
      <c r="BN862"/>
      <c r="BO862"/>
      <c r="BP862"/>
      <c r="BQ862"/>
      <c r="BR862"/>
      <c r="BS862"/>
      <c r="BT862"/>
      <c r="BU862"/>
      <c r="BV862"/>
      <c r="BW862"/>
      <c r="BX862"/>
      <c r="BY862"/>
      <c r="BZ862" s="21"/>
      <c r="CA862" s="21"/>
      <c r="CB862" s="21"/>
      <c r="CC862" s="21"/>
      <c r="CD862" s="21"/>
    </row>
    <row r="863" spans="5:82" hidden="1" x14ac:dyDescent="0.2">
      <c r="E863" s="182">
        <f t="shared" si="133"/>
        <v>0</v>
      </c>
      <c r="F863" s="182"/>
      <c r="H863" s="182">
        <f t="shared" si="134"/>
        <v>0</v>
      </c>
      <c r="I863" s="182"/>
      <c r="N863" s="182">
        <f t="shared" si="135"/>
        <v>0</v>
      </c>
      <c r="O863" s="182"/>
      <c r="T863" s="182">
        <f t="shared" si="136"/>
        <v>0</v>
      </c>
      <c r="U863" s="182"/>
      <c r="Z863" s="182">
        <f t="shared" si="137"/>
        <v>0</v>
      </c>
      <c r="AA863" s="182"/>
      <c r="AP863"/>
      <c r="AQ863"/>
      <c r="AR863" s="151"/>
      <c r="AS863" s="151"/>
      <c r="AT863"/>
      <c r="AU863" s="57"/>
      <c r="AV863" s="57"/>
      <c r="AW863" s="57"/>
      <c r="AX863"/>
      <c r="AY863"/>
      <c r="AZ863"/>
      <c r="BA863"/>
      <c r="BB863"/>
      <c r="BC863"/>
      <c r="BD863"/>
      <c r="BE863"/>
      <c r="BF863"/>
      <c r="BG863"/>
      <c r="BH863"/>
      <c r="BI863"/>
      <c r="BJ863"/>
      <c r="BK863"/>
      <c r="BL863"/>
      <c r="BM863"/>
      <c r="BN863"/>
      <c r="BO863"/>
      <c r="BP863"/>
      <c r="BQ863"/>
      <c r="BR863"/>
      <c r="BS863"/>
      <c r="BT863"/>
      <c r="BU863"/>
      <c r="BV863"/>
      <c r="BW863"/>
      <c r="BX863"/>
      <c r="BY863"/>
      <c r="BZ863" s="21"/>
      <c r="CA863" s="21"/>
      <c r="CB863" s="21"/>
      <c r="CC863" s="21"/>
      <c r="CD863" s="21"/>
    </row>
    <row r="864" spans="5:82" hidden="1" x14ac:dyDescent="0.2">
      <c r="E864" s="182">
        <f t="shared" si="133"/>
        <v>0</v>
      </c>
      <c r="F864" s="182"/>
      <c r="H864" s="182">
        <f t="shared" si="134"/>
        <v>0</v>
      </c>
      <c r="I864" s="182"/>
      <c r="N864" s="182">
        <f t="shared" si="135"/>
        <v>0</v>
      </c>
      <c r="O864" s="182"/>
      <c r="T864" s="182">
        <f t="shared" si="136"/>
        <v>0</v>
      </c>
      <c r="U864" s="182"/>
      <c r="Z864" s="182">
        <f t="shared" si="137"/>
        <v>0</v>
      </c>
      <c r="AA864" s="182"/>
      <c r="AP864"/>
      <c r="AQ864"/>
      <c r="AR864" s="151"/>
      <c r="AS864" s="151"/>
      <c r="AT864"/>
      <c r="AU864" s="57"/>
      <c r="AV864" s="57"/>
      <c r="AW864" s="57"/>
      <c r="AX864"/>
      <c r="AY864"/>
      <c r="AZ864"/>
      <c r="BA864"/>
      <c r="BB864"/>
      <c r="BC864"/>
      <c r="BD864"/>
      <c r="BE864"/>
      <c r="BF864"/>
      <c r="BG864"/>
      <c r="BH864"/>
      <c r="BI864"/>
      <c r="BJ864"/>
      <c r="BK864"/>
      <c r="BL864"/>
      <c r="BM864"/>
      <c r="BN864"/>
      <c r="BO864"/>
      <c r="BP864"/>
      <c r="BQ864"/>
      <c r="BR864"/>
      <c r="BS864"/>
      <c r="BT864"/>
      <c r="BU864"/>
      <c r="BV864"/>
      <c r="BW864"/>
      <c r="BX864"/>
      <c r="BY864"/>
      <c r="BZ864" s="21"/>
      <c r="CA864" s="21"/>
      <c r="CB864" s="21"/>
      <c r="CC864" s="21"/>
      <c r="CD864" s="21"/>
    </row>
    <row r="865" spans="5:82" hidden="1" x14ac:dyDescent="0.2">
      <c r="E865" s="182">
        <f t="shared" si="133"/>
        <v>0</v>
      </c>
      <c r="F865" s="182"/>
      <c r="H865" s="182">
        <f t="shared" si="134"/>
        <v>0</v>
      </c>
      <c r="I865" s="182"/>
      <c r="N865" s="182">
        <f t="shared" si="135"/>
        <v>0</v>
      </c>
      <c r="O865" s="182"/>
      <c r="T865" s="182">
        <f t="shared" si="136"/>
        <v>0</v>
      </c>
      <c r="U865" s="182"/>
      <c r="Z865" s="182">
        <f t="shared" si="137"/>
        <v>0</v>
      </c>
      <c r="AA865" s="182"/>
      <c r="AP865"/>
      <c r="AQ865"/>
      <c r="AR865" s="151"/>
      <c r="AS865" s="151"/>
      <c r="AT865"/>
      <c r="AU865" s="57"/>
      <c r="AV865" s="57"/>
      <c r="AW865" s="57"/>
      <c r="AX865"/>
      <c r="AY865"/>
      <c r="AZ865"/>
      <c r="BA865"/>
      <c r="BB865"/>
      <c r="BC865"/>
      <c r="BD865"/>
      <c r="BE865"/>
      <c r="BF865"/>
      <c r="BG865"/>
      <c r="BH865"/>
      <c r="BI865"/>
      <c r="BJ865"/>
      <c r="BK865"/>
      <c r="BL865"/>
      <c r="BM865"/>
      <c r="BN865"/>
      <c r="BO865"/>
      <c r="BP865"/>
      <c r="BQ865"/>
      <c r="BR865"/>
      <c r="BS865"/>
      <c r="BT865"/>
      <c r="BU865"/>
      <c r="BV865"/>
      <c r="BW865"/>
      <c r="BX865"/>
      <c r="BY865"/>
      <c r="BZ865" s="21"/>
      <c r="CA865" s="21"/>
      <c r="CB865" s="21"/>
      <c r="CC865" s="21"/>
      <c r="CD865" s="21"/>
    </row>
    <row r="866" spans="5:82" hidden="1" x14ac:dyDescent="0.2">
      <c r="E866" s="182">
        <f t="shared" ref="E866:E929" si="138">IF(ISERR(FIND(".",E77)),0,LEN(MID(E77,FIND(".",E77)+1,15)))</f>
        <v>0</v>
      </c>
      <c r="F866" s="182"/>
      <c r="H866" s="182">
        <f t="shared" ref="H866:H929" si="139">IF(ISERR(FIND(".",H77)),0,LEN(MID(H77,FIND(".",H77)+1,15)))</f>
        <v>0</v>
      </c>
      <c r="I866" s="182"/>
      <c r="N866" s="182">
        <f t="shared" ref="N866:N929" si="140">IF(ISERR(FIND(".",N77)),0,LEN(MID(N77,FIND(".",N77)+1,15)))</f>
        <v>0</v>
      </c>
      <c r="O866" s="182"/>
      <c r="T866" s="182">
        <f t="shared" ref="T866:T929" si="141">IF(ISERR(FIND(".",T77)),0,LEN(MID(T77,FIND(".",T77)+1,15)))</f>
        <v>0</v>
      </c>
      <c r="U866" s="182"/>
      <c r="Z866" s="182">
        <f t="shared" ref="Z866:Z929" si="142">IF(ISERR(FIND(".",Z77)),0,LEN(MID(Z77,FIND(".",Z77)+1,15)))</f>
        <v>0</v>
      </c>
      <c r="AA866" s="182"/>
      <c r="AP866"/>
      <c r="AQ866"/>
      <c r="AR866" s="151"/>
      <c r="AS866" s="151"/>
      <c r="AT866"/>
      <c r="AU866" s="57"/>
      <c r="AV866" s="57"/>
      <c r="AW866" s="57"/>
      <c r="AX866"/>
      <c r="AY866"/>
      <c r="AZ866"/>
      <c r="BA866"/>
      <c r="BB866"/>
      <c r="BC866"/>
      <c r="BD866"/>
      <c r="BE866"/>
      <c r="BF866"/>
      <c r="BG866"/>
      <c r="BH866"/>
      <c r="BI866"/>
      <c r="BJ866"/>
      <c r="BK866"/>
      <c r="BL866"/>
      <c r="BM866"/>
      <c r="BN866"/>
      <c r="BO866"/>
      <c r="BP866"/>
      <c r="BQ866"/>
      <c r="BR866"/>
      <c r="BS866"/>
      <c r="BT866"/>
      <c r="BU866"/>
      <c r="BV866"/>
      <c r="BW866"/>
      <c r="BX866"/>
      <c r="BY866"/>
      <c r="BZ866" s="21"/>
      <c r="CA866" s="21"/>
      <c r="CB866" s="21"/>
      <c r="CC866" s="21"/>
      <c r="CD866" s="21"/>
    </row>
    <row r="867" spans="5:82" hidden="1" x14ac:dyDescent="0.2">
      <c r="E867" s="182">
        <f t="shared" si="138"/>
        <v>0</v>
      </c>
      <c r="F867" s="182"/>
      <c r="H867" s="182">
        <f t="shared" si="139"/>
        <v>0</v>
      </c>
      <c r="I867" s="182"/>
      <c r="N867" s="182">
        <f t="shared" si="140"/>
        <v>0</v>
      </c>
      <c r="O867" s="182"/>
      <c r="T867" s="182">
        <f t="shared" si="141"/>
        <v>0</v>
      </c>
      <c r="U867" s="182"/>
      <c r="Z867" s="182">
        <f t="shared" si="142"/>
        <v>0</v>
      </c>
      <c r="AA867" s="182"/>
      <c r="AP867"/>
      <c r="AQ867"/>
      <c r="AR867" s="151"/>
      <c r="AS867" s="151"/>
      <c r="AT867"/>
      <c r="AU867" s="57"/>
      <c r="AV867" s="57"/>
      <c r="AW867" s="57"/>
      <c r="AX867"/>
      <c r="AY867"/>
      <c r="AZ867"/>
      <c r="BA867"/>
      <c r="BB867"/>
      <c r="BC867"/>
      <c r="BD867"/>
      <c r="BE867"/>
      <c r="BF867"/>
      <c r="BG867"/>
      <c r="BH867"/>
      <c r="BI867"/>
      <c r="BJ867"/>
      <c r="BK867"/>
      <c r="BL867"/>
      <c r="BM867"/>
      <c r="BN867"/>
      <c r="BO867"/>
      <c r="BP867"/>
      <c r="BQ867"/>
      <c r="BR867"/>
      <c r="BS867"/>
      <c r="BT867"/>
      <c r="BU867"/>
      <c r="BV867"/>
      <c r="BW867"/>
      <c r="BX867"/>
      <c r="BY867"/>
      <c r="BZ867" s="21"/>
      <c r="CA867" s="21"/>
      <c r="CB867" s="21"/>
      <c r="CC867" s="21"/>
      <c r="CD867" s="21"/>
    </row>
    <row r="868" spans="5:82" hidden="1" x14ac:dyDescent="0.2">
      <c r="E868" s="182">
        <f t="shared" si="138"/>
        <v>0</v>
      </c>
      <c r="F868" s="182"/>
      <c r="H868" s="182">
        <f t="shared" si="139"/>
        <v>0</v>
      </c>
      <c r="I868" s="182"/>
      <c r="N868" s="182">
        <f t="shared" si="140"/>
        <v>0</v>
      </c>
      <c r="O868" s="182"/>
      <c r="T868" s="182">
        <f t="shared" si="141"/>
        <v>0</v>
      </c>
      <c r="U868" s="182"/>
      <c r="Z868" s="182">
        <f t="shared" si="142"/>
        <v>0</v>
      </c>
      <c r="AA868" s="182"/>
      <c r="AP868"/>
      <c r="AQ868"/>
      <c r="AR868" s="151"/>
      <c r="AS868" s="151"/>
      <c r="AT868"/>
      <c r="AU868" s="57"/>
      <c r="AV868" s="57"/>
      <c r="AW868" s="57"/>
      <c r="AX868"/>
      <c r="AY868"/>
      <c r="AZ868"/>
      <c r="BA868"/>
      <c r="BB868"/>
      <c r="BC868"/>
      <c r="BD868"/>
      <c r="BE868"/>
      <c r="BF868"/>
      <c r="BG868"/>
      <c r="BH868"/>
      <c r="BI868"/>
      <c r="BJ868"/>
      <c r="BK868"/>
      <c r="BL868"/>
      <c r="BM868"/>
      <c r="BN868"/>
      <c r="BO868"/>
      <c r="BP868"/>
      <c r="BQ868"/>
      <c r="BR868"/>
      <c r="BS868"/>
      <c r="BT868"/>
      <c r="BU868"/>
      <c r="BV868"/>
      <c r="BW868"/>
      <c r="BX868"/>
      <c r="BY868"/>
      <c r="BZ868" s="21"/>
      <c r="CA868" s="21"/>
      <c r="CB868" s="21"/>
      <c r="CC868" s="21"/>
      <c r="CD868" s="21"/>
    </row>
    <row r="869" spans="5:82" hidden="1" x14ac:dyDescent="0.2">
      <c r="E869" s="182">
        <f t="shared" si="138"/>
        <v>0</v>
      </c>
      <c r="F869" s="182"/>
      <c r="H869" s="182">
        <f t="shared" si="139"/>
        <v>0</v>
      </c>
      <c r="I869" s="182"/>
      <c r="N869" s="182">
        <f t="shared" si="140"/>
        <v>0</v>
      </c>
      <c r="O869" s="182"/>
      <c r="T869" s="182">
        <f t="shared" si="141"/>
        <v>0</v>
      </c>
      <c r="U869" s="182"/>
      <c r="Z869" s="182">
        <f t="shared" si="142"/>
        <v>0</v>
      </c>
      <c r="AA869" s="182"/>
      <c r="AP869"/>
      <c r="AQ869"/>
      <c r="AR869" s="151"/>
      <c r="AS869" s="151"/>
      <c r="AT869"/>
      <c r="AU869" s="57"/>
      <c r="AV869" s="57"/>
      <c r="AW869" s="57"/>
      <c r="AX869"/>
      <c r="AY869"/>
      <c r="AZ869"/>
      <c r="BA869"/>
      <c r="BB869"/>
      <c r="BC869"/>
      <c r="BD869"/>
      <c r="BE869"/>
      <c r="BF869"/>
      <c r="BG869"/>
      <c r="BH869"/>
      <c r="BI869"/>
      <c r="BJ869"/>
      <c r="BK869"/>
      <c r="BL869"/>
      <c r="BM869"/>
      <c r="BN869"/>
      <c r="BO869"/>
      <c r="BP869"/>
      <c r="BQ869"/>
      <c r="BR869"/>
      <c r="BS869"/>
      <c r="BT869"/>
      <c r="BU869"/>
      <c r="BV869"/>
      <c r="BW869"/>
      <c r="BX869"/>
      <c r="BY869"/>
      <c r="BZ869" s="21"/>
      <c r="CA869" s="21"/>
      <c r="CB869" s="21"/>
      <c r="CC869" s="21"/>
      <c r="CD869" s="21"/>
    </row>
    <row r="870" spans="5:82" hidden="1" x14ac:dyDescent="0.2">
      <c r="E870" s="182">
        <f t="shared" si="138"/>
        <v>0</v>
      </c>
      <c r="F870" s="182"/>
      <c r="H870" s="182">
        <f t="shared" si="139"/>
        <v>0</v>
      </c>
      <c r="I870" s="182"/>
      <c r="N870" s="182">
        <f t="shared" si="140"/>
        <v>0</v>
      </c>
      <c r="O870" s="182"/>
      <c r="T870" s="182">
        <f t="shared" si="141"/>
        <v>0</v>
      </c>
      <c r="U870" s="182"/>
      <c r="Z870" s="182">
        <f t="shared" si="142"/>
        <v>0</v>
      </c>
      <c r="AA870" s="182"/>
      <c r="AP870"/>
      <c r="AQ870"/>
      <c r="AR870" s="151"/>
      <c r="AS870" s="151"/>
      <c r="AT870"/>
      <c r="AU870" s="57"/>
      <c r="AV870" s="57"/>
      <c r="AW870" s="57"/>
      <c r="AX870"/>
      <c r="AY870"/>
      <c r="AZ870"/>
      <c r="BA870"/>
      <c r="BB870"/>
      <c r="BC870"/>
      <c r="BD870"/>
      <c r="BE870"/>
      <c r="BF870"/>
      <c r="BG870"/>
      <c r="BH870"/>
      <c r="BI870"/>
      <c r="BJ870"/>
      <c r="BK870"/>
      <c r="BL870"/>
      <c r="BM870"/>
      <c r="BN870"/>
      <c r="BO870"/>
      <c r="BP870"/>
      <c r="BQ870"/>
      <c r="BR870"/>
      <c r="BS870"/>
      <c r="BT870"/>
      <c r="BU870"/>
      <c r="BV870"/>
      <c r="BW870"/>
      <c r="BX870"/>
      <c r="BY870"/>
      <c r="BZ870" s="21"/>
      <c r="CA870" s="21"/>
      <c r="CB870" s="21"/>
      <c r="CC870" s="21"/>
      <c r="CD870" s="21"/>
    </row>
    <row r="871" spans="5:82" hidden="1" x14ac:dyDescent="0.2">
      <c r="E871" s="182">
        <f t="shared" si="138"/>
        <v>0</v>
      </c>
      <c r="F871" s="182"/>
      <c r="H871" s="182">
        <f t="shared" si="139"/>
        <v>0</v>
      </c>
      <c r="I871" s="182"/>
      <c r="N871" s="182">
        <f t="shared" si="140"/>
        <v>0</v>
      </c>
      <c r="O871" s="182"/>
      <c r="T871" s="182">
        <f t="shared" si="141"/>
        <v>0</v>
      </c>
      <c r="U871" s="182"/>
      <c r="Z871" s="182">
        <f t="shared" si="142"/>
        <v>0</v>
      </c>
      <c r="AA871" s="182"/>
      <c r="AP871"/>
      <c r="AQ871"/>
      <c r="AR871" s="151"/>
      <c r="AS871" s="151"/>
      <c r="AT871"/>
      <c r="AU871" s="57"/>
      <c r="AV871" s="57"/>
      <c r="AW871" s="57"/>
      <c r="AX871"/>
      <c r="AY871"/>
      <c r="AZ871"/>
      <c r="BA871"/>
      <c r="BB871"/>
      <c r="BC871"/>
      <c r="BD871"/>
      <c r="BE871"/>
      <c r="BF871"/>
      <c r="BG871"/>
      <c r="BH871"/>
      <c r="BI871"/>
      <c r="BJ871"/>
      <c r="BK871"/>
      <c r="BL871"/>
      <c r="BM871"/>
      <c r="BN871"/>
      <c r="BO871"/>
      <c r="BP871"/>
      <c r="BQ871"/>
      <c r="BR871"/>
      <c r="BS871"/>
      <c r="BT871"/>
      <c r="BU871"/>
      <c r="BV871"/>
      <c r="BW871"/>
      <c r="BX871"/>
      <c r="BY871"/>
      <c r="BZ871" s="21"/>
      <c r="CA871" s="21"/>
      <c r="CB871" s="21"/>
      <c r="CC871" s="21"/>
      <c r="CD871" s="21"/>
    </row>
    <row r="872" spans="5:82" hidden="1" x14ac:dyDescent="0.2">
      <c r="E872" s="182">
        <f t="shared" si="138"/>
        <v>0</v>
      </c>
      <c r="F872" s="182"/>
      <c r="H872" s="182">
        <f t="shared" si="139"/>
        <v>0</v>
      </c>
      <c r="I872" s="182"/>
      <c r="N872" s="182">
        <f t="shared" si="140"/>
        <v>0</v>
      </c>
      <c r="O872" s="182"/>
      <c r="T872" s="182">
        <f t="shared" si="141"/>
        <v>0</v>
      </c>
      <c r="U872" s="182"/>
      <c r="Z872" s="182">
        <f t="shared" si="142"/>
        <v>0</v>
      </c>
      <c r="AA872" s="182"/>
      <c r="AP872"/>
      <c r="AQ872"/>
      <c r="AR872" s="151"/>
      <c r="AS872" s="151"/>
      <c r="AT872"/>
      <c r="AU872" s="57"/>
      <c r="AV872" s="57"/>
      <c r="AW872" s="57"/>
      <c r="AX872"/>
      <c r="AY872"/>
      <c r="AZ872"/>
      <c r="BA872"/>
      <c r="BB872"/>
      <c r="BC872"/>
      <c r="BD872"/>
      <c r="BE872"/>
      <c r="BF872"/>
      <c r="BG872"/>
      <c r="BH872"/>
      <c r="BI872"/>
      <c r="BJ872"/>
      <c r="BK872"/>
      <c r="BL872"/>
      <c r="BM872"/>
      <c r="BN872"/>
      <c r="BO872"/>
      <c r="BP872"/>
      <c r="BQ872"/>
      <c r="BR872"/>
      <c r="BS872"/>
      <c r="BT872"/>
      <c r="BU872"/>
      <c r="BV872"/>
      <c r="BW872"/>
      <c r="BX872"/>
      <c r="BY872"/>
      <c r="BZ872" s="21"/>
      <c r="CA872" s="21"/>
      <c r="CB872" s="21"/>
      <c r="CC872" s="21"/>
      <c r="CD872" s="21"/>
    </row>
    <row r="873" spans="5:82" hidden="1" x14ac:dyDescent="0.2">
      <c r="E873" s="182">
        <f t="shared" si="138"/>
        <v>0</v>
      </c>
      <c r="F873" s="182"/>
      <c r="H873" s="182">
        <f t="shared" si="139"/>
        <v>0</v>
      </c>
      <c r="I873" s="182"/>
      <c r="N873" s="182">
        <f t="shared" si="140"/>
        <v>0</v>
      </c>
      <c r="O873" s="182"/>
      <c r="T873" s="182">
        <f t="shared" si="141"/>
        <v>0</v>
      </c>
      <c r="U873" s="182"/>
      <c r="Z873" s="182">
        <f t="shared" si="142"/>
        <v>0</v>
      </c>
      <c r="AA873" s="182"/>
      <c r="AP873"/>
      <c r="AQ873"/>
      <c r="AR873" s="151"/>
      <c r="AS873" s="151"/>
      <c r="AT873"/>
      <c r="AU873" s="57"/>
      <c r="AV873" s="57"/>
      <c r="AW873" s="57"/>
      <c r="AX873"/>
      <c r="AY873"/>
      <c r="AZ873"/>
      <c r="BA873"/>
      <c r="BB873"/>
      <c r="BC873"/>
      <c r="BD873"/>
      <c r="BE873"/>
      <c r="BF873"/>
      <c r="BG873"/>
      <c r="BH873"/>
      <c r="BI873"/>
      <c r="BJ873"/>
      <c r="BK873"/>
      <c r="BL873"/>
      <c r="BM873"/>
      <c r="BN873"/>
      <c r="BO873"/>
      <c r="BP873"/>
      <c r="BQ873"/>
      <c r="BR873"/>
      <c r="BS873"/>
      <c r="BT873"/>
      <c r="BU873"/>
      <c r="BV873"/>
      <c r="BW873"/>
      <c r="BX873"/>
      <c r="BY873"/>
      <c r="BZ873" s="21"/>
      <c r="CA873" s="21"/>
      <c r="CB873" s="21"/>
      <c r="CC873" s="21"/>
      <c r="CD873" s="21"/>
    </row>
    <row r="874" spans="5:82" hidden="1" x14ac:dyDescent="0.2">
      <c r="E874" s="182">
        <f t="shared" si="138"/>
        <v>0</v>
      </c>
      <c r="F874" s="182"/>
      <c r="H874" s="182">
        <f t="shared" si="139"/>
        <v>0</v>
      </c>
      <c r="I874" s="182"/>
      <c r="N874" s="182">
        <f t="shared" si="140"/>
        <v>0</v>
      </c>
      <c r="O874" s="182"/>
      <c r="T874" s="182">
        <f t="shared" si="141"/>
        <v>0</v>
      </c>
      <c r="U874" s="182"/>
      <c r="Z874" s="182">
        <f t="shared" si="142"/>
        <v>0</v>
      </c>
      <c r="AA874" s="182"/>
      <c r="AP874"/>
      <c r="AQ874"/>
      <c r="AR874" s="151"/>
      <c r="AS874" s="151"/>
      <c r="AT874"/>
      <c r="AU874" s="57"/>
      <c r="AV874" s="57"/>
      <c r="AW874" s="57"/>
      <c r="AX874"/>
      <c r="AY874"/>
      <c r="AZ874"/>
      <c r="BA874"/>
      <c r="BB874"/>
      <c r="BC874"/>
      <c r="BD874"/>
      <c r="BE874"/>
      <c r="BF874"/>
      <c r="BG874"/>
      <c r="BH874"/>
      <c r="BI874"/>
      <c r="BJ874"/>
      <c r="BK874"/>
      <c r="BL874"/>
      <c r="BM874"/>
      <c r="BN874"/>
      <c r="BO874"/>
      <c r="BP874"/>
      <c r="BQ874"/>
      <c r="BR874"/>
      <c r="BS874"/>
      <c r="BT874"/>
      <c r="BU874"/>
      <c r="BV874"/>
      <c r="BW874"/>
      <c r="BX874"/>
      <c r="BY874"/>
      <c r="BZ874" s="21"/>
      <c r="CA874" s="21"/>
      <c r="CB874" s="21"/>
      <c r="CC874" s="21"/>
      <c r="CD874" s="21"/>
    </row>
    <row r="875" spans="5:82" hidden="1" x14ac:dyDescent="0.2">
      <c r="E875" s="182">
        <f t="shared" si="138"/>
        <v>0</v>
      </c>
      <c r="F875" s="182"/>
      <c r="H875" s="182">
        <f t="shared" si="139"/>
        <v>0</v>
      </c>
      <c r="I875" s="182"/>
      <c r="N875" s="182">
        <f t="shared" si="140"/>
        <v>0</v>
      </c>
      <c r="O875" s="182"/>
      <c r="T875" s="182">
        <f t="shared" si="141"/>
        <v>0</v>
      </c>
      <c r="U875" s="182"/>
      <c r="Z875" s="182">
        <f t="shared" si="142"/>
        <v>0</v>
      </c>
      <c r="AA875" s="182"/>
      <c r="AP875"/>
      <c r="AQ875"/>
      <c r="AR875" s="151"/>
      <c r="AS875" s="151"/>
      <c r="AT875"/>
      <c r="AU875" s="57"/>
      <c r="AV875" s="57"/>
      <c r="AW875" s="57"/>
      <c r="AX875"/>
      <c r="AY875"/>
      <c r="AZ875"/>
      <c r="BA875"/>
      <c r="BB875"/>
      <c r="BC875"/>
      <c r="BD875"/>
      <c r="BE875"/>
      <c r="BF875"/>
      <c r="BG875"/>
      <c r="BH875"/>
      <c r="BI875"/>
      <c r="BJ875"/>
      <c r="BK875"/>
      <c r="BL875"/>
      <c r="BM875"/>
      <c r="BN875"/>
      <c r="BO875"/>
      <c r="BP875"/>
      <c r="BQ875"/>
      <c r="BR875"/>
      <c r="BS875"/>
      <c r="BT875"/>
      <c r="BU875"/>
      <c r="BV875"/>
      <c r="BW875"/>
      <c r="BX875"/>
      <c r="BY875"/>
      <c r="BZ875" s="21"/>
      <c r="CA875" s="21"/>
      <c r="CB875" s="21"/>
      <c r="CC875" s="21"/>
      <c r="CD875" s="21"/>
    </row>
    <row r="876" spans="5:82" hidden="1" x14ac:dyDescent="0.2">
      <c r="E876" s="182">
        <f t="shared" si="138"/>
        <v>0</v>
      </c>
      <c r="F876" s="182"/>
      <c r="H876" s="182">
        <f t="shared" si="139"/>
        <v>0</v>
      </c>
      <c r="I876" s="182"/>
      <c r="N876" s="182">
        <f t="shared" si="140"/>
        <v>0</v>
      </c>
      <c r="O876" s="182"/>
      <c r="T876" s="182">
        <f t="shared" si="141"/>
        <v>0</v>
      </c>
      <c r="U876" s="182"/>
      <c r="Z876" s="182">
        <f t="shared" si="142"/>
        <v>0</v>
      </c>
      <c r="AA876" s="182"/>
      <c r="AP876"/>
      <c r="AQ876"/>
      <c r="AR876" s="151"/>
      <c r="AS876" s="151"/>
      <c r="AT876"/>
      <c r="AU876" s="57"/>
      <c r="AV876" s="57"/>
      <c r="AW876" s="57"/>
      <c r="AX876"/>
      <c r="AY876"/>
      <c r="AZ876"/>
      <c r="BA876"/>
      <c r="BB876"/>
      <c r="BC876"/>
      <c r="BD876"/>
      <c r="BE876"/>
      <c r="BF876"/>
      <c r="BG876"/>
      <c r="BH876"/>
      <c r="BI876"/>
      <c r="BJ876"/>
      <c r="BK876"/>
      <c r="BL876"/>
      <c r="BM876"/>
      <c r="BN876"/>
      <c r="BO876"/>
      <c r="BP876"/>
      <c r="BQ876"/>
      <c r="BR876"/>
      <c r="BS876"/>
      <c r="BT876"/>
      <c r="BU876"/>
      <c r="BV876"/>
      <c r="BW876"/>
      <c r="BX876"/>
      <c r="BY876"/>
      <c r="BZ876" s="21"/>
      <c r="CA876" s="21"/>
      <c r="CB876" s="21"/>
      <c r="CC876" s="21"/>
      <c r="CD876" s="21"/>
    </row>
    <row r="877" spans="5:82" hidden="1" x14ac:dyDescent="0.2">
      <c r="E877" s="182">
        <f t="shared" si="138"/>
        <v>0</v>
      </c>
      <c r="F877" s="182"/>
      <c r="H877" s="182">
        <f t="shared" si="139"/>
        <v>0</v>
      </c>
      <c r="I877" s="182"/>
      <c r="N877" s="182">
        <f t="shared" si="140"/>
        <v>0</v>
      </c>
      <c r="O877" s="182"/>
      <c r="T877" s="182">
        <f t="shared" si="141"/>
        <v>0</v>
      </c>
      <c r="U877" s="182"/>
      <c r="Z877" s="182">
        <f t="shared" si="142"/>
        <v>0</v>
      </c>
      <c r="AA877" s="182"/>
      <c r="AP877"/>
      <c r="AQ877"/>
      <c r="AR877" s="151"/>
      <c r="AS877" s="151"/>
      <c r="AT877"/>
      <c r="AU877" s="57"/>
      <c r="AV877" s="57"/>
      <c r="AW877" s="57"/>
      <c r="AX877"/>
      <c r="AY877"/>
      <c r="AZ877"/>
      <c r="BA877"/>
      <c r="BB877"/>
      <c r="BC877"/>
      <c r="BD877"/>
      <c r="BE877"/>
      <c r="BF877"/>
      <c r="BG877"/>
      <c r="BH877"/>
      <c r="BI877"/>
      <c r="BJ877"/>
      <c r="BK877"/>
      <c r="BL877"/>
      <c r="BM877"/>
      <c r="BN877"/>
      <c r="BO877"/>
      <c r="BP877"/>
      <c r="BQ877"/>
      <c r="BR877"/>
      <c r="BS877"/>
      <c r="BT877"/>
      <c r="BU877"/>
      <c r="BV877"/>
      <c r="BW877"/>
      <c r="BX877"/>
      <c r="BY877"/>
      <c r="BZ877" s="21"/>
      <c r="CA877" s="21"/>
      <c r="CB877" s="21"/>
      <c r="CC877" s="21"/>
      <c r="CD877" s="21"/>
    </row>
    <row r="878" spans="5:82" hidden="1" x14ac:dyDescent="0.2">
      <c r="E878" s="182">
        <f t="shared" si="138"/>
        <v>0</v>
      </c>
      <c r="F878" s="182"/>
      <c r="H878" s="182">
        <f t="shared" si="139"/>
        <v>0</v>
      </c>
      <c r="I878" s="182"/>
      <c r="N878" s="182">
        <f t="shared" si="140"/>
        <v>0</v>
      </c>
      <c r="O878" s="182"/>
      <c r="T878" s="182">
        <f t="shared" si="141"/>
        <v>0</v>
      </c>
      <c r="U878" s="182"/>
      <c r="Z878" s="182">
        <f t="shared" si="142"/>
        <v>0</v>
      </c>
      <c r="AA878" s="182"/>
      <c r="AP878"/>
      <c r="AQ878"/>
      <c r="AR878" s="151"/>
      <c r="AS878" s="151"/>
      <c r="AT878"/>
      <c r="AU878" s="57"/>
      <c r="AV878" s="57"/>
      <c r="AW878" s="57"/>
      <c r="AX878"/>
      <c r="AY878"/>
      <c r="AZ878"/>
      <c r="BA878"/>
      <c r="BB878"/>
      <c r="BC878"/>
      <c r="BD878"/>
      <c r="BE878"/>
      <c r="BF878"/>
      <c r="BG878"/>
      <c r="BH878"/>
      <c r="BI878"/>
      <c r="BJ878"/>
      <c r="BK878"/>
      <c r="BL878"/>
      <c r="BM878"/>
      <c r="BN878"/>
      <c r="BO878"/>
      <c r="BP878"/>
      <c r="BQ878"/>
      <c r="BR878"/>
      <c r="BS878"/>
      <c r="BT878"/>
      <c r="BU878"/>
      <c r="BV878"/>
      <c r="BW878"/>
      <c r="BX878"/>
      <c r="BY878"/>
      <c r="BZ878" s="21"/>
      <c r="CA878" s="21"/>
      <c r="CB878" s="21"/>
      <c r="CC878" s="21"/>
      <c r="CD878" s="21"/>
    </row>
    <row r="879" spans="5:82" hidden="1" x14ac:dyDescent="0.2">
      <c r="E879" s="182">
        <f t="shared" si="138"/>
        <v>0</v>
      </c>
      <c r="F879" s="182"/>
      <c r="H879" s="182">
        <f t="shared" si="139"/>
        <v>0</v>
      </c>
      <c r="I879" s="182"/>
      <c r="N879" s="182">
        <f t="shared" si="140"/>
        <v>0</v>
      </c>
      <c r="O879" s="182"/>
      <c r="T879" s="182">
        <f t="shared" si="141"/>
        <v>0</v>
      </c>
      <c r="U879" s="182"/>
      <c r="Z879" s="182">
        <f t="shared" si="142"/>
        <v>0</v>
      </c>
      <c r="AA879" s="182"/>
      <c r="AP879"/>
      <c r="AQ879"/>
      <c r="AR879" s="151"/>
      <c r="AS879" s="151"/>
      <c r="AT879"/>
      <c r="AU879" s="57"/>
      <c r="AV879" s="57"/>
      <c r="AW879" s="57"/>
      <c r="AX879"/>
      <c r="AY879"/>
      <c r="AZ879"/>
      <c r="BA879"/>
      <c r="BB879"/>
      <c r="BC879"/>
      <c r="BD879"/>
      <c r="BE879"/>
      <c r="BF879"/>
      <c r="BG879"/>
      <c r="BH879"/>
      <c r="BI879"/>
      <c r="BJ879"/>
      <c r="BK879"/>
      <c r="BL879"/>
      <c r="BM879"/>
      <c r="BN879"/>
      <c r="BO879"/>
      <c r="BP879"/>
      <c r="BQ879"/>
      <c r="BR879"/>
      <c r="BS879"/>
      <c r="BT879"/>
      <c r="BU879"/>
      <c r="BV879"/>
      <c r="BW879"/>
      <c r="BX879"/>
      <c r="BY879"/>
      <c r="BZ879" s="21"/>
      <c r="CA879" s="21"/>
      <c r="CB879" s="21"/>
      <c r="CC879" s="21"/>
      <c r="CD879" s="21"/>
    </row>
    <row r="880" spans="5:82" hidden="1" x14ac:dyDescent="0.2">
      <c r="E880" s="182">
        <f t="shared" si="138"/>
        <v>0</v>
      </c>
      <c r="F880" s="182"/>
      <c r="H880" s="182">
        <f t="shared" si="139"/>
        <v>0</v>
      </c>
      <c r="I880" s="182"/>
      <c r="N880" s="182">
        <f t="shared" si="140"/>
        <v>0</v>
      </c>
      <c r="O880" s="182"/>
      <c r="T880" s="182">
        <f t="shared" si="141"/>
        <v>0</v>
      </c>
      <c r="U880" s="182"/>
      <c r="Z880" s="182">
        <f t="shared" si="142"/>
        <v>0</v>
      </c>
      <c r="AA880" s="182"/>
      <c r="AP880"/>
      <c r="AQ880"/>
      <c r="AR880" s="151"/>
      <c r="AS880" s="151"/>
      <c r="AT880"/>
      <c r="AU880" s="57"/>
      <c r="AV880" s="57"/>
      <c r="AW880" s="57"/>
      <c r="AX880"/>
      <c r="AY880"/>
      <c r="AZ880"/>
      <c r="BA880"/>
      <c r="BB880"/>
      <c r="BC880"/>
      <c r="BD880"/>
      <c r="BE880"/>
      <c r="BF880"/>
      <c r="BG880"/>
      <c r="BH880"/>
      <c r="BI880"/>
      <c r="BJ880"/>
      <c r="BK880"/>
      <c r="BL880"/>
      <c r="BM880"/>
      <c r="BN880"/>
      <c r="BO880"/>
      <c r="BP880"/>
      <c r="BQ880"/>
      <c r="BR880"/>
      <c r="BS880"/>
      <c r="BT880"/>
      <c r="BU880"/>
      <c r="BV880"/>
      <c r="BW880"/>
      <c r="BX880"/>
      <c r="BY880"/>
      <c r="BZ880" s="21"/>
      <c r="CA880" s="21"/>
      <c r="CB880" s="21"/>
      <c r="CC880" s="21"/>
      <c r="CD880" s="21"/>
    </row>
    <row r="881" spans="5:82" hidden="1" x14ac:dyDescent="0.2">
      <c r="E881" s="182">
        <f t="shared" si="138"/>
        <v>0</v>
      </c>
      <c r="F881" s="182"/>
      <c r="H881" s="182">
        <f t="shared" si="139"/>
        <v>0</v>
      </c>
      <c r="I881" s="182"/>
      <c r="N881" s="182">
        <f t="shared" si="140"/>
        <v>0</v>
      </c>
      <c r="O881" s="182"/>
      <c r="T881" s="182">
        <f t="shared" si="141"/>
        <v>0</v>
      </c>
      <c r="U881" s="182"/>
      <c r="Z881" s="182">
        <f t="shared" si="142"/>
        <v>0</v>
      </c>
      <c r="AA881" s="182"/>
      <c r="AP881"/>
      <c r="AQ881"/>
      <c r="AR881" s="151"/>
      <c r="AS881" s="151"/>
      <c r="AT881"/>
      <c r="AU881" s="57"/>
      <c r="AV881" s="57"/>
      <c r="AW881" s="57"/>
      <c r="AX881"/>
      <c r="AY881"/>
      <c r="AZ881"/>
      <c r="BA881"/>
      <c r="BB881"/>
      <c r="BC881"/>
      <c r="BD881"/>
      <c r="BE881"/>
      <c r="BF881"/>
      <c r="BG881"/>
      <c r="BH881"/>
      <c r="BI881"/>
      <c r="BJ881"/>
      <c r="BK881"/>
      <c r="BL881"/>
      <c r="BM881"/>
      <c r="BN881"/>
      <c r="BO881"/>
      <c r="BP881"/>
      <c r="BQ881"/>
      <c r="BR881"/>
      <c r="BS881"/>
      <c r="BT881"/>
      <c r="BU881"/>
      <c r="BV881"/>
      <c r="BW881"/>
      <c r="BX881"/>
      <c r="BY881"/>
      <c r="BZ881" s="21"/>
      <c r="CA881" s="21"/>
      <c r="CB881" s="21"/>
      <c r="CC881" s="21"/>
      <c r="CD881" s="21"/>
    </row>
    <row r="882" spans="5:82" hidden="1" x14ac:dyDescent="0.2">
      <c r="E882" s="182">
        <f t="shared" si="138"/>
        <v>0</v>
      </c>
      <c r="F882" s="182"/>
      <c r="H882" s="182">
        <f t="shared" si="139"/>
        <v>0</v>
      </c>
      <c r="I882" s="182"/>
      <c r="N882" s="182">
        <f t="shared" si="140"/>
        <v>0</v>
      </c>
      <c r="O882" s="182"/>
      <c r="T882" s="182">
        <f t="shared" si="141"/>
        <v>0</v>
      </c>
      <c r="U882" s="182"/>
      <c r="Z882" s="182">
        <f t="shared" si="142"/>
        <v>0</v>
      </c>
      <c r="AA882" s="182"/>
      <c r="AP882"/>
      <c r="AQ882"/>
      <c r="AR882" s="151"/>
      <c r="AS882" s="151"/>
      <c r="AT882"/>
      <c r="AU882" s="57"/>
      <c r="AV882" s="57"/>
      <c r="AW882" s="57"/>
      <c r="AX882"/>
      <c r="AY882"/>
      <c r="AZ882"/>
      <c r="BA882"/>
      <c r="BB882"/>
      <c r="BC882"/>
      <c r="BD882"/>
      <c r="BE882"/>
      <c r="BF882"/>
      <c r="BG882"/>
      <c r="BH882"/>
      <c r="BI882"/>
      <c r="BJ882"/>
      <c r="BK882"/>
      <c r="BL882"/>
      <c r="BM882"/>
      <c r="BN882"/>
      <c r="BO882"/>
      <c r="BP882"/>
      <c r="BQ882"/>
      <c r="BR882"/>
      <c r="BS882"/>
      <c r="BT882"/>
      <c r="BU882"/>
      <c r="BV882"/>
      <c r="BW882"/>
      <c r="BX882"/>
      <c r="BY882"/>
      <c r="BZ882" s="21"/>
      <c r="CA882" s="21"/>
      <c r="CB882" s="21"/>
      <c r="CC882" s="21"/>
      <c r="CD882" s="21"/>
    </row>
    <row r="883" spans="5:82" hidden="1" x14ac:dyDescent="0.2">
      <c r="E883" s="182">
        <f t="shared" si="138"/>
        <v>0</v>
      </c>
      <c r="F883" s="182"/>
      <c r="H883" s="182">
        <f t="shared" si="139"/>
        <v>0</v>
      </c>
      <c r="I883" s="182"/>
      <c r="N883" s="182">
        <f t="shared" si="140"/>
        <v>0</v>
      </c>
      <c r="O883" s="182"/>
      <c r="T883" s="182">
        <f t="shared" si="141"/>
        <v>0</v>
      </c>
      <c r="U883" s="182"/>
      <c r="Z883" s="182">
        <f t="shared" si="142"/>
        <v>0</v>
      </c>
      <c r="AA883" s="182"/>
      <c r="AP883"/>
      <c r="AQ883"/>
      <c r="AR883" s="151"/>
      <c r="AS883" s="151"/>
      <c r="AT883"/>
      <c r="AU883" s="57"/>
      <c r="AV883" s="57"/>
      <c r="AW883" s="57"/>
      <c r="AX883"/>
      <c r="AY883"/>
      <c r="AZ883"/>
      <c r="BA883"/>
      <c r="BB883"/>
      <c r="BC883"/>
      <c r="BD883"/>
      <c r="BE883"/>
      <c r="BF883"/>
      <c r="BG883"/>
      <c r="BH883"/>
      <c r="BI883"/>
      <c r="BJ883"/>
      <c r="BK883"/>
      <c r="BL883"/>
      <c r="BM883"/>
      <c r="BN883"/>
      <c r="BO883"/>
      <c r="BP883"/>
      <c r="BQ883"/>
      <c r="BR883"/>
      <c r="BS883"/>
      <c r="BT883"/>
      <c r="BU883"/>
      <c r="BV883"/>
      <c r="BW883"/>
      <c r="BX883"/>
      <c r="BY883"/>
      <c r="BZ883" s="21"/>
      <c r="CA883" s="21"/>
      <c r="CB883" s="21"/>
      <c r="CC883" s="21"/>
      <c r="CD883" s="21"/>
    </row>
    <row r="884" spans="5:82" hidden="1" x14ac:dyDescent="0.2">
      <c r="E884" s="182">
        <f t="shared" si="138"/>
        <v>0</v>
      </c>
      <c r="F884" s="182"/>
      <c r="H884" s="182">
        <f t="shared" si="139"/>
        <v>0</v>
      </c>
      <c r="I884" s="182"/>
      <c r="N884" s="182">
        <f t="shared" si="140"/>
        <v>0</v>
      </c>
      <c r="O884" s="182"/>
      <c r="T884" s="182">
        <f t="shared" si="141"/>
        <v>0</v>
      </c>
      <c r="U884" s="182"/>
      <c r="Z884" s="182">
        <f t="shared" si="142"/>
        <v>0</v>
      </c>
      <c r="AA884" s="182"/>
      <c r="AP884"/>
      <c r="AQ884"/>
      <c r="AR884" s="151"/>
      <c r="AS884" s="151"/>
      <c r="AT884"/>
      <c r="AU884" s="57"/>
      <c r="AV884" s="57"/>
      <c r="AW884" s="57"/>
      <c r="AX884"/>
      <c r="AY884"/>
      <c r="AZ884"/>
      <c r="BA884"/>
      <c r="BB884"/>
      <c r="BC884"/>
      <c r="BD884"/>
      <c r="BE884"/>
      <c r="BF884"/>
      <c r="BG884"/>
      <c r="BH884"/>
      <c r="BI884"/>
      <c r="BJ884"/>
      <c r="BK884"/>
      <c r="BL884"/>
      <c r="BM884"/>
      <c r="BN884"/>
      <c r="BO884"/>
      <c r="BP884"/>
      <c r="BQ884"/>
      <c r="BR884"/>
      <c r="BS884"/>
      <c r="BT884"/>
      <c r="BU884"/>
      <c r="BV884"/>
      <c r="BW884"/>
      <c r="BX884"/>
      <c r="BY884"/>
      <c r="BZ884" s="21"/>
      <c r="CA884" s="21"/>
      <c r="CB884" s="21"/>
      <c r="CC884" s="21"/>
      <c r="CD884" s="21"/>
    </row>
    <row r="885" spans="5:82" hidden="1" x14ac:dyDescent="0.2">
      <c r="E885" s="182">
        <f t="shared" si="138"/>
        <v>0</v>
      </c>
      <c r="F885" s="182"/>
      <c r="H885" s="182">
        <f t="shared" si="139"/>
        <v>0</v>
      </c>
      <c r="I885" s="182"/>
      <c r="N885" s="182">
        <f t="shared" si="140"/>
        <v>0</v>
      </c>
      <c r="O885" s="182"/>
      <c r="T885" s="182">
        <f t="shared" si="141"/>
        <v>0</v>
      </c>
      <c r="U885" s="182"/>
      <c r="Z885" s="182">
        <f t="shared" si="142"/>
        <v>0</v>
      </c>
      <c r="AA885" s="182"/>
      <c r="AP885"/>
      <c r="AQ885"/>
      <c r="AR885" s="151"/>
      <c r="AS885" s="151"/>
      <c r="AT885"/>
      <c r="AU885" s="57"/>
      <c r="AV885" s="57"/>
      <c r="AW885" s="57"/>
      <c r="AX885"/>
      <c r="AY885"/>
      <c r="AZ885"/>
      <c r="BA885"/>
      <c r="BB885"/>
      <c r="BC885"/>
      <c r="BD885"/>
      <c r="BE885"/>
      <c r="BF885"/>
      <c r="BG885"/>
      <c r="BH885"/>
      <c r="BI885"/>
      <c r="BJ885"/>
      <c r="BK885"/>
      <c r="BL885"/>
      <c r="BM885"/>
      <c r="BN885"/>
      <c r="BO885"/>
      <c r="BP885"/>
      <c r="BQ885"/>
      <c r="BR885"/>
      <c r="BS885"/>
      <c r="BT885"/>
      <c r="BU885"/>
      <c r="BV885"/>
      <c r="BW885"/>
      <c r="BX885"/>
      <c r="BY885"/>
      <c r="BZ885" s="21"/>
      <c r="CA885" s="21"/>
      <c r="CB885" s="21"/>
      <c r="CC885" s="21"/>
      <c r="CD885" s="21"/>
    </row>
    <row r="886" spans="5:82" hidden="1" x14ac:dyDescent="0.2">
      <c r="E886" s="182">
        <f t="shared" si="138"/>
        <v>0</v>
      </c>
      <c r="F886" s="182"/>
      <c r="H886" s="182">
        <f t="shared" si="139"/>
        <v>0</v>
      </c>
      <c r="I886" s="182"/>
      <c r="N886" s="182">
        <f t="shared" si="140"/>
        <v>0</v>
      </c>
      <c r="O886" s="182"/>
      <c r="T886" s="182">
        <f t="shared" si="141"/>
        <v>0</v>
      </c>
      <c r="U886" s="182"/>
      <c r="Z886" s="182">
        <f t="shared" si="142"/>
        <v>0</v>
      </c>
      <c r="AA886" s="182"/>
      <c r="AP886"/>
      <c r="AQ886"/>
      <c r="AR886" s="151"/>
      <c r="AS886" s="151"/>
      <c r="AT886"/>
      <c r="AU886" s="57"/>
      <c r="AV886" s="57"/>
      <c r="AW886" s="57"/>
      <c r="AX886"/>
      <c r="AY886"/>
      <c r="AZ886"/>
      <c r="BA886"/>
      <c r="BB886"/>
      <c r="BC886"/>
      <c r="BD886"/>
      <c r="BE886"/>
      <c r="BF886"/>
      <c r="BG886"/>
      <c r="BH886"/>
      <c r="BI886"/>
      <c r="BJ886"/>
      <c r="BK886"/>
      <c r="BL886"/>
      <c r="BM886"/>
      <c r="BN886"/>
      <c r="BO886"/>
      <c r="BP886"/>
      <c r="BQ886"/>
      <c r="BR886"/>
      <c r="BS886"/>
      <c r="BT886"/>
      <c r="BU886"/>
      <c r="BV886"/>
      <c r="BW886"/>
      <c r="BX886"/>
      <c r="BY886"/>
      <c r="BZ886" s="21"/>
      <c r="CA886" s="21"/>
      <c r="CB886" s="21"/>
      <c r="CC886" s="21"/>
      <c r="CD886" s="21"/>
    </row>
    <row r="887" spans="5:82" hidden="1" x14ac:dyDescent="0.2">
      <c r="E887" s="182">
        <f t="shared" si="138"/>
        <v>0</v>
      </c>
      <c r="F887" s="182"/>
      <c r="H887" s="182">
        <f t="shared" si="139"/>
        <v>0</v>
      </c>
      <c r="I887" s="182"/>
      <c r="N887" s="182">
        <f t="shared" si="140"/>
        <v>0</v>
      </c>
      <c r="O887" s="182"/>
      <c r="T887" s="182">
        <f t="shared" si="141"/>
        <v>0</v>
      </c>
      <c r="U887" s="182"/>
      <c r="Z887" s="182">
        <f t="shared" si="142"/>
        <v>0</v>
      </c>
      <c r="AA887" s="182"/>
      <c r="AP887"/>
      <c r="AQ887"/>
      <c r="AR887" s="151"/>
      <c r="AS887" s="151"/>
      <c r="AT887"/>
      <c r="AU887" s="57"/>
      <c r="AV887" s="57"/>
      <c r="AW887" s="57"/>
      <c r="AX887"/>
      <c r="AY887"/>
      <c r="AZ887"/>
      <c r="BA887"/>
      <c r="BB887"/>
      <c r="BC887"/>
      <c r="BD887"/>
      <c r="BE887"/>
      <c r="BF887"/>
      <c r="BG887"/>
      <c r="BH887"/>
      <c r="BI887"/>
      <c r="BJ887"/>
      <c r="BK887"/>
      <c r="BL887"/>
      <c r="BM887"/>
      <c r="BN887"/>
      <c r="BO887"/>
      <c r="BP887"/>
      <c r="BQ887"/>
      <c r="BR887"/>
      <c r="BS887"/>
      <c r="BT887"/>
      <c r="BU887"/>
      <c r="BV887"/>
      <c r="BW887"/>
      <c r="BX887"/>
      <c r="BY887"/>
      <c r="BZ887" s="21"/>
      <c r="CA887" s="21"/>
      <c r="CB887" s="21"/>
      <c r="CC887" s="21"/>
      <c r="CD887" s="21"/>
    </row>
    <row r="888" spans="5:82" hidden="1" x14ac:dyDescent="0.2">
      <c r="E888" s="182">
        <f t="shared" si="138"/>
        <v>0</v>
      </c>
      <c r="F888" s="182"/>
      <c r="H888" s="182">
        <f t="shared" si="139"/>
        <v>0</v>
      </c>
      <c r="I888" s="182"/>
      <c r="N888" s="182">
        <f t="shared" si="140"/>
        <v>0</v>
      </c>
      <c r="O888" s="182"/>
      <c r="T888" s="182">
        <f t="shared" si="141"/>
        <v>0</v>
      </c>
      <c r="U888" s="182"/>
      <c r="Z888" s="182">
        <f t="shared" si="142"/>
        <v>0</v>
      </c>
      <c r="AA888" s="182"/>
      <c r="AP888"/>
      <c r="AQ888"/>
      <c r="AR888" s="151"/>
      <c r="AS888" s="151"/>
      <c r="AT888"/>
      <c r="AU888" s="57"/>
      <c r="AV888" s="57"/>
      <c r="AW888" s="57"/>
      <c r="AX888"/>
      <c r="AY888"/>
      <c r="AZ888"/>
      <c r="BA888"/>
      <c r="BB888"/>
      <c r="BC888"/>
      <c r="BD888"/>
      <c r="BE888"/>
      <c r="BF888"/>
      <c r="BG888"/>
      <c r="BH888"/>
      <c r="BI888"/>
      <c r="BJ888"/>
      <c r="BK888"/>
      <c r="BL888"/>
      <c r="BM888"/>
      <c r="BN888"/>
      <c r="BO888"/>
      <c r="BP888"/>
      <c r="BQ888"/>
      <c r="BR888"/>
      <c r="BS888"/>
      <c r="BT888"/>
      <c r="BU888"/>
      <c r="BV888"/>
      <c r="BW888"/>
      <c r="BX888"/>
      <c r="BY888"/>
      <c r="BZ888" s="21"/>
      <c r="CA888" s="21"/>
      <c r="CB888" s="21"/>
      <c r="CC888" s="21"/>
      <c r="CD888" s="21"/>
    </row>
    <row r="889" spans="5:82" hidden="1" x14ac:dyDescent="0.2">
      <c r="E889" s="182">
        <f t="shared" si="138"/>
        <v>0</v>
      </c>
      <c r="F889" s="182"/>
      <c r="H889" s="182">
        <f t="shared" si="139"/>
        <v>0</v>
      </c>
      <c r="I889" s="182"/>
      <c r="N889" s="182">
        <f t="shared" si="140"/>
        <v>0</v>
      </c>
      <c r="O889" s="182"/>
      <c r="T889" s="182">
        <f t="shared" si="141"/>
        <v>0</v>
      </c>
      <c r="U889" s="182"/>
      <c r="Z889" s="182">
        <f t="shared" si="142"/>
        <v>0</v>
      </c>
      <c r="AA889" s="182"/>
      <c r="AP889"/>
      <c r="AQ889"/>
      <c r="AR889" s="151"/>
      <c r="AS889" s="151"/>
      <c r="AT889"/>
      <c r="AU889" s="57"/>
      <c r="AV889" s="57"/>
      <c r="AW889" s="57"/>
      <c r="AX889"/>
      <c r="AY889"/>
      <c r="AZ889"/>
      <c r="BA889"/>
      <c r="BB889"/>
      <c r="BC889"/>
      <c r="BD889"/>
      <c r="BE889"/>
      <c r="BF889"/>
      <c r="BG889"/>
      <c r="BH889"/>
      <c r="BI889"/>
      <c r="BJ889"/>
      <c r="BK889"/>
      <c r="BL889"/>
      <c r="BM889"/>
      <c r="BN889"/>
      <c r="BO889"/>
      <c r="BP889"/>
      <c r="BQ889"/>
      <c r="BR889"/>
      <c r="BS889"/>
      <c r="BT889"/>
      <c r="BU889"/>
      <c r="BV889"/>
      <c r="BW889"/>
      <c r="BX889"/>
      <c r="BY889"/>
      <c r="BZ889" s="21"/>
      <c r="CA889" s="21"/>
      <c r="CB889" s="21"/>
      <c r="CC889" s="21"/>
      <c r="CD889" s="21"/>
    </row>
    <row r="890" spans="5:82" hidden="1" x14ac:dyDescent="0.2">
      <c r="E890" s="182">
        <f t="shared" si="138"/>
        <v>0</v>
      </c>
      <c r="F890" s="182"/>
      <c r="H890" s="182">
        <f t="shared" si="139"/>
        <v>0</v>
      </c>
      <c r="I890" s="182"/>
      <c r="N890" s="182">
        <f t="shared" si="140"/>
        <v>0</v>
      </c>
      <c r="O890" s="182"/>
      <c r="T890" s="182">
        <f t="shared" si="141"/>
        <v>0</v>
      </c>
      <c r="U890" s="182"/>
      <c r="Z890" s="182">
        <f t="shared" si="142"/>
        <v>0</v>
      </c>
      <c r="AA890" s="182"/>
      <c r="AP890"/>
      <c r="AQ890"/>
      <c r="AR890" s="151"/>
      <c r="AS890" s="151"/>
      <c r="AT890"/>
      <c r="AU890" s="57"/>
      <c r="AV890" s="57"/>
      <c r="AW890" s="57"/>
      <c r="AX890"/>
      <c r="AY890"/>
      <c r="AZ890"/>
      <c r="BA890"/>
      <c r="BB890"/>
      <c r="BC890"/>
      <c r="BD890"/>
      <c r="BE890"/>
      <c r="BF890"/>
      <c r="BG890"/>
      <c r="BH890"/>
      <c r="BI890"/>
      <c r="BJ890"/>
      <c r="BK890"/>
      <c r="BL890"/>
      <c r="BM890"/>
      <c r="BN890"/>
      <c r="BO890"/>
      <c r="BP890"/>
      <c r="BQ890"/>
      <c r="BR890"/>
      <c r="BS890"/>
      <c r="BT890"/>
      <c r="BU890"/>
      <c r="BV890"/>
      <c r="BW890"/>
      <c r="BX890"/>
      <c r="BY890"/>
      <c r="BZ890" s="21"/>
      <c r="CA890" s="21"/>
      <c r="CB890" s="21"/>
      <c r="CC890" s="21"/>
      <c r="CD890" s="21"/>
    </row>
    <row r="891" spans="5:82" hidden="1" x14ac:dyDescent="0.2">
      <c r="E891" s="182">
        <f t="shared" si="138"/>
        <v>0</v>
      </c>
      <c r="F891" s="182"/>
      <c r="H891" s="182">
        <f t="shared" si="139"/>
        <v>0</v>
      </c>
      <c r="I891" s="182"/>
      <c r="N891" s="182">
        <f t="shared" si="140"/>
        <v>0</v>
      </c>
      <c r="O891" s="182"/>
      <c r="T891" s="182">
        <f t="shared" si="141"/>
        <v>0</v>
      </c>
      <c r="U891" s="182"/>
      <c r="Z891" s="182">
        <f t="shared" si="142"/>
        <v>0</v>
      </c>
      <c r="AA891" s="182"/>
      <c r="AP891"/>
      <c r="AQ891"/>
      <c r="AR891" s="151"/>
      <c r="AS891" s="151"/>
      <c r="AT891"/>
      <c r="AU891" s="57"/>
      <c r="AV891" s="57"/>
      <c r="AW891" s="57"/>
      <c r="AX891"/>
      <c r="AY891"/>
      <c r="AZ891"/>
      <c r="BA891"/>
      <c r="BB891"/>
      <c r="BC891"/>
      <c r="BD891"/>
      <c r="BE891"/>
      <c r="BF891"/>
      <c r="BG891"/>
      <c r="BH891"/>
      <c r="BI891"/>
      <c r="BJ891"/>
      <c r="BK891"/>
      <c r="BL891"/>
      <c r="BM891"/>
      <c r="BN891"/>
      <c r="BO891"/>
      <c r="BP891"/>
      <c r="BQ891"/>
      <c r="BR891"/>
      <c r="BS891"/>
      <c r="BT891"/>
      <c r="BU891"/>
      <c r="BV891"/>
      <c r="BW891"/>
      <c r="BX891"/>
      <c r="BY891"/>
      <c r="BZ891" s="21"/>
      <c r="CA891" s="21"/>
      <c r="CB891" s="21"/>
      <c r="CC891" s="21"/>
      <c r="CD891" s="21"/>
    </row>
    <row r="892" spans="5:82" hidden="1" x14ac:dyDescent="0.2">
      <c r="E892" s="182">
        <f t="shared" si="138"/>
        <v>0</v>
      </c>
      <c r="F892" s="182"/>
      <c r="H892" s="182">
        <f t="shared" si="139"/>
        <v>0</v>
      </c>
      <c r="I892" s="182"/>
      <c r="N892" s="182">
        <f t="shared" si="140"/>
        <v>0</v>
      </c>
      <c r="O892" s="182"/>
      <c r="T892" s="182">
        <f t="shared" si="141"/>
        <v>0</v>
      </c>
      <c r="U892" s="182"/>
      <c r="Z892" s="182">
        <f t="shared" si="142"/>
        <v>0</v>
      </c>
      <c r="AA892" s="182"/>
      <c r="AP892"/>
      <c r="AQ892"/>
      <c r="AR892" s="151"/>
      <c r="AS892" s="151"/>
      <c r="AT892"/>
      <c r="AU892" s="57"/>
      <c r="AV892" s="57"/>
      <c r="AW892" s="57"/>
      <c r="AX892"/>
      <c r="AY892"/>
      <c r="AZ892"/>
      <c r="BA892"/>
      <c r="BB892"/>
      <c r="BC892"/>
      <c r="BD892"/>
      <c r="BE892"/>
      <c r="BF892"/>
      <c r="BG892"/>
      <c r="BH892"/>
      <c r="BI892"/>
      <c r="BJ892"/>
      <c r="BK892"/>
      <c r="BL892"/>
      <c r="BM892"/>
      <c r="BN892"/>
      <c r="BO892"/>
      <c r="BP892"/>
      <c r="BQ892"/>
      <c r="BR892"/>
      <c r="BS892"/>
      <c r="BT892"/>
      <c r="BU892"/>
      <c r="BV892"/>
      <c r="BW892"/>
      <c r="BX892"/>
      <c r="BY892"/>
      <c r="BZ892" s="21"/>
      <c r="CA892" s="21"/>
      <c r="CB892" s="21"/>
      <c r="CC892" s="21"/>
      <c r="CD892" s="21"/>
    </row>
    <row r="893" spans="5:82" hidden="1" x14ac:dyDescent="0.2">
      <c r="E893" s="182">
        <f t="shared" si="138"/>
        <v>0</v>
      </c>
      <c r="F893" s="182"/>
      <c r="H893" s="182">
        <f t="shared" si="139"/>
        <v>0</v>
      </c>
      <c r="I893" s="182"/>
      <c r="N893" s="182">
        <f t="shared" si="140"/>
        <v>0</v>
      </c>
      <c r="O893" s="182"/>
      <c r="T893" s="182">
        <f t="shared" si="141"/>
        <v>0</v>
      </c>
      <c r="U893" s="182"/>
      <c r="Z893" s="182">
        <f t="shared" si="142"/>
        <v>0</v>
      </c>
      <c r="AA893" s="182"/>
      <c r="AP893"/>
      <c r="AQ893"/>
      <c r="AR893" s="151"/>
      <c r="AS893" s="151"/>
      <c r="AT893"/>
      <c r="AU893" s="57"/>
      <c r="AV893" s="57"/>
      <c r="AW893" s="57"/>
      <c r="AX893"/>
      <c r="AY893"/>
      <c r="AZ893"/>
      <c r="BA893"/>
      <c r="BB893"/>
      <c r="BC893"/>
      <c r="BD893"/>
      <c r="BE893"/>
      <c r="BF893"/>
      <c r="BG893"/>
      <c r="BH893"/>
      <c r="BI893"/>
      <c r="BJ893"/>
      <c r="BK893"/>
      <c r="BL893"/>
      <c r="BM893"/>
      <c r="BN893"/>
      <c r="BO893"/>
      <c r="BP893"/>
      <c r="BQ893"/>
      <c r="BR893"/>
      <c r="BS893"/>
      <c r="BT893"/>
      <c r="BU893"/>
      <c r="BV893"/>
      <c r="BW893"/>
      <c r="BX893"/>
      <c r="BY893"/>
      <c r="BZ893" s="21"/>
      <c r="CA893" s="21"/>
      <c r="CB893" s="21"/>
      <c r="CC893" s="21"/>
      <c r="CD893" s="21"/>
    </row>
    <row r="894" spans="5:82" hidden="1" x14ac:dyDescent="0.2">
      <c r="E894" s="182">
        <f t="shared" si="138"/>
        <v>0</v>
      </c>
      <c r="F894" s="182"/>
      <c r="H894" s="182">
        <f t="shared" si="139"/>
        <v>0</v>
      </c>
      <c r="I894" s="182"/>
      <c r="N894" s="182">
        <f t="shared" si="140"/>
        <v>0</v>
      </c>
      <c r="O894" s="182"/>
      <c r="T894" s="182">
        <f t="shared" si="141"/>
        <v>0</v>
      </c>
      <c r="U894" s="182"/>
      <c r="Z894" s="182">
        <f t="shared" si="142"/>
        <v>0</v>
      </c>
      <c r="AA894" s="182"/>
      <c r="AP894"/>
      <c r="AQ894"/>
      <c r="AR894" s="151"/>
      <c r="AS894" s="151"/>
      <c r="AT894"/>
      <c r="AU894" s="57"/>
      <c r="AV894" s="57"/>
      <c r="AW894" s="57"/>
      <c r="AX894"/>
      <c r="AY894"/>
      <c r="AZ894"/>
      <c r="BA894"/>
      <c r="BB894"/>
      <c r="BC894"/>
      <c r="BD894"/>
      <c r="BE894"/>
      <c r="BF894"/>
      <c r="BG894"/>
      <c r="BH894"/>
      <c r="BI894"/>
      <c r="BJ894"/>
      <c r="BK894"/>
      <c r="BL894"/>
      <c r="BM894"/>
      <c r="BN894"/>
      <c r="BO894"/>
      <c r="BP894"/>
      <c r="BQ894"/>
      <c r="BR894"/>
      <c r="BS894"/>
      <c r="BT894"/>
      <c r="BU894"/>
      <c r="BV894"/>
      <c r="BW894"/>
      <c r="BX894"/>
      <c r="BY894"/>
      <c r="BZ894" s="21"/>
      <c r="CA894" s="21"/>
      <c r="CB894" s="21"/>
      <c r="CC894" s="21"/>
      <c r="CD894" s="21"/>
    </row>
    <row r="895" spans="5:82" hidden="1" x14ac:dyDescent="0.2">
      <c r="E895" s="182">
        <f t="shared" si="138"/>
        <v>0</v>
      </c>
      <c r="F895" s="182"/>
      <c r="H895" s="182">
        <f t="shared" si="139"/>
        <v>0</v>
      </c>
      <c r="I895" s="182"/>
      <c r="N895" s="182">
        <f t="shared" si="140"/>
        <v>0</v>
      </c>
      <c r="O895" s="182"/>
      <c r="T895" s="182">
        <f t="shared" si="141"/>
        <v>0</v>
      </c>
      <c r="U895" s="182"/>
      <c r="Z895" s="182">
        <f t="shared" si="142"/>
        <v>0</v>
      </c>
      <c r="AA895" s="182"/>
      <c r="AP895"/>
      <c r="AQ895"/>
      <c r="AR895" s="151"/>
      <c r="AS895" s="151"/>
      <c r="AT895"/>
      <c r="AU895" s="57"/>
      <c r="AV895" s="57"/>
      <c r="AW895" s="57"/>
      <c r="AX895"/>
      <c r="AY895"/>
      <c r="AZ895"/>
      <c r="BA895"/>
      <c r="BB895"/>
      <c r="BC895"/>
      <c r="BD895"/>
      <c r="BE895"/>
      <c r="BF895"/>
      <c r="BG895"/>
      <c r="BH895"/>
      <c r="BI895"/>
      <c r="BJ895"/>
      <c r="BK895"/>
      <c r="BL895"/>
      <c r="BM895"/>
      <c r="BN895"/>
      <c r="BO895"/>
      <c r="BP895"/>
      <c r="BQ895"/>
      <c r="BR895"/>
      <c r="BS895"/>
      <c r="BT895"/>
      <c r="BU895"/>
      <c r="BV895"/>
      <c r="BW895"/>
      <c r="BX895"/>
      <c r="BY895"/>
      <c r="BZ895" s="21"/>
      <c r="CA895" s="21"/>
      <c r="CB895" s="21"/>
      <c r="CC895" s="21"/>
      <c r="CD895" s="21"/>
    </row>
    <row r="896" spans="5:82" hidden="1" x14ac:dyDescent="0.2">
      <c r="E896" s="182">
        <f t="shared" si="138"/>
        <v>0</v>
      </c>
      <c r="F896" s="182"/>
      <c r="H896" s="182">
        <f t="shared" si="139"/>
        <v>0</v>
      </c>
      <c r="I896" s="182"/>
      <c r="N896" s="182">
        <f t="shared" si="140"/>
        <v>0</v>
      </c>
      <c r="O896" s="182"/>
      <c r="T896" s="182">
        <f t="shared" si="141"/>
        <v>0</v>
      </c>
      <c r="U896" s="182"/>
      <c r="Z896" s="182">
        <f t="shared" si="142"/>
        <v>0</v>
      </c>
      <c r="AA896" s="182"/>
      <c r="AP896"/>
      <c r="AQ896"/>
      <c r="AR896" s="151"/>
      <c r="AS896" s="151"/>
      <c r="AT896"/>
      <c r="AU896" s="57"/>
      <c r="AV896" s="57"/>
      <c r="AW896" s="57"/>
      <c r="AX896"/>
      <c r="AY896"/>
      <c r="AZ896"/>
      <c r="BA896"/>
      <c r="BB896"/>
      <c r="BC896"/>
      <c r="BD896"/>
      <c r="BE896"/>
      <c r="BF896"/>
      <c r="BG896"/>
      <c r="BH896"/>
      <c r="BI896"/>
      <c r="BJ896"/>
      <c r="BK896"/>
      <c r="BL896"/>
      <c r="BM896"/>
      <c r="BN896"/>
      <c r="BO896"/>
      <c r="BP896"/>
      <c r="BQ896"/>
      <c r="BR896"/>
      <c r="BS896"/>
      <c r="BT896"/>
      <c r="BU896"/>
      <c r="BV896"/>
      <c r="BW896"/>
      <c r="BX896"/>
      <c r="BY896"/>
      <c r="BZ896" s="21"/>
      <c r="CA896" s="21"/>
      <c r="CB896" s="21"/>
      <c r="CC896" s="21"/>
      <c r="CD896" s="21"/>
    </row>
    <row r="897" spans="5:82" hidden="1" x14ac:dyDescent="0.2">
      <c r="E897" s="182">
        <f t="shared" si="138"/>
        <v>0</v>
      </c>
      <c r="F897" s="182"/>
      <c r="H897" s="182">
        <f t="shared" si="139"/>
        <v>0</v>
      </c>
      <c r="I897" s="182"/>
      <c r="N897" s="182">
        <f t="shared" si="140"/>
        <v>0</v>
      </c>
      <c r="O897" s="182"/>
      <c r="T897" s="182">
        <f t="shared" si="141"/>
        <v>0</v>
      </c>
      <c r="U897" s="182"/>
      <c r="Z897" s="182">
        <f t="shared" si="142"/>
        <v>0</v>
      </c>
      <c r="AA897" s="182"/>
      <c r="AP897"/>
      <c r="AQ897"/>
      <c r="AR897" s="151"/>
      <c r="AS897" s="151"/>
      <c r="AT897"/>
      <c r="AU897" s="57"/>
      <c r="AV897" s="57"/>
      <c r="AW897" s="57"/>
      <c r="AX897"/>
      <c r="AY897"/>
      <c r="AZ897"/>
      <c r="BA897"/>
      <c r="BB897"/>
      <c r="BC897"/>
      <c r="BD897"/>
      <c r="BE897"/>
      <c r="BF897"/>
      <c r="BG897"/>
      <c r="BH897"/>
      <c r="BI897"/>
      <c r="BJ897"/>
      <c r="BK897"/>
      <c r="BL897"/>
      <c r="BM897"/>
      <c r="BN897"/>
      <c r="BO897"/>
      <c r="BP897"/>
      <c r="BQ897"/>
      <c r="BR897"/>
      <c r="BS897"/>
      <c r="BT897"/>
      <c r="BU897"/>
      <c r="BV897"/>
      <c r="BW897"/>
      <c r="BX897"/>
      <c r="BY897"/>
      <c r="BZ897" s="21"/>
      <c r="CA897" s="21"/>
      <c r="CB897" s="21"/>
      <c r="CC897" s="21"/>
      <c r="CD897" s="21"/>
    </row>
    <row r="898" spans="5:82" hidden="1" x14ac:dyDescent="0.2">
      <c r="E898" s="182">
        <f t="shared" si="138"/>
        <v>0</v>
      </c>
      <c r="F898" s="182"/>
      <c r="H898" s="182">
        <f t="shared" si="139"/>
        <v>0</v>
      </c>
      <c r="I898" s="182"/>
      <c r="N898" s="182">
        <f t="shared" si="140"/>
        <v>0</v>
      </c>
      <c r="O898" s="182"/>
      <c r="T898" s="182">
        <f t="shared" si="141"/>
        <v>0</v>
      </c>
      <c r="U898" s="182"/>
      <c r="Z898" s="182">
        <f t="shared" si="142"/>
        <v>0</v>
      </c>
      <c r="AA898" s="182"/>
      <c r="AP898"/>
      <c r="AQ898"/>
      <c r="AR898" s="151"/>
      <c r="AS898" s="151"/>
      <c r="AT898"/>
      <c r="AU898" s="57"/>
      <c r="AV898" s="57"/>
      <c r="AW898" s="57"/>
      <c r="AX898"/>
      <c r="AY898"/>
      <c r="AZ898"/>
      <c r="BA898"/>
      <c r="BB898"/>
      <c r="BC898"/>
      <c r="BD898"/>
      <c r="BE898"/>
      <c r="BF898"/>
      <c r="BG898"/>
      <c r="BH898"/>
      <c r="BI898"/>
      <c r="BJ898"/>
      <c r="BK898"/>
      <c r="BL898"/>
      <c r="BM898"/>
      <c r="BN898"/>
      <c r="BO898"/>
      <c r="BP898"/>
      <c r="BQ898"/>
      <c r="BR898"/>
      <c r="BS898"/>
      <c r="BT898"/>
      <c r="BU898"/>
      <c r="BV898"/>
      <c r="BW898"/>
      <c r="BX898"/>
      <c r="BY898"/>
      <c r="BZ898" s="21"/>
      <c r="CA898" s="21"/>
      <c r="CB898" s="21"/>
      <c r="CC898" s="21"/>
      <c r="CD898" s="21"/>
    </row>
    <row r="899" spans="5:82" hidden="1" x14ac:dyDescent="0.2">
      <c r="E899" s="182">
        <f t="shared" si="138"/>
        <v>0</v>
      </c>
      <c r="F899" s="182"/>
      <c r="H899" s="182">
        <f t="shared" si="139"/>
        <v>0</v>
      </c>
      <c r="I899" s="182"/>
      <c r="N899" s="182">
        <f t="shared" si="140"/>
        <v>0</v>
      </c>
      <c r="O899" s="182"/>
      <c r="T899" s="182">
        <f t="shared" si="141"/>
        <v>0</v>
      </c>
      <c r="U899" s="182"/>
      <c r="Z899" s="182">
        <f t="shared" si="142"/>
        <v>0</v>
      </c>
      <c r="AA899" s="182"/>
      <c r="AP899"/>
      <c r="AQ899"/>
      <c r="AR899" s="151"/>
      <c r="AS899" s="151"/>
      <c r="AT899"/>
      <c r="AU899" s="57"/>
      <c r="AV899" s="57"/>
      <c r="AW899" s="57"/>
      <c r="AX899"/>
      <c r="AY899"/>
      <c r="AZ899"/>
      <c r="BA899"/>
      <c r="BB899"/>
      <c r="BC899"/>
      <c r="BD899"/>
      <c r="BE899"/>
      <c r="BF899"/>
      <c r="BG899"/>
      <c r="BH899"/>
      <c r="BI899"/>
      <c r="BJ899"/>
      <c r="BK899"/>
      <c r="BL899"/>
      <c r="BM899"/>
      <c r="BN899"/>
      <c r="BO899"/>
      <c r="BP899"/>
      <c r="BQ899"/>
      <c r="BR899"/>
      <c r="BS899"/>
      <c r="BT899"/>
      <c r="BU899"/>
      <c r="BV899"/>
      <c r="BW899"/>
      <c r="BX899"/>
      <c r="BY899"/>
      <c r="BZ899" s="21"/>
      <c r="CA899" s="21"/>
      <c r="CB899" s="21"/>
      <c r="CC899" s="21"/>
      <c r="CD899" s="21"/>
    </row>
    <row r="900" spans="5:82" hidden="1" x14ac:dyDescent="0.2">
      <c r="E900" s="182">
        <f t="shared" si="138"/>
        <v>0</v>
      </c>
      <c r="F900" s="182"/>
      <c r="H900" s="182">
        <f t="shared" si="139"/>
        <v>0</v>
      </c>
      <c r="I900" s="182"/>
      <c r="N900" s="182">
        <f t="shared" si="140"/>
        <v>0</v>
      </c>
      <c r="O900" s="182"/>
      <c r="T900" s="182">
        <f t="shared" si="141"/>
        <v>0</v>
      </c>
      <c r="U900" s="182"/>
      <c r="Z900" s="182">
        <f t="shared" si="142"/>
        <v>0</v>
      </c>
      <c r="AA900" s="182"/>
      <c r="AP900"/>
      <c r="AQ900"/>
      <c r="AR900" s="151"/>
      <c r="AS900" s="151"/>
      <c r="AT900"/>
      <c r="AU900" s="57"/>
      <c r="AV900" s="57"/>
      <c r="AW900" s="57"/>
      <c r="AX900"/>
      <c r="AY900"/>
      <c r="AZ900"/>
      <c r="BA900"/>
      <c r="BB900"/>
      <c r="BC900"/>
      <c r="BD900"/>
      <c r="BE900"/>
      <c r="BF900"/>
      <c r="BG900"/>
      <c r="BH900"/>
      <c r="BI900"/>
      <c r="BJ900"/>
      <c r="BK900"/>
      <c r="BL900"/>
      <c r="BM900"/>
      <c r="BN900"/>
      <c r="BO900"/>
      <c r="BP900"/>
      <c r="BQ900"/>
      <c r="BR900"/>
      <c r="BS900"/>
      <c r="BT900"/>
      <c r="BU900"/>
      <c r="BV900"/>
      <c r="BW900"/>
      <c r="BX900"/>
      <c r="BY900"/>
      <c r="BZ900" s="21"/>
      <c r="CA900" s="21"/>
      <c r="CB900" s="21"/>
      <c r="CC900" s="21"/>
      <c r="CD900" s="21"/>
    </row>
    <row r="901" spans="5:82" hidden="1" x14ac:dyDescent="0.2">
      <c r="E901" s="182">
        <f t="shared" si="138"/>
        <v>0</v>
      </c>
      <c r="F901" s="182"/>
      <c r="H901" s="182">
        <f t="shared" si="139"/>
        <v>0</v>
      </c>
      <c r="I901" s="182"/>
      <c r="N901" s="182">
        <f t="shared" si="140"/>
        <v>0</v>
      </c>
      <c r="O901" s="182"/>
      <c r="T901" s="182">
        <f t="shared" si="141"/>
        <v>0</v>
      </c>
      <c r="U901" s="182"/>
      <c r="Z901" s="182">
        <f t="shared" si="142"/>
        <v>0</v>
      </c>
      <c r="AA901" s="182"/>
      <c r="AP901"/>
      <c r="AQ901"/>
      <c r="AR901" s="151"/>
      <c r="AS901" s="151"/>
      <c r="AT901"/>
      <c r="AU901" s="57"/>
      <c r="AV901" s="57"/>
      <c r="AW901" s="57"/>
      <c r="AX901"/>
      <c r="AY901"/>
      <c r="AZ901"/>
      <c r="BA901"/>
      <c r="BB901"/>
      <c r="BC901"/>
      <c r="BD901"/>
      <c r="BE901"/>
      <c r="BF901"/>
      <c r="BG901"/>
      <c r="BH901"/>
      <c r="BI901"/>
      <c r="BJ901"/>
      <c r="BK901"/>
      <c r="BL901"/>
      <c r="BM901"/>
      <c r="BN901"/>
      <c r="BO901"/>
      <c r="BP901"/>
      <c r="BQ901"/>
      <c r="BR901"/>
      <c r="BS901"/>
      <c r="BT901"/>
      <c r="BU901"/>
      <c r="BV901"/>
      <c r="BW901"/>
      <c r="BX901"/>
      <c r="BY901"/>
      <c r="BZ901" s="21"/>
      <c r="CA901" s="21"/>
      <c r="CB901" s="21"/>
      <c r="CC901" s="21"/>
      <c r="CD901" s="21"/>
    </row>
    <row r="902" spans="5:82" hidden="1" x14ac:dyDescent="0.2">
      <c r="E902" s="182">
        <f t="shared" si="138"/>
        <v>0</v>
      </c>
      <c r="F902" s="182"/>
      <c r="H902" s="182">
        <f t="shared" si="139"/>
        <v>0</v>
      </c>
      <c r="I902" s="182"/>
      <c r="N902" s="182">
        <f t="shared" si="140"/>
        <v>0</v>
      </c>
      <c r="O902" s="182"/>
      <c r="T902" s="182">
        <f t="shared" si="141"/>
        <v>0</v>
      </c>
      <c r="U902" s="182"/>
      <c r="Z902" s="182">
        <f t="shared" si="142"/>
        <v>0</v>
      </c>
      <c r="AA902" s="182"/>
      <c r="AP902"/>
      <c r="AQ902"/>
      <c r="AR902" s="151"/>
      <c r="AS902" s="151"/>
      <c r="AT902"/>
      <c r="AU902" s="57"/>
      <c r="AV902" s="57"/>
      <c r="AW902" s="57"/>
      <c r="AX902"/>
      <c r="AY902"/>
      <c r="AZ902"/>
      <c r="BA902"/>
      <c r="BB902"/>
      <c r="BC902"/>
      <c r="BD902"/>
      <c r="BE902"/>
      <c r="BF902"/>
      <c r="BG902"/>
      <c r="BH902"/>
      <c r="BI902"/>
      <c r="BJ902"/>
      <c r="BK902"/>
      <c r="BL902"/>
      <c r="BM902"/>
      <c r="BN902"/>
      <c r="BO902"/>
      <c r="BP902"/>
      <c r="BQ902"/>
      <c r="BR902"/>
      <c r="BS902"/>
      <c r="BT902"/>
      <c r="BU902"/>
      <c r="BV902"/>
      <c r="BW902"/>
      <c r="BX902"/>
      <c r="BY902"/>
      <c r="BZ902" s="21"/>
      <c r="CA902" s="21"/>
      <c r="CB902" s="21"/>
      <c r="CC902" s="21"/>
      <c r="CD902" s="21"/>
    </row>
    <row r="903" spans="5:82" hidden="1" x14ac:dyDescent="0.2">
      <c r="E903" s="182">
        <f t="shared" si="138"/>
        <v>0</v>
      </c>
      <c r="F903" s="182"/>
      <c r="H903" s="182">
        <f t="shared" si="139"/>
        <v>0</v>
      </c>
      <c r="I903" s="182"/>
      <c r="N903" s="182">
        <f t="shared" si="140"/>
        <v>0</v>
      </c>
      <c r="O903" s="182"/>
      <c r="T903" s="182">
        <f t="shared" si="141"/>
        <v>0</v>
      </c>
      <c r="U903" s="182"/>
      <c r="Z903" s="182">
        <f t="shared" si="142"/>
        <v>0</v>
      </c>
      <c r="AA903" s="182"/>
      <c r="AP903"/>
      <c r="AQ903"/>
      <c r="AR903" s="151"/>
      <c r="AS903" s="151"/>
      <c r="AT903"/>
      <c r="AU903" s="57"/>
      <c r="AV903" s="57"/>
      <c r="AW903" s="57"/>
      <c r="AX903"/>
      <c r="AY903"/>
      <c r="AZ903"/>
      <c r="BA903"/>
      <c r="BB903"/>
      <c r="BC903"/>
      <c r="BD903"/>
      <c r="BE903"/>
      <c r="BF903"/>
      <c r="BG903"/>
      <c r="BH903"/>
      <c r="BI903"/>
      <c r="BJ903"/>
      <c r="BK903"/>
      <c r="BL903"/>
      <c r="BM903"/>
      <c r="BN903"/>
      <c r="BO903"/>
      <c r="BP903"/>
      <c r="BQ903"/>
      <c r="BR903"/>
      <c r="BS903"/>
      <c r="BT903"/>
      <c r="BU903"/>
      <c r="BV903"/>
      <c r="BW903"/>
      <c r="BX903"/>
      <c r="BY903"/>
      <c r="BZ903" s="21"/>
      <c r="CA903" s="21"/>
      <c r="CB903" s="21"/>
      <c r="CC903" s="21"/>
      <c r="CD903" s="21"/>
    </row>
    <row r="904" spans="5:82" hidden="1" x14ac:dyDescent="0.2">
      <c r="E904" s="182">
        <f t="shared" si="138"/>
        <v>0</v>
      </c>
      <c r="F904" s="182"/>
      <c r="H904" s="182">
        <f t="shared" si="139"/>
        <v>0</v>
      </c>
      <c r="I904" s="182"/>
      <c r="N904" s="182">
        <f t="shared" si="140"/>
        <v>0</v>
      </c>
      <c r="O904" s="182"/>
      <c r="T904" s="182">
        <f t="shared" si="141"/>
        <v>0</v>
      </c>
      <c r="U904" s="182"/>
      <c r="Z904" s="182">
        <f t="shared" si="142"/>
        <v>0</v>
      </c>
      <c r="AA904" s="182"/>
      <c r="AP904"/>
      <c r="AQ904"/>
      <c r="AR904" s="151"/>
      <c r="AS904" s="151"/>
      <c r="AT904"/>
      <c r="AU904" s="57"/>
      <c r="AV904" s="57"/>
      <c r="AW904" s="57"/>
      <c r="AX904"/>
      <c r="AY904"/>
      <c r="AZ904"/>
      <c r="BA904"/>
      <c r="BB904"/>
      <c r="BC904"/>
      <c r="BD904"/>
      <c r="BE904"/>
      <c r="BF904"/>
      <c r="BG904"/>
      <c r="BH904"/>
      <c r="BI904"/>
      <c r="BJ904"/>
      <c r="BK904"/>
      <c r="BL904"/>
      <c r="BM904"/>
      <c r="BN904"/>
      <c r="BO904"/>
      <c r="BP904"/>
      <c r="BQ904"/>
      <c r="BR904"/>
      <c r="BS904"/>
      <c r="BT904"/>
      <c r="BU904"/>
      <c r="BV904"/>
      <c r="BW904"/>
      <c r="BX904"/>
      <c r="BY904"/>
      <c r="BZ904" s="21"/>
      <c r="CA904" s="21"/>
      <c r="CB904" s="21"/>
      <c r="CC904" s="21"/>
      <c r="CD904" s="21"/>
    </row>
    <row r="905" spans="5:82" hidden="1" x14ac:dyDescent="0.2">
      <c r="E905" s="182">
        <f t="shared" si="138"/>
        <v>0</v>
      </c>
      <c r="F905" s="182"/>
      <c r="H905" s="182">
        <f t="shared" si="139"/>
        <v>0</v>
      </c>
      <c r="I905" s="182"/>
      <c r="N905" s="182">
        <f t="shared" si="140"/>
        <v>0</v>
      </c>
      <c r="O905" s="182"/>
      <c r="T905" s="182">
        <f t="shared" si="141"/>
        <v>0</v>
      </c>
      <c r="U905" s="182"/>
      <c r="Z905" s="182">
        <f t="shared" si="142"/>
        <v>0</v>
      </c>
      <c r="AA905" s="182"/>
      <c r="AP905"/>
      <c r="AQ905"/>
      <c r="AR905" s="151"/>
      <c r="AS905" s="151"/>
      <c r="AT905"/>
      <c r="AU905" s="57"/>
      <c r="AV905" s="57"/>
      <c r="AW905" s="57"/>
      <c r="AX905"/>
      <c r="AY905"/>
      <c r="AZ905"/>
      <c r="BA905"/>
      <c r="BB905"/>
      <c r="BC905"/>
      <c r="BD905"/>
      <c r="BE905"/>
      <c r="BF905"/>
      <c r="BG905"/>
      <c r="BH905"/>
      <c r="BI905"/>
      <c r="BJ905"/>
      <c r="BK905"/>
      <c r="BL905"/>
      <c r="BM905"/>
      <c r="BN905"/>
      <c r="BO905"/>
      <c r="BP905"/>
      <c r="BQ905"/>
      <c r="BR905"/>
      <c r="BS905"/>
      <c r="BT905"/>
      <c r="BU905"/>
      <c r="BV905"/>
      <c r="BW905"/>
      <c r="BX905"/>
      <c r="BY905"/>
      <c r="BZ905" s="21"/>
      <c r="CA905" s="21"/>
      <c r="CB905" s="21"/>
      <c r="CC905" s="21"/>
      <c r="CD905" s="21"/>
    </row>
    <row r="906" spans="5:82" hidden="1" x14ac:dyDescent="0.2">
      <c r="E906" s="182">
        <f t="shared" si="138"/>
        <v>0</v>
      </c>
      <c r="F906" s="182"/>
      <c r="H906" s="182">
        <f t="shared" si="139"/>
        <v>0</v>
      </c>
      <c r="I906" s="182"/>
      <c r="N906" s="182">
        <f t="shared" si="140"/>
        <v>0</v>
      </c>
      <c r="O906" s="182"/>
      <c r="T906" s="182">
        <f t="shared" si="141"/>
        <v>0</v>
      </c>
      <c r="U906" s="182"/>
      <c r="Z906" s="182">
        <f t="shared" si="142"/>
        <v>0</v>
      </c>
      <c r="AA906" s="182"/>
      <c r="AP906"/>
      <c r="AQ906"/>
      <c r="AR906" s="151"/>
      <c r="AS906" s="151"/>
      <c r="AT906"/>
      <c r="AU906" s="57"/>
      <c r="AV906" s="57"/>
      <c r="AW906" s="57"/>
      <c r="AX906"/>
      <c r="AY906"/>
      <c r="AZ906"/>
      <c r="BA906"/>
      <c r="BB906"/>
      <c r="BC906"/>
      <c r="BD906"/>
      <c r="BE906"/>
      <c r="BF906"/>
      <c r="BG906"/>
      <c r="BH906"/>
      <c r="BI906"/>
      <c r="BJ906"/>
      <c r="BK906"/>
      <c r="BL906"/>
      <c r="BM906"/>
      <c r="BN906"/>
      <c r="BO906"/>
      <c r="BP906"/>
      <c r="BQ906"/>
      <c r="BR906"/>
      <c r="BS906"/>
      <c r="BT906"/>
      <c r="BU906"/>
      <c r="BV906"/>
      <c r="BW906"/>
      <c r="BX906"/>
      <c r="BY906"/>
      <c r="BZ906" s="21"/>
      <c r="CA906" s="21"/>
      <c r="CB906" s="21"/>
      <c r="CC906" s="21"/>
      <c r="CD906" s="21"/>
    </row>
    <row r="907" spans="5:82" hidden="1" x14ac:dyDescent="0.2">
      <c r="E907" s="182">
        <f t="shared" si="138"/>
        <v>0</v>
      </c>
      <c r="F907" s="182"/>
      <c r="H907" s="182">
        <f t="shared" si="139"/>
        <v>0</v>
      </c>
      <c r="I907" s="182"/>
      <c r="N907" s="182">
        <f t="shared" si="140"/>
        <v>0</v>
      </c>
      <c r="O907" s="182"/>
      <c r="T907" s="182">
        <f t="shared" si="141"/>
        <v>0</v>
      </c>
      <c r="U907" s="182"/>
      <c r="Z907" s="182">
        <f t="shared" si="142"/>
        <v>0</v>
      </c>
      <c r="AA907" s="182"/>
      <c r="AP907"/>
      <c r="AQ907"/>
      <c r="AR907" s="151"/>
      <c r="AS907" s="151"/>
      <c r="AT907"/>
      <c r="AU907" s="57"/>
      <c r="AV907" s="57"/>
      <c r="AW907" s="57"/>
      <c r="AX907"/>
      <c r="AY907"/>
      <c r="AZ907"/>
      <c r="BA907"/>
      <c r="BB907"/>
      <c r="BC907"/>
      <c r="BD907"/>
      <c r="BE907"/>
      <c r="BF907"/>
      <c r="BG907"/>
      <c r="BH907"/>
      <c r="BI907"/>
      <c r="BJ907"/>
      <c r="BK907"/>
      <c r="BL907"/>
      <c r="BM907"/>
      <c r="BN907"/>
      <c r="BO907"/>
      <c r="BP907"/>
      <c r="BQ907"/>
      <c r="BR907"/>
      <c r="BS907"/>
      <c r="BT907"/>
      <c r="BU907"/>
      <c r="BV907"/>
      <c r="BW907"/>
      <c r="BX907"/>
      <c r="BY907"/>
      <c r="BZ907" s="21"/>
      <c r="CA907" s="21"/>
      <c r="CB907" s="21"/>
      <c r="CC907" s="21"/>
      <c r="CD907" s="21"/>
    </row>
    <row r="908" spans="5:82" hidden="1" x14ac:dyDescent="0.2">
      <c r="E908" s="182">
        <f t="shared" si="138"/>
        <v>0</v>
      </c>
      <c r="F908" s="182"/>
      <c r="H908" s="182">
        <f t="shared" si="139"/>
        <v>0</v>
      </c>
      <c r="I908" s="182"/>
      <c r="N908" s="182">
        <f t="shared" si="140"/>
        <v>0</v>
      </c>
      <c r="O908" s="182"/>
      <c r="T908" s="182">
        <f t="shared" si="141"/>
        <v>0</v>
      </c>
      <c r="U908" s="182"/>
      <c r="Z908" s="182">
        <f t="shared" si="142"/>
        <v>0</v>
      </c>
      <c r="AA908" s="182"/>
      <c r="AP908"/>
      <c r="AQ908"/>
      <c r="AR908" s="151"/>
      <c r="AS908" s="151"/>
      <c r="AT908"/>
      <c r="AU908" s="57"/>
      <c r="AV908" s="57"/>
      <c r="AW908" s="57"/>
      <c r="AX908"/>
      <c r="AY908"/>
      <c r="AZ908"/>
      <c r="BA908"/>
      <c r="BB908"/>
      <c r="BC908"/>
      <c r="BD908"/>
      <c r="BE908"/>
      <c r="BF908"/>
      <c r="BG908"/>
      <c r="BH908"/>
      <c r="BI908"/>
      <c r="BJ908"/>
      <c r="BK908"/>
      <c r="BL908"/>
      <c r="BM908"/>
      <c r="BN908"/>
      <c r="BO908"/>
      <c r="BP908"/>
      <c r="BQ908"/>
      <c r="BR908"/>
      <c r="BS908"/>
      <c r="BT908"/>
      <c r="BU908"/>
      <c r="BV908"/>
      <c r="BW908"/>
      <c r="BX908"/>
      <c r="BY908"/>
      <c r="BZ908" s="21"/>
      <c r="CA908" s="21"/>
      <c r="CB908" s="21"/>
      <c r="CC908" s="21"/>
      <c r="CD908" s="21"/>
    </row>
    <row r="909" spans="5:82" hidden="1" x14ac:dyDescent="0.2">
      <c r="E909" s="182">
        <f t="shared" si="138"/>
        <v>0</v>
      </c>
      <c r="F909" s="182"/>
      <c r="H909" s="182">
        <f t="shared" si="139"/>
        <v>0</v>
      </c>
      <c r="I909" s="182"/>
      <c r="N909" s="182">
        <f t="shared" si="140"/>
        <v>0</v>
      </c>
      <c r="O909" s="182"/>
      <c r="T909" s="182">
        <f t="shared" si="141"/>
        <v>0</v>
      </c>
      <c r="U909" s="182"/>
      <c r="Z909" s="182">
        <f t="shared" si="142"/>
        <v>0</v>
      </c>
      <c r="AA909" s="182"/>
      <c r="AP909"/>
      <c r="AQ909"/>
      <c r="AR909" s="151"/>
      <c r="AS909" s="151"/>
      <c r="AT909"/>
      <c r="AU909" s="57"/>
      <c r="AV909" s="57"/>
      <c r="AW909" s="57"/>
      <c r="AX909"/>
      <c r="AY909"/>
      <c r="AZ909"/>
      <c r="BA909"/>
      <c r="BB909"/>
      <c r="BC909"/>
      <c r="BD909"/>
      <c r="BE909"/>
      <c r="BF909"/>
      <c r="BG909"/>
      <c r="BH909"/>
      <c r="BI909"/>
      <c r="BJ909"/>
      <c r="BK909"/>
      <c r="BL909"/>
      <c r="BM909"/>
      <c r="BN909"/>
      <c r="BO909"/>
      <c r="BP909"/>
      <c r="BQ909"/>
      <c r="BR909"/>
      <c r="BS909"/>
      <c r="BT909"/>
      <c r="BU909"/>
      <c r="BV909"/>
      <c r="BW909"/>
      <c r="BX909"/>
      <c r="BY909"/>
      <c r="BZ909" s="21"/>
      <c r="CA909" s="21"/>
      <c r="CB909" s="21"/>
      <c r="CC909" s="21"/>
      <c r="CD909" s="21"/>
    </row>
    <row r="910" spans="5:82" hidden="1" x14ac:dyDescent="0.2">
      <c r="E910" s="182">
        <f t="shared" si="138"/>
        <v>0</v>
      </c>
      <c r="F910" s="182"/>
      <c r="H910" s="182">
        <f t="shared" si="139"/>
        <v>0</v>
      </c>
      <c r="I910" s="182"/>
      <c r="N910" s="182">
        <f t="shared" si="140"/>
        <v>0</v>
      </c>
      <c r="O910" s="182"/>
      <c r="T910" s="182">
        <f t="shared" si="141"/>
        <v>0</v>
      </c>
      <c r="U910" s="182"/>
      <c r="Z910" s="182">
        <f t="shared" si="142"/>
        <v>0</v>
      </c>
      <c r="AA910" s="182"/>
      <c r="AP910"/>
      <c r="AQ910"/>
      <c r="AR910" s="151"/>
      <c r="AS910" s="151"/>
      <c r="AT910"/>
      <c r="AU910" s="57"/>
      <c r="AV910" s="57"/>
      <c r="AW910" s="57"/>
      <c r="AX910"/>
      <c r="AY910"/>
      <c r="AZ910"/>
      <c r="BA910"/>
      <c r="BB910"/>
      <c r="BC910"/>
      <c r="BD910"/>
      <c r="BE910"/>
      <c r="BF910"/>
      <c r="BG910"/>
      <c r="BH910"/>
      <c r="BI910"/>
      <c r="BJ910"/>
      <c r="BK910"/>
      <c r="BL910"/>
      <c r="BM910"/>
      <c r="BN910"/>
      <c r="BO910"/>
      <c r="BP910"/>
      <c r="BQ910"/>
      <c r="BR910"/>
      <c r="BS910"/>
      <c r="BT910"/>
      <c r="BU910"/>
      <c r="BV910"/>
      <c r="BW910"/>
      <c r="BX910"/>
      <c r="BY910"/>
      <c r="BZ910" s="21"/>
      <c r="CA910" s="21"/>
      <c r="CB910" s="21"/>
      <c r="CC910" s="21"/>
      <c r="CD910" s="21"/>
    </row>
    <row r="911" spans="5:82" hidden="1" x14ac:dyDescent="0.2">
      <c r="E911" s="182">
        <f t="shared" si="138"/>
        <v>0</v>
      </c>
      <c r="F911" s="182"/>
      <c r="H911" s="182">
        <f t="shared" si="139"/>
        <v>0</v>
      </c>
      <c r="I911" s="182"/>
      <c r="N911" s="182">
        <f t="shared" si="140"/>
        <v>0</v>
      </c>
      <c r="O911" s="182"/>
      <c r="T911" s="182">
        <f t="shared" si="141"/>
        <v>0</v>
      </c>
      <c r="U911" s="182"/>
      <c r="Z911" s="182">
        <f t="shared" si="142"/>
        <v>0</v>
      </c>
      <c r="AA911" s="182"/>
      <c r="AP911"/>
      <c r="AQ911"/>
      <c r="AR911" s="151"/>
      <c r="AS911" s="151"/>
      <c r="AT911"/>
      <c r="AU911" s="57"/>
      <c r="AV911" s="57"/>
      <c r="AW911" s="57"/>
      <c r="AX911"/>
      <c r="AY911"/>
      <c r="AZ911"/>
      <c r="BA911"/>
      <c r="BB911"/>
      <c r="BC911"/>
      <c r="BD911"/>
      <c r="BE911"/>
      <c r="BF911"/>
      <c r="BG911"/>
      <c r="BH911"/>
      <c r="BI911"/>
      <c r="BJ911"/>
      <c r="BK911"/>
      <c r="BL911"/>
      <c r="BM911"/>
      <c r="BN911"/>
      <c r="BO911"/>
      <c r="BP911"/>
      <c r="BQ911"/>
      <c r="BR911"/>
      <c r="BS911"/>
      <c r="BT911"/>
      <c r="BU911"/>
      <c r="BV911"/>
      <c r="BW911"/>
      <c r="BX911"/>
      <c r="BY911"/>
      <c r="BZ911" s="21"/>
      <c r="CA911" s="21"/>
      <c r="CB911" s="21"/>
      <c r="CC911" s="21"/>
      <c r="CD911" s="21"/>
    </row>
    <row r="912" spans="5:82" hidden="1" x14ac:dyDescent="0.2">
      <c r="E912" s="182">
        <f t="shared" si="138"/>
        <v>0</v>
      </c>
      <c r="F912" s="182"/>
      <c r="H912" s="182">
        <f t="shared" si="139"/>
        <v>0</v>
      </c>
      <c r="I912" s="182"/>
      <c r="N912" s="182">
        <f t="shared" si="140"/>
        <v>0</v>
      </c>
      <c r="O912" s="182"/>
      <c r="T912" s="182">
        <f t="shared" si="141"/>
        <v>0</v>
      </c>
      <c r="U912" s="182"/>
      <c r="Z912" s="182">
        <f t="shared" si="142"/>
        <v>0</v>
      </c>
      <c r="AA912" s="182"/>
      <c r="AP912"/>
      <c r="AQ912"/>
      <c r="AR912" s="151"/>
      <c r="AS912" s="151"/>
      <c r="AT912"/>
      <c r="AU912" s="57"/>
      <c r="AV912" s="57"/>
      <c r="AW912" s="57"/>
      <c r="AX912"/>
      <c r="AY912"/>
      <c r="AZ912"/>
      <c r="BA912"/>
      <c r="BB912"/>
      <c r="BC912"/>
      <c r="BD912"/>
      <c r="BE912"/>
      <c r="BF912"/>
      <c r="BG912"/>
      <c r="BH912"/>
      <c r="BI912"/>
      <c r="BJ912"/>
      <c r="BK912"/>
      <c r="BL912"/>
      <c r="BM912"/>
      <c r="BN912"/>
      <c r="BO912"/>
      <c r="BP912"/>
      <c r="BQ912"/>
      <c r="BR912"/>
      <c r="BS912"/>
      <c r="BT912"/>
      <c r="BU912"/>
      <c r="BV912"/>
      <c r="BW912"/>
      <c r="BX912"/>
      <c r="BY912"/>
      <c r="BZ912" s="21"/>
      <c r="CA912" s="21"/>
      <c r="CB912" s="21"/>
      <c r="CC912" s="21"/>
      <c r="CD912" s="21"/>
    </row>
    <row r="913" spans="5:82" hidden="1" x14ac:dyDescent="0.2">
      <c r="E913" s="182">
        <f t="shared" si="138"/>
        <v>0</v>
      </c>
      <c r="F913" s="182"/>
      <c r="H913" s="182">
        <f t="shared" si="139"/>
        <v>0</v>
      </c>
      <c r="I913" s="182"/>
      <c r="N913" s="182">
        <f t="shared" si="140"/>
        <v>0</v>
      </c>
      <c r="O913" s="182"/>
      <c r="T913" s="182">
        <f t="shared" si="141"/>
        <v>0</v>
      </c>
      <c r="U913" s="182"/>
      <c r="Z913" s="182">
        <f t="shared" si="142"/>
        <v>0</v>
      </c>
      <c r="AA913" s="182"/>
      <c r="AP913"/>
      <c r="AQ913"/>
      <c r="AR913" s="151"/>
      <c r="AS913" s="151"/>
      <c r="AT913"/>
      <c r="AU913" s="57"/>
      <c r="AV913" s="57"/>
      <c r="AW913" s="57"/>
      <c r="AX913"/>
      <c r="AY913"/>
      <c r="AZ913"/>
      <c r="BA913"/>
      <c r="BB913"/>
      <c r="BC913"/>
      <c r="BD913"/>
      <c r="BE913"/>
      <c r="BF913"/>
      <c r="BG913"/>
      <c r="BH913"/>
      <c r="BI913"/>
      <c r="BJ913"/>
      <c r="BK913"/>
      <c r="BL913"/>
      <c r="BM913"/>
      <c r="BN913"/>
      <c r="BO913"/>
      <c r="BP913"/>
      <c r="BQ913"/>
      <c r="BR913"/>
      <c r="BS913"/>
      <c r="BT913"/>
      <c r="BU913"/>
      <c r="BV913"/>
      <c r="BW913"/>
      <c r="BX913"/>
      <c r="BY913"/>
      <c r="BZ913" s="21"/>
      <c r="CA913" s="21"/>
      <c r="CB913" s="21"/>
      <c r="CC913" s="21"/>
      <c r="CD913" s="21"/>
    </row>
    <row r="914" spans="5:82" hidden="1" x14ac:dyDescent="0.2">
      <c r="E914" s="182">
        <f t="shared" si="138"/>
        <v>0</v>
      </c>
      <c r="F914" s="182"/>
      <c r="H914" s="182">
        <f t="shared" si="139"/>
        <v>0</v>
      </c>
      <c r="I914" s="182"/>
      <c r="N914" s="182">
        <f t="shared" si="140"/>
        <v>0</v>
      </c>
      <c r="O914" s="182"/>
      <c r="T914" s="182">
        <f t="shared" si="141"/>
        <v>0</v>
      </c>
      <c r="U914" s="182"/>
      <c r="Z914" s="182">
        <f t="shared" si="142"/>
        <v>0</v>
      </c>
      <c r="AA914" s="182"/>
      <c r="AP914"/>
      <c r="AQ914"/>
      <c r="AR914" s="151"/>
      <c r="AS914" s="151"/>
      <c r="AT914"/>
      <c r="AU914" s="57"/>
      <c r="AV914" s="57"/>
      <c r="AW914" s="57"/>
      <c r="AX914"/>
      <c r="AY914"/>
      <c r="AZ914"/>
      <c r="BA914"/>
      <c r="BB914"/>
      <c r="BC914"/>
      <c r="BD914"/>
      <c r="BE914"/>
      <c r="BF914"/>
      <c r="BG914"/>
      <c r="BH914"/>
      <c r="BI914"/>
      <c r="BJ914"/>
      <c r="BK914"/>
      <c r="BL914"/>
      <c r="BM914"/>
      <c r="BN914"/>
      <c r="BO914"/>
      <c r="BP914"/>
      <c r="BQ914"/>
      <c r="BR914"/>
      <c r="BS914"/>
      <c r="BT914"/>
      <c r="BU914"/>
      <c r="BV914"/>
      <c r="BW914"/>
      <c r="BX914"/>
      <c r="BY914"/>
      <c r="BZ914" s="21"/>
      <c r="CA914" s="21"/>
      <c r="CB914" s="21"/>
      <c r="CC914" s="21"/>
      <c r="CD914" s="21"/>
    </row>
    <row r="915" spans="5:82" hidden="1" x14ac:dyDescent="0.2">
      <c r="E915" s="182">
        <f t="shared" si="138"/>
        <v>0</v>
      </c>
      <c r="F915" s="182"/>
      <c r="H915" s="182">
        <f t="shared" si="139"/>
        <v>0</v>
      </c>
      <c r="I915" s="182"/>
      <c r="N915" s="182">
        <f t="shared" si="140"/>
        <v>0</v>
      </c>
      <c r="O915" s="182"/>
      <c r="T915" s="182">
        <f t="shared" si="141"/>
        <v>0</v>
      </c>
      <c r="U915" s="182"/>
      <c r="Z915" s="182">
        <f t="shared" si="142"/>
        <v>0</v>
      </c>
      <c r="AA915" s="182"/>
      <c r="AP915"/>
      <c r="AQ915"/>
      <c r="AR915" s="151"/>
      <c r="AS915" s="151"/>
      <c r="AT915"/>
      <c r="AU915" s="57"/>
      <c r="AV915" s="57"/>
      <c r="AW915" s="57"/>
      <c r="AX915"/>
      <c r="AY915"/>
      <c r="AZ915"/>
      <c r="BA915"/>
      <c r="BB915"/>
      <c r="BC915"/>
      <c r="BD915"/>
      <c r="BE915"/>
      <c r="BF915"/>
      <c r="BG915"/>
      <c r="BH915"/>
      <c r="BI915"/>
      <c r="BJ915"/>
      <c r="BK915"/>
      <c r="BL915"/>
      <c r="BM915"/>
      <c r="BN915"/>
      <c r="BO915"/>
      <c r="BP915"/>
      <c r="BQ915"/>
      <c r="BR915"/>
      <c r="BS915"/>
      <c r="BT915"/>
      <c r="BU915"/>
      <c r="BV915"/>
      <c r="BW915"/>
      <c r="BX915"/>
      <c r="BY915"/>
      <c r="BZ915" s="21"/>
      <c r="CA915" s="21"/>
      <c r="CB915" s="21"/>
      <c r="CC915" s="21"/>
      <c r="CD915" s="21"/>
    </row>
    <row r="916" spans="5:82" hidden="1" x14ac:dyDescent="0.2">
      <c r="E916" s="182">
        <f t="shared" si="138"/>
        <v>0</v>
      </c>
      <c r="F916" s="182"/>
      <c r="H916" s="182">
        <f t="shared" si="139"/>
        <v>0</v>
      </c>
      <c r="I916" s="182"/>
      <c r="N916" s="182">
        <f t="shared" si="140"/>
        <v>0</v>
      </c>
      <c r="O916" s="182"/>
      <c r="T916" s="182">
        <f t="shared" si="141"/>
        <v>0</v>
      </c>
      <c r="U916" s="182"/>
      <c r="Z916" s="182">
        <f t="shared" si="142"/>
        <v>0</v>
      </c>
      <c r="AA916" s="182"/>
      <c r="AP916"/>
      <c r="AQ916"/>
      <c r="AR916" s="151"/>
      <c r="AS916" s="151"/>
      <c r="AT916"/>
      <c r="AU916" s="57"/>
      <c r="AV916" s="57"/>
      <c r="AW916" s="57"/>
      <c r="AX916"/>
      <c r="AY916"/>
      <c r="AZ916"/>
      <c r="BA916"/>
      <c r="BB916"/>
      <c r="BC916"/>
      <c r="BD916"/>
      <c r="BE916"/>
      <c r="BF916"/>
      <c r="BG916"/>
      <c r="BH916"/>
      <c r="BI916"/>
      <c r="BJ916"/>
      <c r="BK916"/>
      <c r="BL916"/>
      <c r="BM916"/>
      <c r="BN916"/>
      <c r="BO916"/>
      <c r="BP916"/>
      <c r="BQ916"/>
      <c r="BR916"/>
      <c r="BS916"/>
      <c r="BT916"/>
      <c r="BU916"/>
      <c r="BV916"/>
      <c r="BW916"/>
      <c r="BX916"/>
      <c r="BY916"/>
      <c r="BZ916" s="21"/>
      <c r="CA916" s="21"/>
      <c r="CB916" s="21"/>
      <c r="CC916" s="21"/>
      <c r="CD916" s="21"/>
    </row>
    <row r="917" spans="5:82" hidden="1" x14ac:dyDescent="0.2">
      <c r="E917" s="182">
        <f t="shared" si="138"/>
        <v>0</v>
      </c>
      <c r="F917" s="182"/>
      <c r="H917" s="182">
        <f t="shared" si="139"/>
        <v>0</v>
      </c>
      <c r="I917" s="182"/>
      <c r="N917" s="182">
        <f t="shared" si="140"/>
        <v>0</v>
      </c>
      <c r="O917" s="182"/>
      <c r="T917" s="182">
        <f t="shared" si="141"/>
        <v>0</v>
      </c>
      <c r="U917" s="182"/>
      <c r="Z917" s="182">
        <f t="shared" si="142"/>
        <v>0</v>
      </c>
      <c r="AA917" s="182"/>
      <c r="AP917"/>
      <c r="AQ917"/>
      <c r="AR917" s="151"/>
      <c r="AS917" s="151"/>
      <c r="AT917"/>
      <c r="AU917" s="57"/>
      <c r="AV917" s="57"/>
      <c r="AW917" s="57"/>
      <c r="AX917"/>
      <c r="AY917"/>
      <c r="AZ917"/>
      <c r="BA917"/>
      <c r="BB917"/>
      <c r="BC917"/>
      <c r="BD917"/>
      <c r="BE917"/>
      <c r="BF917"/>
      <c r="BG917"/>
      <c r="BH917"/>
      <c r="BI917"/>
      <c r="BJ917"/>
      <c r="BK917"/>
      <c r="BL917"/>
      <c r="BM917"/>
      <c r="BN917"/>
      <c r="BO917"/>
      <c r="BP917"/>
      <c r="BQ917"/>
      <c r="BR917"/>
      <c r="BS917"/>
      <c r="BT917"/>
      <c r="BU917"/>
      <c r="BV917"/>
      <c r="BW917"/>
      <c r="BX917"/>
      <c r="BY917"/>
      <c r="BZ917" s="21"/>
      <c r="CA917" s="21"/>
      <c r="CB917" s="21"/>
      <c r="CC917" s="21"/>
      <c r="CD917" s="21"/>
    </row>
    <row r="918" spans="5:82" hidden="1" x14ac:dyDescent="0.2">
      <c r="E918" s="182">
        <f t="shared" si="138"/>
        <v>0</v>
      </c>
      <c r="F918" s="182"/>
      <c r="H918" s="182">
        <f t="shared" si="139"/>
        <v>0</v>
      </c>
      <c r="I918" s="182"/>
      <c r="N918" s="182">
        <f t="shared" si="140"/>
        <v>0</v>
      </c>
      <c r="O918" s="182"/>
      <c r="T918" s="182">
        <f t="shared" si="141"/>
        <v>0</v>
      </c>
      <c r="U918" s="182"/>
      <c r="Z918" s="182">
        <f t="shared" si="142"/>
        <v>0</v>
      </c>
      <c r="AA918" s="182"/>
      <c r="AP918"/>
      <c r="AQ918"/>
      <c r="AR918" s="151"/>
      <c r="AS918" s="151"/>
      <c r="AT918"/>
      <c r="AU918" s="57"/>
      <c r="AV918" s="57"/>
      <c r="AW918" s="57"/>
      <c r="AX918"/>
      <c r="AY918"/>
      <c r="AZ918"/>
      <c r="BA918"/>
      <c r="BB918"/>
      <c r="BC918"/>
      <c r="BD918"/>
      <c r="BE918"/>
      <c r="BF918"/>
      <c r="BG918"/>
      <c r="BH918"/>
      <c r="BI918"/>
      <c r="BJ918"/>
      <c r="BK918"/>
      <c r="BL918"/>
      <c r="BM918"/>
      <c r="BN918"/>
      <c r="BO918"/>
      <c r="BP918"/>
      <c r="BQ918"/>
      <c r="BR918"/>
      <c r="BS918"/>
      <c r="BT918"/>
      <c r="BU918"/>
      <c r="BV918"/>
      <c r="BW918"/>
      <c r="BX918"/>
      <c r="BY918"/>
      <c r="BZ918" s="21"/>
      <c r="CA918" s="21"/>
      <c r="CB918" s="21"/>
      <c r="CC918" s="21"/>
      <c r="CD918" s="21"/>
    </row>
    <row r="919" spans="5:82" hidden="1" x14ac:dyDescent="0.2">
      <c r="E919" s="182">
        <f t="shared" si="138"/>
        <v>0</v>
      </c>
      <c r="F919" s="182"/>
      <c r="H919" s="182">
        <f t="shared" si="139"/>
        <v>0</v>
      </c>
      <c r="I919" s="182"/>
      <c r="N919" s="182">
        <f t="shared" si="140"/>
        <v>0</v>
      </c>
      <c r="O919" s="182"/>
      <c r="T919" s="182">
        <f t="shared" si="141"/>
        <v>0</v>
      </c>
      <c r="U919" s="182"/>
      <c r="Z919" s="182">
        <f t="shared" si="142"/>
        <v>0</v>
      </c>
      <c r="AA919" s="182"/>
      <c r="AP919"/>
      <c r="AQ919"/>
      <c r="AR919" s="151"/>
      <c r="AS919" s="151"/>
      <c r="AT919"/>
      <c r="AU919" s="57"/>
      <c r="AV919" s="57"/>
      <c r="AW919" s="57"/>
      <c r="AX919"/>
      <c r="AY919"/>
      <c r="AZ919"/>
      <c r="BA919"/>
      <c r="BB919"/>
      <c r="BC919"/>
      <c r="BD919"/>
      <c r="BE919"/>
      <c r="BF919"/>
      <c r="BG919"/>
      <c r="BH919"/>
      <c r="BI919"/>
      <c r="BJ919"/>
      <c r="BK919"/>
      <c r="BL919"/>
      <c r="BM919"/>
      <c r="BN919"/>
      <c r="BO919"/>
      <c r="BP919"/>
      <c r="BQ919"/>
      <c r="BR919"/>
      <c r="BS919"/>
      <c r="BT919"/>
      <c r="BU919"/>
      <c r="BV919"/>
      <c r="BW919"/>
      <c r="BX919"/>
      <c r="BY919"/>
      <c r="BZ919" s="21"/>
      <c r="CA919" s="21"/>
      <c r="CB919" s="21"/>
      <c r="CC919" s="21"/>
      <c r="CD919" s="21"/>
    </row>
    <row r="920" spans="5:82" hidden="1" x14ac:dyDescent="0.2">
      <c r="E920" s="182">
        <f t="shared" si="138"/>
        <v>0</v>
      </c>
      <c r="F920" s="182"/>
      <c r="H920" s="182">
        <f t="shared" si="139"/>
        <v>0</v>
      </c>
      <c r="I920" s="182"/>
      <c r="N920" s="182">
        <f t="shared" si="140"/>
        <v>0</v>
      </c>
      <c r="O920" s="182"/>
      <c r="T920" s="182">
        <f t="shared" si="141"/>
        <v>0</v>
      </c>
      <c r="U920" s="182"/>
      <c r="Z920" s="182">
        <f t="shared" si="142"/>
        <v>0</v>
      </c>
      <c r="AA920" s="182"/>
      <c r="AP920"/>
      <c r="AQ920"/>
      <c r="AR920" s="151"/>
      <c r="AS920" s="151"/>
      <c r="AT920"/>
      <c r="AU920" s="57"/>
      <c r="AV920" s="57"/>
      <c r="AW920" s="57"/>
      <c r="AX920"/>
      <c r="AY920"/>
      <c r="AZ920"/>
      <c r="BA920"/>
      <c r="BB920"/>
      <c r="BC920"/>
      <c r="BD920"/>
      <c r="BE920"/>
      <c r="BF920"/>
      <c r="BG920"/>
      <c r="BH920"/>
      <c r="BI920"/>
      <c r="BJ920"/>
      <c r="BK920"/>
      <c r="BL920"/>
      <c r="BM920"/>
      <c r="BN920"/>
      <c r="BO920"/>
      <c r="BP920"/>
      <c r="BQ920"/>
      <c r="BR920"/>
      <c r="BS920"/>
      <c r="BT920"/>
      <c r="BU920"/>
      <c r="BV920"/>
      <c r="BW920"/>
      <c r="BX920"/>
      <c r="BY920"/>
      <c r="BZ920" s="21"/>
      <c r="CA920" s="21"/>
      <c r="CB920" s="21"/>
      <c r="CC920" s="21"/>
      <c r="CD920" s="21"/>
    </row>
    <row r="921" spans="5:82" hidden="1" x14ac:dyDescent="0.2">
      <c r="E921" s="182">
        <f t="shared" si="138"/>
        <v>0</v>
      </c>
      <c r="F921" s="182"/>
      <c r="H921" s="182">
        <f t="shared" si="139"/>
        <v>0</v>
      </c>
      <c r="I921" s="182"/>
      <c r="N921" s="182">
        <f t="shared" si="140"/>
        <v>0</v>
      </c>
      <c r="O921" s="182"/>
      <c r="T921" s="182">
        <f t="shared" si="141"/>
        <v>0</v>
      </c>
      <c r="U921" s="182"/>
      <c r="Z921" s="182">
        <f t="shared" si="142"/>
        <v>0</v>
      </c>
      <c r="AA921" s="182"/>
      <c r="AP921"/>
      <c r="AQ921"/>
      <c r="AR921" s="151"/>
      <c r="AS921" s="151"/>
      <c r="AT921"/>
      <c r="AU921" s="57"/>
      <c r="AV921" s="57"/>
      <c r="AW921" s="57"/>
      <c r="AX921"/>
      <c r="AY921"/>
      <c r="AZ921"/>
      <c r="BA921"/>
      <c r="BB921"/>
      <c r="BC921"/>
      <c r="BD921"/>
      <c r="BE921"/>
      <c r="BF921"/>
      <c r="BG921"/>
      <c r="BH921"/>
      <c r="BI921"/>
      <c r="BJ921"/>
      <c r="BK921"/>
      <c r="BL921"/>
      <c r="BM921"/>
      <c r="BN921"/>
      <c r="BO921"/>
      <c r="BP921"/>
      <c r="BQ921"/>
      <c r="BR921"/>
      <c r="BS921"/>
      <c r="BT921"/>
      <c r="BU921"/>
      <c r="BV921"/>
      <c r="BW921"/>
      <c r="BX921"/>
      <c r="BY921"/>
      <c r="BZ921" s="21"/>
      <c r="CA921" s="21"/>
      <c r="CB921" s="21"/>
      <c r="CC921" s="21"/>
      <c r="CD921" s="21"/>
    </row>
    <row r="922" spans="5:82" hidden="1" x14ac:dyDescent="0.2">
      <c r="E922" s="182">
        <f t="shared" si="138"/>
        <v>0</v>
      </c>
      <c r="F922" s="182"/>
      <c r="H922" s="182">
        <f t="shared" si="139"/>
        <v>0</v>
      </c>
      <c r="I922" s="182"/>
      <c r="N922" s="182">
        <f t="shared" si="140"/>
        <v>0</v>
      </c>
      <c r="O922" s="182"/>
      <c r="T922" s="182">
        <f t="shared" si="141"/>
        <v>0</v>
      </c>
      <c r="U922" s="182"/>
      <c r="Z922" s="182">
        <f t="shared" si="142"/>
        <v>0</v>
      </c>
      <c r="AA922" s="182"/>
      <c r="AP922"/>
      <c r="AQ922"/>
      <c r="AR922" s="151"/>
      <c r="AS922" s="151"/>
      <c r="AT922"/>
      <c r="AU922" s="57"/>
      <c r="AV922" s="57"/>
      <c r="AW922" s="57"/>
      <c r="AX922"/>
      <c r="AY922"/>
      <c r="AZ922"/>
      <c r="BA922"/>
      <c r="BB922"/>
      <c r="BC922"/>
      <c r="BD922"/>
      <c r="BE922"/>
      <c r="BF922"/>
      <c r="BG922"/>
      <c r="BH922"/>
      <c r="BI922"/>
      <c r="BJ922"/>
      <c r="BK922"/>
      <c r="BL922"/>
      <c r="BM922"/>
      <c r="BN922"/>
      <c r="BO922"/>
      <c r="BP922"/>
      <c r="BQ922"/>
      <c r="BR922"/>
      <c r="BS922"/>
      <c r="BT922"/>
      <c r="BU922"/>
      <c r="BV922"/>
      <c r="BW922"/>
      <c r="BX922"/>
      <c r="BY922"/>
      <c r="BZ922" s="21"/>
      <c r="CA922" s="21"/>
      <c r="CB922" s="21"/>
      <c r="CC922" s="21"/>
      <c r="CD922" s="21"/>
    </row>
    <row r="923" spans="5:82" hidden="1" x14ac:dyDescent="0.2">
      <c r="E923" s="182">
        <f t="shared" si="138"/>
        <v>0</v>
      </c>
      <c r="F923" s="182"/>
      <c r="H923" s="182">
        <f t="shared" si="139"/>
        <v>0</v>
      </c>
      <c r="I923" s="182"/>
      <c r="N923" s="182">
        <f t="shared" si="140"/>
        <v>0</v>
      </c>
      <c r="O923" s="182"/>
      <c r="T923" s="182">
        <f t="shared" si="141"/>
        <v>0</v>
      </c>
      <c r="U923" s="182"/>
      <c r="Z923" s="182">
        <f t="shared" si="142"/>
        <v>0</v>
      </c>
      <c r="AA923" s="182"/>
      <c r="AP923"/>
      <c r="AQ923"/>
      <c r="AR923" s="151"/>
      <c r="AS923" s="151"/>
      <c r="AT923"/>
      <c r="AU923" s="57"/>
      <c r="AV923" s="57"/>
      <c r="AW923" s="57"/>
      <c r="AX923"/>
      <c r="AY923"/>
      <c r="AZ923"/>
      <c r="BA923"/>
      <c r="BB923"/>
      <c r="BC923"/>
      <c r="BD923"/>
      <c r="BE923"/>
      <c r="BF923"/>
      <c r="BG923"/>
      <c r="BH923"/>
      <c r="BI923"/>
      <c r="BJ923"/>
      <c r="BK923"/>
      <c r="BL923"/>
      <c r="BM923"/>
      <c r="BN923"/>
      <c r="BO923"/>
      <c r="BP923"/>
      <c r="BQ923"/>
      <c r="BR923"/>
      <c r="BS923"/>
      <c r="BT923"/>
      <c r="BU923"/>
      <c r="BV923"/>
      <c r="BW923"/>
      <c r="BX923"/>
      <c r="BY923"/>
      <c r="BZ923" s="21"/>
      <c r="CA923" s="21"/>
      <c r="CB923" s="21"/>
      <c r="CC923" s="21"/>
      <c r="CD923" s="21"/>
    </row>
    <row r="924" spans="5:82" hidden="1" x14ac:dyDescent="0.2">
      <c r="E924" s="182">
        <f t="shared" si="138"/>
        <v>0</v>
      </c>
      <c r="F924" s="182"/>
      <c r="H924" s="182">
        <f t="shared" si="139"/>
        <v>0</v>
      </c>
      <c r="I924" s="182"/>
      <c r="N924" s="182">
        <f t="shared" si="140"/>
        <v>0</v>
      </c>
      <c r="O924" s="182"/>
      <c r="T924" s="182">
        <f t="shared" si="141"/>
        <v>0</v>
      </c>
      <c r="U924" s="182"/>
      <c r="Z924" s="182">
        <f t="shared" si="142"/>
        <v>0</v>
      </c>
      <c r="AA924" s="182"/>
      <c r="AP924"/>
      <c r="AQ924"/>
      <c r="AR924" s="151"/>
      <c r="AS924" s="151"/>
      <c r="AT924"/>
      <c r="AU924" s="57"/>
      <c r="AV924" s="57"/>
      <c r="AW924" s="57"/>
      <c r="AX924"/>
      <c r="AY924"/>
      <c r="AZ924"/>
      <c r="BA924"/>
      <c r="BB924"/>
      <c r="BC924"/>
      <c r="BD924"/>
      <c r="BE924"/>
      <c r="BF924"/>
      <c r="BG924"/>
      <c r="BH924"/>
      <c r="BI924"/>
      <c r="BJ924"/>
      <c r="BK924"/>
      <c r="BL924"/>
      <c r="BM924"/>
      <c r="BN924"/>
      <c r="BO924"/>
      <c r="BP924"/>
      <c r="BQ924"/>
      <c r="BR924"/>
      <c r="BS924"/>
      <c r="BT924"/>
      <c r="BU924"/>
      <c r="BV924"/>
      <c r="BW924"/>
      <c r="BX924"/>
      <c r="BY924"/>
      <c r="BZ924" s="21"/>
      <c r="CA924" s="21"/>
      <c r="CB924" s="21"/>
      <c r="CC924" s="21"/>
      <c r="CD924" s="21"/>
    </row>
    <row r="925" spans="5:82" hidden="1" x14ac:dyDescent="0.2">
      <c r="E925" s="182">
        <f t="shared" si="138"/>
        <v>0</v>
      </c>
      <c r="F925" s="182"/>
      <c r="H925" s="182">
        <f t="shared" si="139"/>
        <v>0</v>
      </c>
      <c r="I925" s="182"/>
      <c r="N925" s="182">
        <f t="shared" si="140"/>
        <v>0</v>
      </c>
      <c r="O925" s="182"/>
      <c r="T925" s="182">
        <f t="shared" si="141"/>
        <v>0</v>
      </c>
      <c r="U925" s="182"/>
      <c r="Z925" s="182">
        <f t="shared" si="142"/>
        <v>0</v>
      </c>
      <c r="AA925" s="182"/>
      <c r="AP925"/>
      <c r="AQ925"/>
      <c r="AR925" s="151"/>
      <c r="AS925" s="151"/>
      <c r="AT925"/>
      <c r="AU925" s="57"/>
      <c r="AV925" s="57"/>
      <c r="AW925" s="57"/>
      <c r="AX925"/>
      <c r="AY925"/>
      <c r="AZ925"/>
      <c r="BA925"/>
      <c r="BB925"/>
      <c r="BC925"/>
      <c r="BD925"/>
      <c r="BE925"/>
      <c r="BF925"/>
      <c r="BG925"/>
      <c r="BH925"/>
      <c r="BI925"/>
      <c r="BJ925"/>
      <c r="BK925"/>
      <c r="BL925"/>
      <c r="BM925"/>
      <c r="BN925"/>
      <c r="BO925"/>
      <c r="BP925"/>
      <c r="BQ925"/>
      <c r="BR925"/>
      <c r="BS925"/>
      <c r="BT925"/>
      <c r="BU925"/>
      <c r="BV925"/>
      <c r="BW925"/>
      <c r="BX925"/>
      <c r="BY925"/>
      <c r="BZ925" s="21"/>
      <c r="CA925" s="21"/>
      <c r="CB925" s="21"/>
      <c r="CC925" s="21"/>
      <c r="CD925" s="21"/>
    </row>
    <row r="926" spans="5:82" hidden="1" x14ac:dyDescent="0.2">
      <c r="E926" s="182">
        <f t="shared" si="138"/>
        <v>0</v>
      </c>
      <c r="F926" s="182"/>
      <c r="H926" s="182">
        <f t="shared" si="139"/>
        <v>0</v>
      </c>
      <c r="I926" s="182"/>
      <c r="N926" s="182">
        <f t="shared" si="140"/>
        <v>0</v>
      </c>
      <c r="O926" s="182"/>
      <c r="T926" s="182">
        <f t="shared" si="141"/>
        <v>0</v>
      </c>
      <c r="U926" s="182"/>
      <c r="Z926" s="182">
        <f t="shared" si="142"/>
        <v>0</v>
      </c>
      <c r="AA926" s="182"/>
      <c r="AP926"/>
      <c r="AQ926"/>
      <c r="AR926" s="151"/>
      <c r="AS926" s="151"/>
      <c r="AT926"/>
      <c r="AU926" s="57"/>
      <c r="AV926" s="57"/>
      <c r="AW926" s="57"/>
      <c r="AX926"/>
      <c r="AY926"/>
      <c r="AZ926"/>
      <c r="BA926"/>
      <c r="BB926"/>
      <c r="BC926"/>
      <c r="BD926"/>
      <c r="BE926"/>
      <c r="BF926"/>
      <c r="BG926"/>
      <c r="BH926"/>
      <c r="BI926"/>
      <c r="BJ926"/>
      <c r="BK926"/>
      <c r="BL926"/>
      <c r="BM926"/>
      <c r="BN926"/>
      <c r="BO926"/>
      <c r="BP926"/>
      <c r="BQ926"/>
      <c r="BR926"/>
      <c r="BS926"/>
      <c r="BT926"/>
      <c r="BU926"/>
      <c r="BV926"/>
      <c r="BW926"/>
      <c r="BX926"/>
      <c r="BY926"/>
      <c r="BZ926" s="21"/>
      <c r="CA926" s="21"/>
      <c r="CB926" s="21"/>
      <c r="CC926" s="21"/>
      <c r="CD926" s="21"/>
    </row>
    <row r="927" spans="5:82" hidden="1" x14ac:dyDescent="0.2">
      <c r="E927" s="182">
        <f t="shared" si="138"/>
        <v>0</v>
      </c>
      <c r="F927" s="182"/>
      <c r="H927" s="182">
        <f t="shared" si="139"/>
        <v>0</v>
      </c>
      <c r="I927" s="182"/>
      <c r="N927" s="182">
        <f t="shared" si="140"/>
        <v>0</v>
      </c>
      <c r="O927" s="182"/>
      <c r="T927" s="182">
        <f t="shared" si="141"/>
        <v>0</v>
      </c>
      <c r="U927" s="182"/>
      <c r="Z927" s="182">
        <f t="shared" si="142"/>
        <v>0</v>
      </c>
      <c r="AA927" s="182"/>
      <c r="AP927"/>
      <c r="AQ927"/>
      <c r="AR927" s="151"/>
      <c r="AS927" s="151"/>
      <c r="AT927"/>
      <c r="AU927" s="57"/>
      <c r="AV927" s="57"/>
      <c r="AW927" s="57"/>
      <c r="AX927"/>
      <c r="AY927"/>
      <c r="AZ927"/>
      <c r="BA927"/>
      <c r="BB927"/>
      <c r="BC927"/>
      <c r="BD927"/>
      <c r="BE927"/>
      <c r="BF927"/>
      <c r="BG927"/>
      <c r="BH927"/>
      <c r="BI927"/>
      <c r="BJ927"/>
      <c r="BK927"/>
      <c r="BL927"/>
      <c r="BM927"/>
      <c r="BN927"/>
      <c r="BO927"/>
      <c r="BP927"/>
      <c r="BQ927"/>
      <c r="BR927"/>
      <c r="BS927"/>
      <c r="BT927"/>
      <c r="BU927"/>
      <c r="BV927"/>
      <c r="BW927"/>
      <c r="BX927"/>
      <c r="BY927"/>
      <c r="BZ927" s="21"/>
      <c r="CA927" s="21"/>
      <c r="CB927" s="21"/>
      <c r="CC927" s="21"/>
      <c r="CD927" s="21"/>
    </row>
    <row r="928" spans="5:82" hidden="1" x14ac:dyDescent="0.2">
      <c r="E928" s="182">
        <f t="shared" si="138"/>
        <v>0</v>
      </c>
      <c r="F928" s="182"/>
      <c r="H928" s="182">
        <f t="shared" si="139"/>
        <v>0</v>
      </c>
      <c r="I928" s="182"/>
      <c r="N928" s="182">
        <f t="shared" si="140"/>
        <v>0</v>
      </c>
      <c r="O928" s="182"/>
      <c r="T928" s="182">
        <f t="shared" si="141"/>
        <v>0</v>
      </c>
      <c r="U928" s="182"/>
      <c r="Z928" s="182">
        <f t="shared" si="142"/>
        <v>0</v>
      </c>
      <c r="AA928" s="182"/>
      <c r="AP928"/>
      <c r="AQ928"/>
      <c r="AR928" s="151"/>
      <c r="AS928" s="151"/>
      <c r="AT928"/>
      <c r="AU928" s="57"/>
      <c r="AV928" s="57"/>
      <c r="AW928" s="57"/>
      <c r="AX928"/>
      <c r="AY928"/>
      <c r="AZ928"/>
      <c r="BA928"/>
      <c r="BB928"/>
      <c r="BC928"/>
      <c r="BD928"/>
      <c r="BE928"/>
      <c r="BF928"/>
      <c r="BG928"/>
      <c r="BH928"/>
      <c r="BI928"/>
      <c r="BJ928"/>
      <c r="BK928"/>
      <c r="BL928"/>
      <c r="BM928"/>
      <c r="BN928"/>
      <c r="BO928"/>
      <c r="BP928"/>
      <c r="BQ928"/>
      <c r="BR928"/>
      <c r="BS928"/>
      <c r="BT928"/>
      <c r="BU928"/>
      <c r="BV928"/>
      <c r="BW928"/>
      <c r="BX928"/>
      <c r="BY928"/>
      <c r="BZ928" s="21"/>
      <c r="CA928" s="21"/>
      <c r="CB928" s="21"/>
      <c r="CC928" s="21"/>
      <c r="CD928" s="21"/>
    </row>
    <row r="929" spans="5:82" hidden="1" x14ac:dyDescent="0.2">
      <c r="E929" s="182">
        <f t="shared" si="138"/>
        <v>0</v>
      </c>
      <c r="F929" s="182"/>
      <c r="H929" s="182">
        <f t="shared" si="139"/>
        <v>0</v>
      </c>
      <c r="I929" s="182"/>
      <c r="N929" s="182">
        <f t="shared" si="140"/>
        <v>0</v>
      </c>
      <c r="O929" s="182"/>
      <c r="T929" s="182">
        <f t="shared" si="141"/>
        <v>0</v>
      </c>
      <c r="U929" s="182"/>
      <c r="Z929" s="182">
        <f t="shared" si="142"/>
        <v>0</v>
      </c>
      <c r="AA929" s="182"/>
      <c r="AP929"/>
      <c r="AQ929"/>
      <c r="AR929" s="151"/>
      <c r="AS929" s="151"/>
      <c r="AT929"/>
      <c r="AU929" s="57"/>
      <c r="AV929" s="57"/>
      <c r="AW929" s="57"/>
      <c r="AX929"/>
      <c r="AY929"/>
      <c r="AZ929"/>
      <c r="BA929"/>
      <c r="BB929"/>
      <c r="BC929"/>
      <c r="BD929"/>
      <c r="BE929"/>
      <c r="BF929"/>
      <c r="BG929"/>
      <c r="BH929"/>
      <c r="BI929"/>
      <c r="BJ929"/>
      <c r="BK929"/>
      <c r="BL929"/>
      <c r="BM929"/>
      <c r="BN929"/>
      <c r="BO929"/>
      <c r="BP929"/>
      <c r="BQ929"/>
      <c r="BR929"/>
      <c r="BS929"/>
      <c r="BT929"/>
      <c r="BU929"/>
      <c r="BV929"/>
      <c r="BW929"/>
      <c r="BX929"/>
      <c r="BY929"/>
      <c r="BZ929" s="21"/>
      <c r="CA929" s="21"/>
      <c r="CB929" s="21"/>
      <c r="CC929" s="21"/>
      <c r="CD929" s="21"/>
    </row>
    <row r="930" spans="5:82" hidden="1" x14ac:dyDescent="0.2">
      <c r="E930" s="182">
        <f t="shared" ref="E930:E993" si="143">IF(ISERR(FIND(".",E141)),0,LEN(MID(E141,FIND(".",E141)+1,15)))</f>
        <v>0</v>
      </c>
      <c r="F930" s="182"/>
      <c r="H930" s="182">
        <f t="shared" ref="H930:H993" si="144">IF(ISERR(FIND(".",H141)),0,LEN(MID(H141,FIND(".",H141)+1,15)))</f>
        <v>0</v>
      </c>
      <c r="I930" s="182"/>
      <c r="N930" s="182">
        <f t="shared" ref="N930:N993" si="145">IF(ISERR(FIND(".",N141)),0,LEN(MID(N141,FIND(".",N141)+1,15)))</f>
        <v>0</v>
      </c>
      <c r="O930" s="182"/>
      <c r="T930" s="182">
        <f t="shared" ref="T930:T993" si="146">IF(ISERR(FIND(".",T141)),0,LEN(MID(T141,FIND(".",T141)+1,15)))</f>
        <v>0</v>
      </c>
      <c r="U930" s="182"/>
      <c r="Z930" s="182">
        <f t="shared" ref="Z930:Z993" si="147">IF(ISERR(FIND(".",Z141)),0,LEN(MID(Z141,FIND(".",Z141)+1,15)))</f>
        <v>0</v>
      </c>
      <c r="AA930" s="182"/>
      <c r="AP930"/>
      <c r="AQ930"/>
      <c r="AR930" s="151"/>
      <c r="AS930" s="151"/>
      <c r="AT930"/>
      <c r="AU930" s="57"/>
      <c r="AV930" s="57"/>
      <c r="AW930" s="57"/>
      <c r="AX930"/>
      <c r="AY930"/>
      <c r="AZ930"/>
      <c r="BA930"/>
      <c r="BB930"/>
      <c r="BC930"/>
      <c r="BD930"/>
      <c r="BE930"/>
      <c r="BF930"/>
      <c r="BG930"/>
      <c r="BH930"/>
      <c r="BI930"/>
      <c r="BJ930"/>
      <c r="BK930"/>
      <c r="BL930"/>
      <c r="BM930"/>
      <c r="BN930"/>
      <c r="BO930"/>
      <c r="BP930"/>
      <c r="BQ930"/>
      <c r="BR930"/>
      <c r="BS930"/>
      <c r="BT930"/>
      <c r="BU930"/>
      <c r="BV930"/>
      <c r="BW930"/>
      <c r="BX930"/>
      <c r="BY930"/>
      <c r="BZ930" s="21"/>
      <c r="CA930" s="21"/>
      <c r="CB930" s="21"/>
      <c r="CC930" s="21"/>
      <c r="CD930" s="21"/>
    </row>
    <row r="931" spans="5:82" hidden="1" x14ac:dyDescent="0.2">
      <c r="E931" s="182">
        <f t="shared" si="143"/>
        <v>0</v>
      </c>
      <c r="F931" s="182"/>
      <c r="H931" s="182">
        <f t="shared" si="144"/>
        <v>0</v>
      </c>
      <c r="I931" s="182"/>
      <c r="N931" s="182">
        <f t="shared" si="145"/>
        <v>0</v>
      </c>
      <c r="O931" s="182"/>
      <c r="T931" s="182">
        <f t="shared" si="146"/>
        <v>0</v>
      </c>
      <c r="U931" s="182"/>
      <c r="Z931" s="182">
        <f t="shared" si="147"/>
        <v>0</v>
      </c>
      <c r="AA931" s="182"/>
      <c r="AP931"/>
      <c r="AQ931"/>
      <c r="AR931" s="151"/>
      <c r="AS931" s="151"/>
      <c r="AT931"/>
      <c r="AU931" s="57"/>
      <c r="AV931" s="57"/>
      <c r="AW931" s="57"/>
      <c r="AX931"/>
      <c r="AY931"/>
      <c r="AZ931"/>
      <c r="BA931"/>
      <c r="BB931"/>
      <c r="BC931"/>
      <c r="BD931"/>
      <c r="BE931"/>
      <c r="BF931"/>
      <c r="BG931"/>
      <c r="BH931"/>
      <c r="BI931"/>
      <c r="BJ931"/>
      <c r="BK931"/>
      <c r="BL931"/>
      <c r="BM931"/>
      <c r="BN931"/>
      <c r="BO931"/>
      <c r="BP931"/>
      <c r="BQ931"/>
      <c r="BR931"/>
      <c r="BS931"/>
      <c r="BT931"/>
      <c r="BU931"/>
      <c r="BV931"/>
      <c r="BW931"/>
      <c r="BX931"/>
      <c r="BY931"/>
      <c r="BZ931" s="21"/>
      <c r="CA931" s="21"/>
      <c r="CB931" s="21"/>
      <c r="CC931" s="21"/>
      <c r="CD931" s="21"/>
    </row>
    <row r="932" spans="5:82" hidden="1" x14ac:dyDescent="0.2">
      <c r="E932" s="182">
        <f t="shared" si="143"/>
        <v>0</v>
      </c>
      <c r="F932" s="182"/>
      <c r="H932" s="182">
        <f t="shared" si="144"/>
        <v>0</v>
      </c>
      <c r="I932" s="182"/>
      <c r="N932" s="182">
        <f t="shared" si="145"/>
        <v>0</v>
      </c>
      <c r="O932" s="182"/>
      <c r="T932" s="182">
        <f t="shared" si="146"/>
        <v>0</v>
      </c>
      <c r="U932" s="182"/>
      <c r="Z932" s="182">
        <f t="shared" si="147"/>
        <v>0</v>
      </c>
      <c r="AA932" s="182"/>
      <c r="AP932"/>
      <c r="AQ932"/>
      <c r="AR932" s="151"/>
      <c r="AS932" s="151"/>
      <c r="AT932"/>
      <c r="AU932" s="57"/>
      <c r="AV932" s="57"/>
      <c r="AW932" s="57"/>
      <c r="AX932"/>
      <c r="AY932"/>
      <c r="AZ932"/>
      <c r="BA932"/>
      <c r="BB932"/>
      <c r="BC932"/>
      <c r="BD932"/>
      <c r="BE932"/>
      <c r="BF932"/>
      <c r="BG932"/>
      <c r="BH932"/>
      <c r="BI932"/>
      <c r="BJ932"/>
      <c r="BK932"/>
      <c r="BL932"/>
      <c r="BM932"/>
      <c r="BN932"/>
      <c r="BO932"/>
      <c r="BP932"/>
      <c r="BQ932"/>
      <c r="BR932"/>
      <c r="BS932"/>
      <c r="BT932"/>
      <c r="BU932"/>
      <c r="BV932"/>
      <c r="BW932"/>
      <c r="BX932"/>
      <c r="BY932"/>
      <c r="BZ932" s="21"/>
      <c r="CA932" s="21"/>
      <c r="CB932" s="21"/>
      <c r="CC932" s="21"/>
      <c r="CD932" s="21"/>
    </row>
    <row r="933" spans="5:82" hidden="1" x14ac:dyDescent="0.2">
      <c r="E933" s="182">
        <f t="shared" si="143"/>
        <v>0</v>
      </c>
      <c r="F933" s="182"/>
      <c r="H933" s="182">
        <f t="shared" si="144"/>
        <v>0</v>
      </c>
      <c r="I933" s="182"/>
      <c r="N933" s="182">
        <f t="shared" si="145"/>
        <v>0</v>
      </c>
      <c r="O933" s="182"/>
      <c r="T933" s="182">
        <f t="shared" si="146"/>
        <v>0</v>
      </c>
      <c r="U933" s="182"/>
      <c r="Z933" s="182">
        <f t="shared" si="147"/>
        <v>0</v>
      </c>
      <c r="AA933" s="182"/>
      <c r="AP933"/>
      <c r="AQ933"/>
      <c r="AR933" s="151"/>
      <c r="AS933" s="151"/>
      <c r="AT933"/>
      <c r="AU933" s="57"/>
      <c r="AV933" s="57"/>
      <c r="AW933" s="57"/>
      <c r="AX933"/>
      <c r="AY933"/>
      <c r="AZ933"/>
      <c r="BA933"/>
      <c r="BB933"/>
      <c r="BC933"/>
      <c r="BD933"/>
      <c r="BE933"/>
      <c r="BF933"/>
      <c r="BG933"/>
      <c r="BH933"/>
      <c r="BI933"/>
      <c r="BJ933"/>
      <c r="BK933"/>
      <c r="BL933"/>
      <c r="BM933"/>
      <c r="BN933"/>
      <c r="BO933"/>
      <c r="BP933"/>
      <c r="BQ933"/>
      <c r="BR933"/>
      <c r="BS933"/>
      <c r="BT933"/>
      <c r="BU933"/>
      <c r="BV933"/>
      <c r="BW933"/>
      <c r="BX933"/>
      <c r="BY933"/>
      <c r="BZ933" s="21"/>
      <c r="CA933" s="21"/>
      <c r="CB933" s="21"/>
      <c r="CC933" s="21"/>
      <c r="CD933" s="21"/>
    </row>
    <row r="934" spans="5:82" hidden="1" x14ac:dyDescent="0.2">
      <c r="E934" s="182">
        <f t="shared" si="143"/>
        <v>0</v>
      </c>
      <c r="F934" s="182"/>
      <c r="H934" s="182">
        <f t="shared" si="144"/>
        <v>0</v>
      </c>
      <c r="I934" s="182"/>
      <c r="N934" s="182">
        <f t="shared" si="145"/>
        <v>0</v>
      </c>
      <c r="O934" s="182"/>
      <c r="T934" s="182">
        <f t="shared" si="146"/>
        <v>0</v>
      </c>
      <c r="U934" s="182"/>
      <c r="Z934" s="182">
        <f t="shared" si="147"/>
        <v>0</v>
      </c>
      <c r="AA934" s="182"/>
      <c r="AP934"/>
      <c r="AQ934"/>
      <c r="AR934" s="151"/>
      <c r="AS934" s="151"/>
      <c r="AT934"/>
      <c r="AU934" s="57"/>
      <c r="AV934" s="57"/>
      <c r="AW934" s="57"/>
      <c r="AX934"/>
      <c r="AY934"/>
      <c r="AZ934"/>
      <c r="BA934"/>
      <c r="BB934"/>
      <c r="BC934"/>
      <c r="BD934"/>
      <c r="BE934"/>
      <c r="BF934"/>
      <c r="BG934"/>
      <c r="BH934"/>
      <c r="BI934"/>
      <c r="BJ934"/>
      <c r="BK934"/>
      <c r="BL934"/>
      <c r="BM934"/>
      <c r="BN934"/>
      <c r="BO934"/>
      <c r="BP934"/>
      <c r="BQ934"/>
      <c r="BR934"/>
      <c r="BS934"/>
      <c r="BT934"/>
      <c r="BU934"/>
      <c r="BV934"/>
      <c r="BW934"/>
      <c r="BX934"/>
      <c r="BY934"/>
      <c r="BZ934" s="21"/>
      <c r="CA934" s="21"/>
      <c r="CB934" s="21"/>
      <c r="CC934" s="21"/>
      <c r="CD934" s="21"/>
    </row>
    <row r="935" spans="5:82" hidden="1" x14ac:dyDescent="0.2">
      <c r="E935" s="182">
        <f t="shared" si="143"/>
        <v>0</v>
      </c>
      <c r="F935" s="182"/>
      <c r="H935" s="182">
        <f t="shared" si="144"/>
        <v>0</v>
      </c>
      <c r="I935" s="182"/>
      <c r="N935" s="182">
        <f t="shared" si="145"/>
        <v>0</v>
      </c>
      <c r="O935" s="182"/>
      <c r="T935" s="182">
        <f t="shared" si="146"/>
        <v>0</v>
      </c>
      <c r="U935" s="182"/>
      <c r="Z935" s="182">
        <f t="shared" si="147"/>
        <v>0</v>
      </c>
      <c r="AA935" s="182"/>
      <c r="AP935"/>
      <c r="AQ935"/>
      <c r="AR935" s="151"/>
      <c r="AS935" s="151"/>
      <c r="AT935"/>
      <c r="AU935" s="57"/>
      <c r="AV935" s="57"/>
      <c r="AW935" s="57"/>
      <c r="AX935"/>
      <c r="AY935"/>
      <c r="AZ935"/>
      <c r="BA935"/>
      <c r="BB935"/>
      <c r="BC935"/>
      <c r="BD935"/>
      <c r="BE935"/>
      <c r="BF935"/>
      <c r="BG935"/>
      <c r="BH935"/>
      <c r="BI935"/>
      <c r="BJ935"/>
      <c r="BK935"/>
      <c r="BL935"/>
      <c r="BM935"/>
      <c r="BN935"/>
      <c r="BO935"/>
      <c r="BP935"/>
      <c r="BQ935"/>
      <c r="BR935"/>
      <c r="BS935"/>
      <c r="BT935"/>
      <c r="BU935"/>
      <c r="BV935"/>
      <c r="BW935"/>
      <c r="BX935"/>
      <c r="BY935"/>
      <c r="BZ935" s="21"/>
      <c r="CA935" s="21"/>
      <c r="CB935" s="21"/>
      <c r="CC935" s="21"/>
      <c r="CD935" s="21"/>
    </row>
    <row r="936" spans="5:82" hidden="1" x14ac:dyDescent="0.2">
      <c r="E936" s="182">
        <f t="shared" si="143"/>
        <v>0</v>
      </c>
      <c r="F936" s="182"/>
      <c r="H936" s="182">
        <f t="shared" si="144"/>
        <v>0</v>
      </c>
      <c r="I936" s="182"/>
      <c r="N936" s="182">
        <f t="shared" si="145"/>
        <v>0</v>
      </c>
      <c r="O936" s="182"/>
      <c r="T936" s="182">
        <f t="shared" si="146"/>
        <v>0</v>
      </c>
      <c r="U936" s="182"/>
      <c r="Z936" s="182">
        <f t="shared" si="147"/>
        <v>0</v>
      </c>
      <c r="AA936" s="182"/>
      <c r="AP936"/>
      <c r="AQ936"/>
      <c r="AR936" s="151"/>
      <c r="AS936" s="151"/>
      <c r="AT936"/>
      <c r="AU936" s="57"/>
      <c r="AV936" s="57"/>
      <c r="AW936" s="57"/>
      <c r="AX936"/>
      <c r="AY936"/>
      <c r="AZ936"/>
      <c r="BA936"/>
      <c r="BB936"/>
      <c r="BC936"/>
      <c r="BD936"/>
      <c r="BE936"/>
      <c r="BF936"/>
      <c r="BG936"/>
      <c r="BH936"/>
      <c r="BI936"/>
      <c r="BJ936"/>
      <c r="BK936"/>
      <c r="BL936"/>
      <c r="BM936"/>
      <c r="BN936"/>
      <c r="BO936"/>
      <c r="BP936"/>
      <c r="BQ936"/>
      <c r="BR936"/>
      <c r="BS936"/>
      <c r="BT936"/>
      <c r="BU936"/>
      <c r="BV936"/>
      <c r="BW936"/>
      <c r="BX936"/>
      <c r="BY936"/>
      <c r="BZ936" s="21"/>
      <c r="CA936" s="21"/>
      <c r="CB936" s="21"/>
      <c r="CC936" s="21"/>
      <c r="CD936" s="21"/>
    </row>
    <row r="937" spans="5:82" hidden="1" x14ac:dyDescent="0.2">
      <c r="E937" s="182">
        <f t="shared" si="143"/>
        <v>0</v>
      </c>
      <c r="F937" s="182"/>
      <c r="H937" s="182">
        <f t="shared" si="144"/>
        <v>0</v>
      </c>
      <c r="I937" s="182"/>
      <c r="N937" s="182">
        <f t="shared" si="145"/>
        <v>0</v>
      </c>
      <c r="O937" s="182"/>
      <c r="T937" s="182">
        <f t="shared" si="146"/>
        <v>0</v>
      </c>
      <c r="U937" s="182"/>
      <c r="Z937" s="182">
        <f t="shared" si="147"/>
        <v>0</v>
      </c>
      <c r="AA937" s="182"/>
      <c r="AP937"/>
      <c r="AQ937"/>
      <c r="AR937" s="151"/>
      <c r="AS937" s="151"/>
      <c r="AT937"/>
      <c r="AU937" s="57"/>
      <c r="AV937" s="57"/>
      <c r="AW937" s="57"/>
      <c r="AX937"/>
      <c r="AY937"/>
      <c r="AZ937"/>
      <c r="BA937"/>
      <c r="BB937"/>
      <c r="BC937"/>
      <c r="BD937"/>
      <c r="BE937"/>
      <c r="BF937"/>
      <c r="BG937"/>
      <c r="BH937"/>
      <c r="BI937"/>
      <c r="BJ937"/>
      <c r="BK937"/>
      <c r="BL937"/>
      <c r="BM937"/>
      <c r="BN937"/>
      <c r="BO937"/>
      <c r="BP937"/>
      <c r="BQ937"/>
      <c r="BR937"/>
      <c r="BS937"/>
      <c r="BT937"/>
      <c r="BU937"/>
      <c r="BV937"/>
      <c r="BW937"/>
      <c r="BX937"/>
      <c r="BY937"/>
      <c r="BZ937" s="21"/>
      <c r="CA937" s="21"/>
      <c r="CB937" s="21"/>
      <c r="CC937" s="21"/>
      <c r="CD937" s="21"/>
    </row>
    <row r="938" spans="5:82" hidden="1" x14ac:dyDescent="0.2">
      <c r="E938" s="182">
        <f t="shared" si="143"/>
        <v>0</v>
      </c>
      <c r="F938" s="182"/>
      <c r="H938" s="182">
        <f t="shared" si="144"/>
        <v>0</v>
      </c>
      <c r="I938" s="182"/>
      <c r="N938" s="182">
        <f t="shared" si="145"/>
        <v>0</v>
      </c>
      <c r="O938" s="182"/>
      <c r="T938" s="182">
        <f t="shared" si="146"/>
        <v>0</v>
      </c>
      <c r="U938" s="182"/>
      <c r="Z938" s="182">
        <f t="shared" si="147"/>
        <v>0</v>
      </c>
      <c r="AA938" s="182"/>
      <c r="AP938"/>
      <c r="AQ938"/>
      <c r="AR938" s="151"/>
      <c r="AS938" s="151"/>
      <c r="AT938"/>
      <c r="AU938" s="57"/>
      <c r="AV938" s="57"/>
      <c r="AW938" s="57"/>
      <c r="AX938"/>
      <c r="AY938"/>
      <c r="AZ938"/>
      <c r="BA938"/>
      <c r="BB938"/>
      <c r="BC938"/>
      <c r="BD938"/>
      <c r="BE938"/>
      <c r="BF938"/>
      <c r="BG938"/>
      <c r="BH938"/>
      <c r="BI938"/>
      <c r="BJ938"/>
      <c r="BK938"/>
      <c r="BL938"/>
      <c r="BM938"/>
      <c r="BN938"/>
      <c r="BO938"/>
      <c r="BP938"/>
      <c r="BQ938"/>
      <c r="BR938"/>
      <c r="BS938"/>
      <c r="BT938"/>
      <c r="BU938"/>
      <c r="BV938"/>
      <c r="BW938"/>
      <c r="BX938"/>
      <c r="BY938"/>
      <c r="BZ938" s="21"/>
      <c r="CA938" s="21"/>
      <c r="CB938" s="21"/>
      <c r="CC938" s="21"/>
      <c r="CD938" s="21"/>
    </row>
    <row r="939" spans="5:82" hidden="1" x14ac:dyDescent="0.2">
      <c r="E939" s="182">
        <f t="shared" si="143"/>
        <v>0</v>
      </c>
      <c r="F939" s="182"/>
      <c r="H939" s="182">
        <f t="shared" si="144"/>
        <v>0</v>
      </c>
      <c r="I939" s="182"/>
      <c r="N939" s="182">
        <f t="shared" si="145"/>
        <v>0</v>
      </c>
      <c r="O939" s="182"/>
      <c r="T939" s="182">
        <f t="shared" si="146"/>
        <v>0</v>
      </c>
      <c r="U939" s="182"/>
      <c r="Z939" s="182">
        <f t="shared" si="147"/>
        <v>0</v>
      </c>
      <c r="AA939" s="182"/>
      <c r="AP939"/>
      <c r="AQ939"/>
      <c r="AR939" s="151"/>
      <c r="AS939" s="151"/>
      <c r="AT939"/>
      <c r="AU939" s="57"/>
      <c r="AV939" s="57"/>
      <c r="AW939" s="57"/>
      <c r="AX939"/>
      <c r="AY939"/>
      <c r="AZ939"/>
      <c r="BA939"/>
      <c r="BB939"/>
      <c r="BC939"/>
      <c r="BD939"/>
      <c r="BE939"/>
      <c r="BF939"/>
      <c r="BG939"/>
      <c r="BH939"/>
      <c r="BI939"/>
      <c r="BJ939"/>
      <c r="BK939"/>
      <c r="BL939"/>
      <c r="BM939"/>
      <c r="BN939"/>
      <c r="BO939"/>
      <c r="BP939"/>
      <c r="BQ939"/>
      <c r="BR939"/>
      <c r="BS939"/>
      <c r="BT939"/>
      <c r="BU939"/>
      <c r="BV939"/>
      <c r="BW939"/>
      <c r="BX939"/>
      <c r="BY939"/>
      <c r="BZ939" s="21"/>
      <c r="CA939" s="21"/>
      <c r="CB939" s="21"/>
      <c r="CC939" s="21"/>
      <c r="CD939" s="21"/>
    </row>
    <row r="940" spans="5:82" hidden="1" x14ac:dyDescent="0.2">
      <c r="E940" s="182">
        <f t="shared" si="143"/>
        <v>0</v>
      </c>
      <c r="F940" s="182"/>
      <c r="H940" s="182">
        <f t="shared" si="144"/>
        <v>0</v>
      </c>
      <c r="I940" s="182"/>
      <c r="N940" s="182">
        <f t="shared" si="145"/>
        <v>0</v>
      </c>
      <c r="O940" s="182"/>
      <c r="T940" s="182">
        <f t="shared" si="146"/>
        <v>0</v>
      </c>
      <c r="U940" s="182"/>
      <c r="Z940" s="182">
        <f t="shared" si="147"/>
        <v>0</v>
      </c>
      <c r="AA940" s="182"/>
      <c r="AP940"/>
      <c r="AQ940"/>
      <c r="AR940" s="151"/>
      <c r="AS940" s="151"/>
      <c r="AT940"/>
      <c r="AU940" s="57"/>
      <c r="AV940" s="57"/>
      <c r="AW940" s="57"/>
      <c r="AX940"/>
      <c r="AY940"/>
      <c r="AZ940"/>
      <c r="BA940"/>
      <c r="BB940"/>
      <c r="BC940"/>
      <c r="BD940"/>
      <c r="BE940"/>
      <c r="BF940"/>
      <c r="BG940"/>
      <c r="BH940"/>
      <c r="BI940"/>
      <c r="BJ940"/>
      <c r="BK940"/>
      <c r="BL940"/>
      <c r="BM940"/>
      <c r="BN940"/>
      <c r="BO940"/>
      <c r="BP940"/>
      <c r="BQ940"/>
      <c r="BR940"/>
      <c r="BS940"/>
      <c r="BT940"/>
      <c r="BU940"/>
      <c r="BV940"/>
      <c r="BW940"/>
      <c r="BX940"/>
      <c r="BY940"/>
      <c r="BZ940" s="21"/>
      <c r="CA940" s="21"/>
      <c r="CB940" s="21"/>
      <c r="CC940" s="21"/>
      <c r="CD940" s="21"/>
    </row>
    <row r="941" spans="5:82" hidden="1" x14ac:dyDescent="0.2">
      <c r="E941" s="182">
        <f t="shared" si="143"/>
        <v>0</v>
      </c>
      <c r="F941" s="182"/>
      <c r="H941" s="182">
        <f t="shared" si="144"/>
        <v>0</v>
      </c>
      <c r="I941" s="182"/>
      <c r="N941" s="182">
        <f t="shared" si="145"/>
        <v>0</v>
      </c>
      <c r="O941" s="182"/>
      <c r="T941" s="182">
        <f t="shared" si="146"/>
        <v>0</v>
      </c>
      <c r="U941" s="182"/>
      <c r="Z941" s="182">
        <f t="shared" si="147"/>
        <v>0</v>
      </c>
      <c r="AA941" s="182"/>
      <c r="AP941"/>
      <c r="AQ941"/>
      <c r="AR941" s="151"/>
      <c r="AS941" s="151"/>
      <c r="AT941"/>
      <c r="AU941" s="57"/>
      <c r="AV941" s="57"/>
      <c r="AW941" s="57"/>
      <c r="AX941"/>
      <c r="AY941"/>
      <c r="AZ941"/>
      <c r="BA941"/>
      <c r="BB941"/>
      <c r="BC941"/>
      <c r="BD941"/>
      <c r="BE941"/>
      <c r="BF941"/>
      <c r="BG941"/>
      <c r="BH941"/>
      <c r="BI941"/>
      <c r="BJ941"/>
      <c r="BK941"/>
      <c r="BL941"/>
      <c r="BM941"/>
      <c r="BN941"/>
      <c r="BO941"/>
      <c r="BP941"/>
      <c r="BQ941"/>
      <c r="BR941"/>
      <c r="BS941"/>
      <c r="BT941"/>
      <c r="BU941"/>
      <c r="BV941"/>
      <c r="BW941"/>
      <c r="BX941"/>
      <c r="BY941"/>
      <c r="BZ941" s="21"/>
      <c r="CA941" s="21"/>
      <c r="CB941" s="21"/>
      <c r="CC941" s="21"/>
      <c r="CD941" s="21"/>
    </row>
    <row r="942" spans="5:82" hidden="1" x14ac:dyDescent="0.2">
      <c r="E942" s="182">
        <f t="shared" si="143"/>
        <v>0</v>
      </c>
      <c r="F942" s="182"/>
      <c r="H942" s="182">
        <f t="shared" si="144"/>
        <v>0</v>
      </c>
      <c r="I942" s="182"/>
      <c r="N942" s="182">
        <f t="shared" si="145"/>
        <v>0</v>
      </c>
      <c r="O942" s="182"/>
      <c r="T942" s="182">
        <f t="shared" si="146"/>
        <v>0</v>
      </c>
      <c r="U942" s="182"/>
      <c r="Z942" s="182">
        <f t="shared" si="147"/>
        <v>0</v>
      </c>
      <c r="AA942" s="182"/>
      <c r="AP942"/>
      <c r="AQ942"/>
      <c r="AR942" s="151"/>
      <c r="AS942" s="151"/>
      <c r="AT942"/>
      <c r="AU942" s="57"/>
      <c r="AV942" s="57"/>
      <c r="AW942" s="57"/>
      <c r="AX942"/>
      <c r="AY942"/>
      <c r="AZ942"/>
      <c r="BA942"/>
      <c r="BB942"/>
      <c r="BC942"/>
      <c r="BD942"/>
      <c r="BE942"/>
      <c r="BF942"/>
      <c r="BG942"/>
      <c r="BH942"/>
      <c r="BI942"/>
      <c r="BJ942"/>
      <c r="BK942"/>
      <c r="BL942"/>
      <c r="BM942"/>
      <c r="BN942"/>
      <c r="BO942"/>
      <c r="BP942"/>
      <c r="BQ942"/>
      <c r="BR942"/>
      <c r="BS942"/>
      <c r="BT942"/>
      <c r="BU942"/>
      <c r="BV942"/>
      <c r="BW942"/>
      <c r="BX942"/>
      <c r="BY942"/>
      <c r="BZ942" s="21"/>
      <c r="CA942" s="21"/>
      <c r="CB942" s="21"/>
      <c r="CC942" s="21"/>
      <c r="CD942" s="21"/>
    </row>
    <row r="943" spans="5:82" hidden="1" x14ac:dyDescent="0.2">
      <c r="E943" s="182">
        <f t="shared" si="143"/>
        <v>0</v>
      </c>
      <c r="F943" s="182"/>
      <c r="H943" s="182">
        <f t="shared" si="144"/>
        <v>0</v>
      </c>
      <c r="I943" s="182"/>
      <c r="N943" s="182">
        <f t="shared" si="145"/>
        <v>0</v>
      </c>
      <c r="O943" s="182"/>
      <c r="T943" s="182">
        <f t="shared" si="146"/>
        <v>0</v>
      </c>
      <c r="U943" s="182"/>
      <c r="Z943" s="182">
        <f t="shared" si="147"/>
        <v>0</v>
      </c>
      <c r="AA943" s="182"/>
      <c r="AP943"/>
      <c r="AQ943"/>
      <c r="AR943" s="151"/>
      <c r="AS943" s="151"/>
      <c r="AT943"/>
      <c r="AU943" s="57"/>
      <c r="AV943" s="57"/>
      <c r="AW943" s="57"/>
      <c r="AX943"/>
      <c r="AY943"/>
      <c r="AZ943"/>
      <c r="BA943"/>
      <c r="BB943"/>
      <c r="BC943"/>
      <c r="BD943"/>
      <c r="BE943"/>
      <c r="BF943"/>
      <c r="BG943"/>
      <c r="BH943"/>
      <c r="BI943"/>
      <c r="BJ943"/>
      <c r="BK943"/>
      <c r="BL943"/>
      <c r="BM943"/>
      <c r="BN943"/>
      <c r="BO943"/>
      <c r="BP943"/>
      <c r="BQ943"/>
      <c r="BR943"/>
      <c r="BS943"/>
      <c r="BT943"/>
      <c r="BU943"/>
      <c r="BV943"/>
      <c r="BW943"/>
      <c r="BX943"/>
      <c r="BY943"/>
      <c r="BZ943" s="21"/>
      <c r="CA943" s="21"/>
      <c r="CB943" s="21"/>
      <c r="CC943" s="21"/>
      <c r="CD943" s="21"/>
    </row>
    <row r="944" spans="5:82" hidden="1" x14ac:dyDescent="0.2">
      <c r="E944" s="182">
        <f t="shared" si="143"/>
        <v>0</v>
      </c>
      <c r="F944" s="182"/>
      <c r="H944" s="182">
        <f t="shared" si="144"/>
        <v>0</v>
      </c>
      <c r="I944" s="182"/>
      <c r="N944" s="182">
        <f t="shared" si="145"/>
        <v>0</v>
      </c>
      <c r="O944" s="182"/>
      <c r="T944" s="182">
        <f t="shared" si="146"/>
        <v>0</v>
      </c>
      <c r="U944" s="182"/>
      <c r="Z944" s="182">
        <f t="shared" si="147"/>
        <v>0</v>
      </c>
      <c r="AA944" s="182"/>
      <c r="AP944"/>
      <c r="AQ944"/>
      <c r="AR944" s="151"/>
      <c r="AS944" s="151"/>
      <c r="AT944"/>
      <c r="AU944" s="57"/>
      <c r="AV944" s="57"/>
      <c r="AW944" s="57"/>
      <c r="AX944"/>
      <c r="AY944"/>
      <c r="AZ944"/>
      <c r="BA944"/>
      <c r="BB944"/>
      <c r="BC944"/>
      <c r="BD944"/>
      <c r="BE944"/>
      <c r="BF944"/>
      <c r="BG944"/>
      <c r="BH944"/>
      <c r="BI944"/>
      <c r="BJ944"/>
      <c r="BK944"/>
      <c r="BL944"/>
      <c r="BM944"/>
      <c r="BN944"/>
      <c r="BO944"/>
      <c r="BP944"/>
      <c r="BQ944"/>
      <c r="BR944"/>
      <c r="BS944"/>
      <c r="BT944"/>
      <c r="BU944"/>
      <c r="BV944"/>
      <c r="BW944"/>
      <c r="BX944"/>
      <c r="BY944"/>
      <c r="BZ944" s="21"/>
      <c r="CA944" s="21"/>
      <c r="CB944" s="21"/>
      <c r="CC944" s="21"/>
      <c r="CD944" s="21"/>
    </row>
    <row r="945" spans="5:82" hidden="1" x14ac:dyDescent="0.2">
      <c r="E945" s="182">
        <f t="shared" si="143"/>
        <v>0</v>
      </c>
      <c r="F945" s="182"/>
      <c r="H945" s="182">
        <f t="shared" si="144"/>
        <v>0</v>
      </c>
      <c r="I945" s="182"/>
      <c r="N945" s="182">
        <f t="shared" si="145"/>
        <v>0</v>
      </c>
      <c r="O945" s="182"/>
      <c r="T945" s="182">
        <f t="shared" si="146"/>
        <v>0</v>
      </c>
      <c r="U945" s="182"/>
      <c r="Z945" s="182">
        <f t="shared" si="147"/>
        <v>0</v>
      </c>
      <c r="AA945" s="182"/>
      <c r="AP945"/>
      <c r="AQ945"/>
      <c r="AR945" s="151"/>
      <c r="AS945" s="151"/>
      <c r="AT945"/>
      <c r="AU945" s="57"/>
      <c r="AV945" s="57"/>
      <c r="AW945" s="57"/>
      <c r="AX945"/>
      <c r="AY945"/>
      <c r="AZ945"/>
      <c r="BA945"/>
      <c r="BB945"/>
      <c r="BC945"/>
      <c r="BD945"/>
      <c r="BE945"/>
      <c r="BF945"/>
      <c r="BG945"/>
      <c r="BH945"/>
      <c r="BI945"/>
      <c r="BJ945"/>
      <c r="BK945"/>
      <c r="BL945"/>
      <c r="BM945"/>
      <c r="BN945"/>
      <c r="BO945"/>
      <c r="BP945"/>
      <c r="BQ945"/>
      <c r="BR945"/>
      <c r="BS945"/>
      <c r="BT945"/>
      <c r="BU945"/>
      <c r="BV945"/>
      <c r="BW945"/>
      <c r="BX945"/>
      <c r="BY945"/>
      <c r="BZ945" s="21"/>
      <c r="CA945" s="21"/>
      <c r="CB945" s="21"/>
      <c r="CC945" s="21"/>
      <c r="CD945" s="21"/>
    </row>
    <row r="946" spans="5:82" hidden="1" x14ac:dyDescent="0.2">
      <c r="E946" s="182">
        <f t="shared" si="143"/>
        <v>0</v>
      </c>
      <c r="F946" s="182"/>
      <c r="H946" s="182">
        <f t="shared" si="144"/>
        <v>0</v>
      </c>
      <c r="I946" s="182"/>
      <c r="N946" s="182">
        <f t="shared" si="145"/>
        <v>0</v>
      </c>
      <c r="O946" s="182"/>
      <c r="T946" s="182">
        <f t="shared" si="146"/>
        <v>0</v>
      </c>
      <c r="U946" s="182"/>
      <c r="Z946" s="182">
        <f t="shared" si="147"/>
        <v>0</v>
      </c>
      <c r="AA946" s="182"/>
      <c r="AP946"/>
      <c r="AQ946"/>
      <c r="AR946" s="151"/>
      <c r="AS946" s="151"/>
      <c r="AT946"/>
      <c r="AU946" s="57"/>
      <c r="AV946" s="57"/>
      <c r="AW946" s="57"/>
      <c r="AX946"/>
      <c r="AY946"/>
      <c r="AZ946"/>
      <c r="BA946"/>
      <c r="BB946"/>
      <c r="BC946"/>
      <c r="BD946"/>
      <c r="BE946"/>
      <c r="BF946"/>
      <c r="BG946"/>
      <c r="BH946"/>
      <c r="BI946"/>
      <c r="BJ946"/>
      <c r="BK946"/>
      <c r="BL946"/>
      <c r="BM946"/>
      <c r="BN946"/>
      <c r="BO946"/>
      <c r="BP946"/>
      <c r="BQ946"/>
      <c r="BR946"/>
      <c r="BS946"/>
      <c r="BT946"/>
      <c r="BU946"/>
      <c r="BV946"/>
      <c r="BW946"/>
      <c r="BX946"/>
      <c r="BY946"/>
      <c r="BZ946" s="21"/>
      <c r="CA946" s="21"/>
      <c r="CB946" s="21"/>
      <c r="CC946" s="21"/>
      <c r="CD946" s="21"/>
    </row>
    <row r="947" spans="5:82" hidden="1" x14ac:dyDescent="0.2">
      <c r="E947" s="182">
        <f t="shared" si="143"/>
        <v>0</v>
      </c>
      <c r="F947" s="182"/>
      <c r="H947" s="182">
        <f t="shared" si="144"/>
        <v>0</v>
      </c>
      <c r="I947" s="182"/>
      <c r="N947" s="182">
        <f t="shared" si="145"/>
        <v>0</v>
      </c>
      <c r="O947" s="182"/>
      <c r="T947" s="182">
        <f t="shared" si="146"/>
        <v>0</v>
      </c>
      <c r="U947" s="182"/>
      <c r="Z947" s="182">
        <f t="shared" si="147"/>
        <v>0</v>
      </c>
      <c r="AA947" s="182"/>
      <c r="AP947"/>
      <c r="AQ947"/>
      <c r="AR947" s="151"/>
      <c r="AS947" s="151"/>
      <c r="AT947"/>
      <c r="AU947" s="57"/>
      <c r="AV947" s="57"/>
      <c r="AW947" s="57"/>
      <c r="AX947"/>
      <c r="AY947"/>
      <c r="AZ947"/>
      <c r="BA947"/>
      <c r="BB947"/>
      <c r="BC947"/>
      <c r="BD947"/>
      <c r="BE947"/>
      <c r="BF947"/>
      <c r="BG947"/>
      <c r="BH947"/>
      <c r="BI947"/>
      <c r="BJ947"/>
      <c r="BK947"/>
      <c r="BL947"/>
      <c r="BM947"/>
      <c r="BN947"/>
      <c r="BO947"/>
      <c r="BP947"/>
      <c r="BQ947"/>
      <c r="BR947"/>
      <c r="BS947"/>
      <c r="BT947"/>
      <c r="BU947"/>
      <c r="BV947"/>
      <c r="BW947"/>
      <c r="BX947"/>
      <c r="BY947"/>
      <c r="BZ947" s="21"/>
      <c r="CA947" s="21"/>
      <c r="CB947" s="21"/>
      <c r="CC947" s="21"/>
      <c r="CD947" s="21"/>
    </row>
    <row r="948" spans="5:82" hidden="1" x14ac:dyDescent="0.2">
      <c r="E948" s="182">
        <f t="shared" si="143"/>
        <v>0</v>
      </c>
      <c r="F948" s="182"/>
      <c r="H948" s="182">
        <f t="shared" si="144"/>
        <v>0</v>
      </c>
      <c r="I948" s="182"/>
      <c r="N948" s="182">
        <f t="shared" si="145"/>
        <v>0</v>
      </c>
      <c r="O948" s="182"/>
      <c r="T948" s="182">
        <f t="shared" si="146"/>
        <v>0</v>
      </c>
      <c r="U948" s="182"/>
      <c r="Z948" s="182">
        <f t="shared" si="147"/>
        <v>0</v>
      </c>
      <c r="AA948" s="182"/>
      <c r="AP948"/>
      <c r="AQ948"/>
      <c r="AR948" s="151"/>
      <c r="AS948" s="151"/>
      <c r="AT948"/>
      <c r="AU948" s="57"/>
      <c r="AV948" s="57"/>
      <c r="AW948" s="57"/>
      <c r="AX948"/>
      <c r="AY948"/>
      <c r="AZ948"/>
      <c r="BA948"/>
      <c r="BB948"/>
      <c r="BC948"/>
      <c r="BD948"/>
      <c r="BE948"/>
      <c r="BF948"/>
      <c r="BG948"/>
      <c r="BH948"/>
      <c r="BI948"/>
      <c r="BJ948"/>
      <c r="BK948"/>
      <c r="BL948"/>
      <c r="BM948"/>
      <c r="BN948"/>
      <c r="BO948"/>
      <c r="BP948"/>
      <c r="BQ948"/>
      <c r="BR948"/>
      <c r="BS948"/>
      <c r="BT948"/>
      <c r="BU948"/>
      <c r="BV948"/>
      <c r="BW948"/>
      <c r="BX948"/>
      <c r="BY948"/>
      <c r="BZ948" s="21"/>
      <c r="CA948" s="21"/>
      <c r="CB948" s="21"/>
      <c r="CC948" s="21"/>
      <c r="CD948" s="21"/>
    </row>
    <row r="949" spans="5:82" hidden="1" x14ac:dyDescent="0.2">
      <c r="E949" s="182">
        <f t="shared" si="143"/>
        <v>0</v>
      </c>
      <c r="F949" s="182"/>
      <c r="H949" s="182">
        <f t="shared" si="144"/>
        <v>0</v>
      </c>
      <c r="I949" s="182"/>
      <c r="N949" s="182">
        <f t="shared" si="145"/>
        <v>0</v>
      </c>
      <c r="O949" s="182"/>
      <c r="T949" s="182">
        <f t="shared" si="146"/>
        <v>0</v>
      </c>
      <c r="U949" s="182"/>
      <c r="Z949" s="182">
        <f t="shared" si="147"/>
        <v>0</v>
      </c>
      <c r="AA949" s="182"/>
      <c r="AP949"/>
      <c r="AQ949"/>
      <c r="AR949" s="151"/>
      <c r="AS949" s="151"/>
      <c r="AT949"/>
      <c r="AU949" s="57"/>
      <c r="AV949" s="57"/>
      <c r="AW949" s="57"/>
      <c r="AX949"/>
      <c r="AY949"/>
      <c r="AZ949"/>
      <c r="BA949"/>
      <c r="BB949"/>
      <c r="BC949"/>
      <c r="BD949"/>
      <c r="BE949"/>
      <c r="BF949"/>
      <c r="BG949"/>
      <c r="BH949"/>
      <c r="BI949"/>
      <c r="BJ949"/>
      <c r="BK949"/>
      <c r="BL949"/>
      <c r="BM949"/>
      <c r="BN949"/>
      <c r="BO949"/>
      <c r="BP949"/>
      <c r="BQ949"/>
      <c r="BR949"/>
      <c r="BS949"/>
      <c r="BT949"/>
      <c r="BU949"/>
      <c r="BV949"/>
      <c r="BW949"/>
      <c r="BX949"/>
      <c r="BY949"/>
      <c r="BZ949" s="21"/>
      <c r="CA949" s="21"/>
      <c r="CB949" s="21"/>
      <c r="CC949" s="21"/>
      <c r="CD949" s="21"/>
    </row>
    <row r="950" spans="5:82" hidden="1" x14ac:dyDescent="0.2">
      <c r="E950" s="182">
        <f t="shared" si="143"/>
        <v>0</v>
      </c>
      <c r="F950" s="182"/>
      <c r="H950" s="182">
        <f t="shared" si="144"/>
        <v>0</v>
      </c>
      <c r="I950" s="182"/>
      <c r="N950" s="182">
        <f t="shared" si="145"/>
        <v>0</v>
      </c>
      <c r="O950" s="182"/>
      <c r="T950" s="182">
        <f t="shared" si="146"/>
        <v>0</v>
      </c>
      <c r="U950" s="182"/>
      <c r="Z950" s="182">
        <f t="shared" si="147"/>
        <v>0</v>
      </c>
      <c r="AA950" s="182"/>
      <c r="AP950"/>
      <c r="AQ950"/>
      <c r="AR950" s="151"/>
      <c r="AS950" s="151"/>
      <c r="AT950"/>
      <c r="AU950" s="57"/>
      <c r="AV950" s="57"/>
      <c r="AW950" s="57"/>
      <c r="AX950"/>
      <c r="AY950"/>
      <c r="AZ950"/>
      <c r="BA950"/>
      <c r="BB950"/>
      <c r="BC950"/>
      <c r="BD950"/>
      <c r="BE950"/>
      <c r="BF950"/>
      <c r="BG950"/>
      <c r="BH950"/>
      <c r="BI950"/>
      <c r="BJ950"/>
      <c r="BK950"/>
      <c r="BL950"/>
      <c r="BM950"/>
      <c r="BN950"/>
      <c r="BO950"/>
      <c r="BP950"/>
      <c r="BQ950"/>
      <c r="BR950"/>
      <c r="BS950"/>
      <c r="BT950"/>
      <c r="BU950"/>
      <c r="BV950"/>
      <c r="BW950"/>
      <c r="BX950"/>
      <c r="BY950"/>
      <c r="BZ950" s="21"/>
      <c r="CA950" s="21"/>
      <c r="CB950" s="21"/>
      <c r="CC950" s="21"/>
      <c r="CD950" s="21"/>
    </row>
    <row r="951" spans="5:82" hidden="1" x14ac:dyDescent="0.2">
      <c r="E951" s="182">
        <f t="shared" si="143"/>
        <v>0</v>
      </c>
      <c r="F951" s="182"/>
      <c r="H951" s="182">
        <f t="shared" si="144"/>
        <v>0</v>
      </c>
      <c r="I951" s="182"/>
      <c r="N951" s="182">
        <f t="shared" si="145"/>
        <v>0</v>
      </c>
      <c r="O951" s="182"/>
      <c r="T951" s="182">
        <f t="shared" si="146"/>
        <v>0</v>
      </c>
      <c r="U951" s="182"/>
      <c r="Z951" s="182">
        <f t="shared" si="147"/>
        <v>0</v>
      </c>
      <c r="AA951" s="182"/>
      <c r="AP951"/>
      <c r="AQ951"/>
      <c r="AR951" s="151"/>
      <c r="AS951" s="151"/>
      <c r="AT951"/>
      <c r="AU951" s="57"/>
      <c r="AV951" s="57"/>
      <c r="AW951" s="57"/>
      <c r="AX951"/>
      <c r="AY951"/>
      <c r="AZ951"/>
      <c r="BA951"/>
      <c r="BB951"/>
      <c r="BC951"/>
      <c r="BD951"/>
      <c r="BE951"/>
      <c r="BF951"/>
      <c r="BG951"/>
      <c r="BH951"/>
      <c r="BI951"/>
      <c r="BJ951"/>
      <c r="BK951"/>
      <c r="BL951"/>
      <c r="BM951"/>
      <c r="BN951"/>
      <c r="BO951"/>
      <c r="BP951"/>
      <c r="BQ951"/>
      <c r="BR951"/>
      <c r="BS951"/>
      <c r="BT951"/>
      <c r="BU951"/>
      <c r="BV951"/>
      <c r="BW951"/>
      <c r="BX951"/>
      <c r="BY951"/>
      <c r="BZ951" s="21"/>
      <c r="CA951" s="21"/>
      <c r="CB951" s="21"/>
      <c r="CC951" s="21"/>
      <c r="CD951" s="21"/>
    </row>
    <row r="952" spans="5:82" hidden="1" x14ac:dyDescent="0.2">
      <c r="E952" s="182">
        <f t="shared" si="143"/>
        <v>0</v>
      </c>
      <c r="F952" s="182"/>
      <c r="H952" s="182">
        <f t="shared" si="144"/>
        <v>0</v>
      </c>
      <c r="I952" s="182"/>
      <c r="N952" s="182">
        <f t="shared" si="145"/>
        <v>0</v>
      </c>
      <c r="O952" s="182"/>
      <c r="T952" s="182">
        <f t="shared" si="146"/>
        <v>0</v>
      </c>
      <c r="U952" s="182"/>
      <c r="Z952" s="182">
        <f t="shared" si="147"/>
        <v>0</v>
      </c>
      <c r="AA952" s="182"/>
      <c r="AP952"/>
      <c r="AQ952"/>
      <c r="AR952" s="151"/>
      <c r="AS952" s="151"/>
      <c r="AT952"/>
      <c r="AU952" s="57"/>
      <c r="AV952" s="57"/>
      <c r="AW952" s="57"/>
      <c r="AX952"/>
      <c r="AY952"/>
      <c r="AZ952"/>
      <c r="BA952"/>
      <c r="BB952"/>
      <c r="BC952"/>
      <c r="BD952"/>
      <c r="BE952"/>
      <c r="BF952"/>
      <c r="BG952"/>
      <c r="BH952"/>
      <c r="BI952"/>
      <c r="BJ952"/>
      <c r="BK952"/>
      <c r="BL952"/>
      <c r="BM952"/>
      <c r="BN952"/>
      <c r="BO952"/>
      <c r="BP952"/>
      <c r="BQ952"/>
      <c r="BR952"/>
      <c r="BS952"/>
      <c r="BT952"/>
      <c r="BU952"/>
      <c r="BV952"/>
      <c r="BW952"/>
      <c r="BX952"/>
      <c r="BY952"/>
      <c r="BZ952" s="21"/>
      <c r="CA952" s="21"/>
      <c r="CB952" s="21"/>
      <c r="CC952" s="21"/>
      <c r="CD952" s="21"/>
    </row>
    <row r="953" spans="5:82" hidden="1" x14ac:dyDescent="0.2">
      <c r="E953" s="182">
        <f t="shared" si="143"/>
        <v>0</v>
      </c>
      <c r="F953" s="182"/>
      <c r="H953" s="182">
        <f t="shared" si="144"/>
        <v>0</v>
      </c>
      <c r="I953" s="182"/>
      <c r="N953" s="182">
        <f t="shared" si="145"/>
        <v>0</v>
      </c>
      <c r="O953" s="182"/>
      <c r="T953" s="182">
        <f t="shared" si="146"/>
        <v>0</v>
      </c>
      <c r="U953" s="182"/>
      <c r="Z953" s="182">
        <f t="shared" si="147"/>
        <v>0</v>
      </c>
      <c r="AA953" s="182"/>
      <c r="AP953"/>
      <c r="AQ953"/>
      <c r="AR953" s="151"/>
      <c r="AS953" s="151"/>
      <c r="AT953"/>
      <c r="AU953" s="57"/>
      <c r="AV953" s="57"/>
      <c r="AW953" s="57"/>
      <c r="AX953"/>
      <c r="AY953"/>
      <c r="AZ953"/>
      <c r="BA953"/>
      <c r="BB953"/>
      <c r="BC953"/>
      <c r="BD953"/>
      <c r="BE953"/>
      <c r="BF953"/>
      <c r="BG953"/>
      <c r="BH953"/>
      <c r="BI953"/>
      <c r="BJ953"/>
      <c r="BK953"/>
      <c r="BL953"/>
      <c r="BM953"/>
      <c r="BN953"/>
      <c r="BO953"/>
      <c r="BP953"/>
      <c r="BQ953"/>
      <c r="BR953"/>
      <c r="BS953"/>
      <c r="BT953"/>
      <c r="BU953"/>
      <c r="BV953"/>
      <c r="BW953"/>
      <c r="BX953"/>
      <c r="BY953"/>
      <c r="BZ953" s="21"/>
      <c r="CA953" s="21"/>
      <c r="CB953" s="21"/>
      <c r="CC953" s="21"/>
      <c r="CD953" s="21"/>
    </row>
    <row r="954" spans="5:82" hidden="1" x14ac:dyDescent="0.2">
      <c r="E954" s="182">
        <f t="shared" si="143"/>
        <v>0</v>
      </c>
      <c r="F954" s="182"/>
      <c r="H954" s="182">
        <f t="shared" si="144"/>
        <v>0</v>
      </c>
      <c r="I954" s="182"/>
      <c r="N954" s="182">
        <f t="shared" si="145"/>
        <v>0</v>
      </c>
      <c r="O954" s="182"/>
      <c r="T954" s="182">
        <f t="shared" si="146"/>
        <v>0</v>
      </c>
      <c r="U954" s="182"/>
      <c r="Z954" s="182">
        <f t="shared" si="147"/>
        <v>0</v>
      </c>
      <c r="AA954" s="182"/>
      <c r="AP954"/>
      <c r="AQ954"/>
      <c r="AR954" s="151"/>
      <c r="AS954" s="151"/>
      <c r="AT954"/>
      <c r="AU954" s="57"/>
      <c r="AV954" s="57"/>
      <c r="AW954" s="57"/>
      <c r="AX954"/>
      <c r="AY954"/>
      <c r="AZ954"/>
      <c r="BA954"/>
      <c r="BB954"/>
      <c r="BC954"/>
      <c r="BD954"/>
      <c r="BE954"/>
      <c r="BF954"/>
      <c r="BG954"/>
      <c r="BH954"/>
      <c r="BI954"/>
      <c r="BJ954"/>
      <c r="BK954"/>
      <c r="BL954"/>
      <c r="BM954"/>
      <c r="BN954"/>
      <c r="BO954"/>
      <c r="BP954"/>
      <c r="BQ954"/>
      <c r="BR954"/>
      <c r="BS954"/>
      <c r="BT954"/>
      <c r="BU954"/>
      <c r="BV954"/>
      <c r="BW954"/>
      <c r="BX954"/>
      <c r="BY954"/>
      <c r="BZ954" s="21"/>
      <c r="CA954" s="21"/>
      <c r="CB954" s="21"/>
      <c r="CC954" s="21"/>
      <c r="CD954" s="21"/>
    </row>
    <row r="955" spans="5:82" hidden="1" x14ac:dyDescent="0.2">
      <c r="E955" s="182">
        <f t="shared" si="143"/>
        <v>0</v>
      </c>
      <c r="F955" s="182"/>
      <c r="H955" s="182">
        <f t="shared" si="144"/>
        <v>0</v>
      </c>
      <c r="I955" s="182"/>
      <c r="N955" s="182">
        <f t="shared" si="145"/>
        <v>0</v>
      </c>
      <c r="O955" s="182"/>
      <c r="T955" s="182">
        <f t="shared" si="146"/>
        <v>0</v>
      </c>
      <c r="U955" s="182"/>
      <c r="Z955" s="182">
        <f t="shared" si="147"/>
        <v>0</v>
      </c>
      <c r="AA955" s="182"/>
      <c r="AP955"/>
      <c r="AQ955"/>
      <c r="AR955" s="151"/>
      <c r="AS955" s="151"/>
      <c r="AT955"/>
      <c r="AU955" s="57"/>
      <c r="AV955" s="57"/>
      <c r="AW955" s="57"/>
      <c r="AX955"/>
      <c r="AY955"/>
      <c r="AZ955"/>
      <c r="BA955"/>
      <c r="BB955"/>
      <c r="BC955"/>
      <c r="BD955"/>
      <c r="BE955"/>
      <c r="BF955"/>
      <c r="BG955"/>
      <c r="BH955"/>
      <c r="BI955"/>
      <c r="BJ955"/>
      <c r="BK955"/>
      <c r="BL955"/>
      <c r="BM955"/>
      <c r="BN955"/>
      <c r="BO955"/>
      <c r="BP955"/>
      <c r="BQ955"/>
      <c r="BR955"/>
      <c r="BS955"/>
      <c r="BT955"/>
      <c r="BU955"/>
      <c r="BV955"/>
      <c r="BW955"/>
      <c r="BX955"/>
      <c r="BY955"/>
      <c r="BZ955" s="21"/>
      <c r="CA955" s="21"/>
      <c r="CB955" s="21"/>
      <c r="CC955" s="21"/>
      <c r="CD955" s="21"/>
    </row>
    <row r="956" spans="5:82" hidden="1" x14ac:dyDescent="0.2">
      <c r="E956" s="182">
        <f t="shared" si="143"/>
        <v>0</v>
      </c>
      <c r="F956" s="182"/>
      <c r="H956" s="182">
        <f t="shared" si="144"/>
        <v>0</v>
      </c>
      <c r="I956" s="182"/>
      <c r="N956" s="182">
        <f t="shared" si="145"/>
        <v>0</v>
      </c>
      <c r="O956" s="182"/>
      <c r="T956" s="182">
        <f t="shared" si="146"/>
        <v>0</v>
      </c>
      <c r="U956" s="182"/>
      <c r="Z956" s="182">
        <f t="shared" si="147"/>
        <v>0</v>
      </c>
      <c r="AA956" s="182"/>
      <c r="AP956"/>
      <c r="AQ956"/>
      <c r="AR956" s="151"/>
      <c r="AS956" s="151"/>
      <c r="AT956"/>
      <c r="AU956" s="57"/>
      <c r="AV956" s="57"/>
      <c r="AW956" s="57"/>
      <c r="AX956"/>
      <c r="AY956"/>
      <c r="AZ956"/>
      <c r="BA956"/>
      <c r="BB956"/>
      <c r="BC956"/>
      <c r="BD956"/>
      <c r="BE956"/>
      <c r="BF956"/>
      <c r="BG956"/>
      <c r="BH956"/>
      <c r="BI956"/>
      <c r="BJ956"/>
      <c r="BK956"/>
      <c r="BL956"/>
      <c r="BM956"/>
      <c r="BN956"/>
      <c r="BO956"/>
      <c r="BP956"/>
      <c r="BQ956"/>
      <c r="BR956"/>
      <c r="BS956"/>
      <c r="BT956"/>
      <c r="BU956"/>
      <c r="BV956"/>
      <c r="BW956"/>
      <c r="BX956"/>
      <c r="BY956"/>
      <c r="BZ956" s="21"/>
      <c r="CA956" s="21"/>
      <c r="CB956" s="21"/>
      <c r="CC956" s="21"/>
      <c r="CD956" s="21"/>
    </row>
    <row r="957" spans="5:82" hidden="1" x14ac:dyDescent="0.2">
      <c r="E957" s="182">
        <f t="shared" si="143"/>
        <v>0</v>
      </c>
      <c r="F957" s="182"/>
      <c r="H957" s="182">
        <f t="shared" si="144"/>
        <v>0</v>
      </c>
      <c r="I957" s="182"/>
      <c r="N957" s="182">
        <f t="shared" si="145"/>
        <v>0</v>
      </c>
      <c r="O957" s="182"/>
      <c r="T957" s="182">
        <f t="shared" si="146"/>
        <v>0</v>
      </c>
      <c r="U957" s="182"/>
      <c r="Z957" s="182">
        <f t="shared" si="147"/>
        <v>0</v>
      </c>
      <c r="AA957" s="182"/>
      <c r="AP957"/>
      <c r="AQ957"/>
      <c r="AR957" s="151"/>
      <c r="AS957" s="151"/>
      <c r="AT957"/>
      <c r="AU957" s="57"/>
      <c r="AV957" s="57"/>
      <c r="AW957" s="57"/>
      <c r="AX957"/>
      <c r="AY957"/>
      <c r="AZ957"/>
      <c r="BA957"/>
      <c r="BB957"/>
      <c r="BC957"/>
      <c r="BD957"/>
      <c r="BE957"/>
      <c r="BF957"/>
      <c r="BG957"/>
      <c r="BH957"/>
      <c r="BI957"/>
      <c r="BJ957"/>
      <c r="BK957"/>
      <c r="BL957"/>
      <c r="BM957"/>
      <c r="BN957"/>
      <c r="BO957"/>
      <c r="BP957"/>
      <c r="BQ957"/>
      <c r="BR957"/>
      <c r="BS957"/>
      <c r="BT957"/>
      <c r="BU957"/>
      <c r="BV957"/>
      <c r="BW957"/>
      <c r="BX957"/>
      <c r="BY957"/>
      <c r="BZ957" s="21"/>
      <c r="CA957" s="21"/>
      <c r="CB957" s="21"/>
      <c r="CC957" s="21"/>
      <c r="CD957" s="21"/>
    </row>
    <row r="958" spans="5:82" hidden="1" x14ac:dyDescent="0.2">
      <c r="E958" s="182">
        <f t="shared" si="143"/>
        <v>0</v>
      </c>
      <c r="F958" s="182"/>
      <c r="H958" s="182">
        <f t="shared" si="144"/>
        <v>0</v>
      </c>
      <c r="I958" s="182"/>
      <c r="N958" s="182">
        <f t="shared" si="145"/>
        <v>0</v>
      </c>
      <c r="O958" s="182"/>
      <c r="T958" s="182">
        <f t="shared" si="146"/>
        <v>0</v>
      </c>
      <c r="U958" s="182"/>
      <c r="Z958" s="182">
        <f t="shared" si="147"/>
        <v>0</v>
      </c>
      <c r="AA958" s="182"/>
      <c r="AP958"/>
      <c r="AQ958"/>
      <c r="AR958" s="151"/>
      <c r="AS958" s="151"/>
      <c r="AT958"/>
      <c r="AU958" s="57"/>
      <c r="AV958" s="57"/>
      <c r="AW958" s="57"/>
      <c r="AX958"/>
      <c r="AY958"/>
      <c r="AZ958"/>
      <c r="BA958"/>
      <c r="BB958"/>
      <c r="BC958"/>
      <c r="BD958"/>
      <c r="BE958"/>
      <c r="BF958"/>
      <c r="BG958"/>
      <c r="BH958"/>
      <c r="BI958"/>
      <c r="BJ958"/>
      <c r="BK958"/>
      <c r="BL958"/>
      <c r="BM958"/>
      <c r="BN958"/>
      <c r="BO958"/>
      <c r="BP958"/>
      <c r="BQ958"/>
      <c r="BR958"/>
      <c r="BS958"/>
      <c r="BT958"/>
      <c r="BU958"/>
      <c r="BV958"/>
      <c r="BW958"/>
      <c r="BX958"/>
      <c r="BY958"/>
      <c r="BZ958" s="21"/>
      <c r="CA958" s="21"/>
      <c r="CB958" s="21"/>
      <c r="CC958" s="21"/>
      <c r="CD958" s="21"/>
    </row>
    <row r="959" spans="5:82" hidden="1" x14ac:dyDescent="0.2">
      <c r="E959" s="182">
        <f t="shared" si="143"/>
        <v>0</v>
      </c>
      <c r="F959" s="182"/>
      <c r="H959" s="182">
        <f t="shared" si="144"/>
        <v>0</v>
      </c>
      <c r="I959" s="182"/>
      <c r="N959" s="182">
        <f t="shared" si="145"/>
        <v>0</v>
      </c>
      <c r="O959" s="182"/>
      <c r="T959" s="182">
        <f t="shared" si="146"/>
        <v>0</v>
      </c>
      <c r="U959" s="182"/>
      <c r="Z959" s="182">
        <f t="shared" si="147"/>
        <v>0</v>
      </c>
      <c r="AA959" s="182"/>
      <c r="AP959"/>
      <c r="AQ959"/>
      <c r="AR959" s="151"/>
      <c r="AS959" s="151"/>
      <c r="AT959"/>
      <c r="AU959" s="57"/>
      <c r="AV959" s="57"/>
      <c r="AW959" s="57"/>
      <c r="AX959"/>
      <c r="AY959"/>
      <c r="AZ959"/>
      <c r="BA959"/>
      <c r="BB959"/>
      <c r="BC959"/>
      <c r="BD959"/>
      <c r="BE959"/>
      <c r="BF959"/>
      <c r="BG959"/>
      <c r="BH959"/>
      <c r="BI959"/>
      <c r="BJ959"/>
      <c r="BK959"/>
      <c r="BL959"/>
      <c r="BM959"/>
      <c r="BN959"/>
      <c r="BO959"/>
      <c r="BP959"/>
      <c r="BQ959"/>
      <c r="BR959"/>
      <c r="BS959"/>
      <c r="BT959"/>
      <c r="BU959"/>
      <c r="BV959"/>
      <c r="BW959"/>
      <c r="BX959"/>
      <c r="BY959"/>
      <c r="BZ959" s="21"/>
      <c r="CA959" s="21"/>
      <c r="CB959" s="21"/>
      <c r="CC959" s="21"/>
      <c r="CD959" s="21"/>
    </row>
    <row r="960" spans="5:82" hidden="1" x14ac:dyDescent="0.2">
      <c r="E960" s="182">
        <f t="shared" si="143"/>
        <v>0</v>
      </c>
      <c r="F960" s="182"/>
      <c r="H960" s="182">
        <f t="shared" si="144"/>
        <v>0</v>
      </c>
      <c r="I960" s="182"/>
      <c r="N960" s="182">
        <f t="shared" si="145"/>
        <v>0</v>
      </c>
      <c r="O960" s="182"/>
      <c r="T960" s="182">
        <f t="shared" si="146"/>
        <v>0</v>
      </c>
      <c r="U960" s="182"/>
      <c r="Z960" s="182">
        <f t="shared" si="147"/>
        <v>0</v>
      </c>
      <c r="AA960" s="182"/>
      <c r="AP960"/>
      <c r="AQ960"/>
      <c r="AR960" s="151"/>
      <c r="AS960" s="151"/>
      <c r="AT960"/>
      <c r="AU960" s="57"/>
      <c r="AV960" s="57"/>
      <c r="AW960" s="57"/>
      <c r="AX960"/>
      <c r="AY960"/>
      <c r="AZ960"/>
      <c r="BA960"/>
      <c r="BB960"/>
      <c r="BC960"/>
      <c r="BD960"/>
      <c r="BE960"/>
      <c r="BF960"/>
      <c r="BG960"/>
      <c r="BH960"/>
      <c r="BI960"/>
      <c r="BJ960"/>
      <c r="BK960"/>
      <c r="BL960"/>
      <c r="BM960"/>
      <c r="BN960"/>
      <c r="BO960"/>
      <c r="BP960"/>
      <c r="BQ960"/>
      <c r="BR960"/>
      <c r="BS960"/>
      <c r="BT960"/>
      <c r="BU960"/>
      <c r="BV960"/>
      <c r="BW960"/>
      <c r="BX960"/>
      <c r="BY960"/>
      <c r="BZ960" s="21"/>
      <c r="CA960" s="21"/>
      <c r="CB960" s="21"/>
      <c r="CC960" s="21"/>
      <c r="CD960" s="21"/>
    </row>
    <row r="961" spans="5:82" hidden="1" x14ac:dyDescent="0.2">
      <c r="E961" s="182">
        <f t="shared" si="143"/>
        <v>0</v>
      </c>
      <c r="F961" s="182"/>
      <c r="H961" s="182">
        <f t="shared" si="144"/>
        <v>0</v>
      </c>
      <c r="I961" s="182"/>
      <c r="N961" s="182">
        <f t="shared" si="145"/>
        <v>0</v>
      </c>
      <c r="O961" s="182"/>
      <c r="T961" s="182">
        <f t="shared" si="146"/>
        <v>0</v>
      </c>
      <c r="U961" s="182"/>
      <c r="Z961" s="182">
        <f t="shared" si="147"/>
        <v>0</v>
      </c>
      <c r="AA961" s="182"/>
      <c r="AP961"/>
      <c r="AQ961"/>
      <c r="AR961" s="151"/>
      <c r="AS961" s="151"/>
      <c r="AT961"/>
      <c r="AU961" s="57"/>
      <c r="AV961" s="57"/>
      <c r="AW961" s="57"/>
      <c r="AX961"/>
      <c r="AY961"/>
      <c r="AZ961"/>
      <c r="BA961"/>
      <c r="BB961"/>
      <c r="BC961"/>
      <c r="BD961"/>
      <c r="BE961"/>
      <c r="BF961"/>
      <c r="BG961"/>
      <c r="BH961"/>
      <c r="BI961"/>
      <c r="BJ961"/>
      <c r="BK961"/>
      <c r="BL961"/>
      <c r="BM961"/>
      <c r="BN961"/>
      <c r="BO961"/>
      <c r="BP961"/>
      <c r="BQ961"/>
      <c r="BR961"/>
      <c r="BS961"/>
      <c r="BT961"/>
      <c r="BU961"/>
      <c r="BV961"/>
      <c r="BW961"/>
      <c r="BX961"/>
      <c r="BY961"/>
      <c r="BZ961" s="21"/>
      <c r="CA961" s="21"/>
      <c r="CB961" s="21"/>
      <c r="CC961" s="21"/>
      <c r="CD961" s="21"/>
    </row>
    <row r="962" spans="5:82" hidden="1" x14ac:dyDescent="0.2">
      <c r="E962" s="182">
        <f t="shared" si="143"/>
        <v>0</v>
      </c>
      <c r="F962" s="182"/>
      <c r="H962" s="182">
        <f t="shared" si="144"/>
        <v>0</v>
      </c>
      <c r="I962" s="182"/>
      <c r="N962" s="182">
        <f t="shared" si="145"/>
        <v>0</v>
      </c>
      <c r="O962" s="182"/>
      <c r="T962" s="182">
        <f t="shared" si="146"/>
        <v>0</v>
      </c>
      <c r="U962" s="182"/>
      <c r="Z962" s="182">
        <f t="shared" si="147"/>
        <v>0</v>
      </c>
      <c r="AA962" s="182"/>
      <c r="AP962"/>
      <c r="AQ962"/>
      <c r="AR962" s="151"/>
      <c r="AS962" s="151"/>
      <c r="AT962"/>
      <c r="AU962" s="57"/>
      <c r="AV962" s="57"/>
      <c r="AW962" s="57"/>
      <c r="AX962"/>
      <c r="AY962"/>
      <c r="AZ962"/>
      <c r="BA962"/>
      <c r="BB962"/>
      <c r="BC962"/>
      <c r="BD962"/>
      <c r="BE962"/>
      <c r="BF962"/>
      <c r="BG962"/>
      <c r="BH962"/>
      <c r="BI962"/>
      <c r="BJ962"/>
      <c r="BK962"/>
      <c r="BL962"/>
      <c r="BM962"/>
      <c r="BN962"/>
      <c r="BO962"/>
      <c r="BP962"/>
      <c r="BQ962"/>
      <c r="BR962"/>
      <c r="BS962"/>
      <c r="BT962"/>
      <c r="BU962"/>
      <c r="BV962"/>
      <c r="BW962"/>
      <c r="BX962"/>
      <c r="BY962"/>
      <c r="BZ962" s="21"/>
      <c r="CA962" s="21"/>
      <c r="CB962" s="21"/>
      <c r="CC962" s="21"/>
      <c r="CD962" s="21"/>
    </row>
    <row r="963" spans="5:82" hidden="1" x14ac:dyDescent="0.2">
      <c r="E963" s="182">
        <f t="shared" si="143"/>
        <v>0</v>
      </c>
      <c r="F963" s="182"/>
      <c r="H963" s="182">
        <f t="shared" si="144"/>
        <v>0</v>
      </c>
      <c r="I963" s="182"/>
      <c r="N963" s="182">
        <f t="shared" si="145"/>
        <v>0</v>
      </c>
      <c r="O963" s="182"/>
      <c r="T963" s="182">
        <f t="shared" si="146"/>
        <v>0</v>
      </c>
      <c r="U963" s="182"/>
      <c r="Z963" s="182">
        <f t="shared" si="147"/>
        <v>0</v>
      </c>
      <c r="AA963" s="182"/>
      <c r="AP963"/>
      <c r="AQ963"/>
      <c r="AR963" s="151"/>
      <c r="AS963" s="151"/>
      <c r="AT963"/>
      <c r="AU963" s="57"/>
      <c r="AV963" s="57"/>
      <c r="AW963" s="57"/>
      <c r="AX963"/>
      <c r="AY963"/>
      <c r="AZ963"/>
      <c r="BA963"/>
      <c r="BB963"/>
      <c r="BC963"/>
      <c r="BD963"/>
      <c r="BE963"/>
      <c r="BF963"/>
      <c r="BG963"/>
      <c r="BH963"/>
      <c r="BI963"/>
      <c r="BJ963"/>
      <c r="BK963"/>
      <c r="BL963"/>
      <c r="BM963"/>
      <c r="BN963"/>
      <c r="BO963"/>
      <c r="BP963"/>
      <c r="BQ963"/>
      <c r="BR963"/>
      <c r="BS963"/>
      <c r="BT963"/>
      <c r="BU963"/>
      <c r="BV963"/>
      <c r="BW963"/>
      <c r="BX963"/>
      <c r="BY963"/>
      <c r="BZ963" s="21"/>
      <c r="CA963" s="21"/>
      <c r="CB963" s="21"/>
      <c r="CC963" s="21"/>
      <c r="CD963" s="21"/>
    </row>
    <row r="964" spans="5:82" hidden="1" x14ac:dyDescent="0.2">
      <c r="E964" s="182">
        <f t="shared" si="143"/>
        <v>0</v>
      </c>
      <c r="F964" s="182"/>
      <c r="H964" s="182">
        <f t="shared" si="144"/>
        <v>0</v>
      </c>
      <c r="I964" s="182"/>
      <c r="N964" s="182">
        <f t="shared" si="145"/>
        <v>0</v>
      </c>
      <c r="O964" s="182"/>
      <c r="T964" s="182">
        <f t="shared" si="146"/>
        <v>0</v>
      </c>
      <c r="U964" s="182"/>
      <c r="Z964" s="182">
        <f t="shared" si="147"/>
        <v>0</v>
      </c>
      <c r="AA964" s="182"/>
      <c r="AP964"/>
      <c r="AQ964"/>
      <c r="AR964" s="151"/>
      <c r="AS964" s="151"/>
      <c r="AT964"/>
      <c r="AU964" s="57"/>
      <c r="AV964" s="57"/>
      <c r="AW964" s="57"/>
      <c r="AX964"/>
      <c r="AY964"/>
      <c r="AZ964"/>
      <c r="BA964"/>
      <c r="BB964"/>
      <c r="BC964"/>
      <c r="BD964"/>
      <c r="BE964"/>
      <c r="BF964"/>
      <c r="BG964"/>
      <c r="BH964"/>
      <c r="BI964"/>
      <c r="BJ964"/>
      <c r="BK964"/>
      <c r="BL964"/>
      <c r="BM964"/>
      <c r="BN964"/>
      <c r="BO964"/>
      <c r="BP964"/>
      <c r="BQ964"/>
      <c r="BR964"/>
      <c r="BS964"/>
      <c r="BT964"/>
      <c r="BU964"/>
      <c r="BV964"/>
      <c r="BW964"/>
      <c r="BX964"/>
      <c r="BY964"/>
      <c r="BZ964" s="21"/>
      <c r="CA964" s="21"/>
      <c r="CB964" s="21"/>
      <c r="CC964" s="21"/>
      <c r="CD964" s="21"/>
    </row>
    <row r="965" spans="5:82" hidden="1" x14ac:dyDescent="0.2">
      <c r="E965" s="182">
        <f t="shared" si="143"/>
        <v>0</v>
      </c>
      <c r="F965" s="182"/>
      <c r="H965" s="182">
        <f t="shared" si="144"/>
        <v>0</v>
      </c>
      <c r="I965" s="182"/>
      <c r="N965" s="182">
        <f t="shared" si="145"/>
        <v>0</v>
      </c>
      <c r="O965" s="182"/>
      <c r="T965" s="182">
        <f t="shared" si="146"/>
        <v>0</v>
      </c>
      <c r="U965" s="182"/>
      <c r="Z965" s="182">
        <f t="shared" si="147"/>
        <v>0</v>
      </c>
      <c r="AA965" s="182"/>
      <c r="AP965"/>
      <c r="AQ965"/>
      <c r="AR965" s="151"/>
      <c r="AS965" s="151"/>
      <c r="AT965"/>
      <c r="AU965" s="57"/>
      <c r="AV965" s="57"/>
      <c r="AW965" s="57"/>
      <c r="AX965"/>
      <c r="AY965"/>
      <c r="AZ965"/>
      <c r="BA965"/>
      <c r="BB965"/>
      <c r="BC965"/>
      <c r="BD965"/>
      <c r="BE965"/>
      <c r="BF965"/>
      <c r="BG965"/>
      <c r="BH965"/>
      <c r="BI965"/>
      <c r="BJ965"/>
      <c r="BK965"/>
      <c r="BL965"/>
      <c r="BM965"/>
      <c r="BN965"/>
      <c r="BO965"/>
      <c r="BP965"/>
      <c r="BQ965"/>
      <c r="BR965"/>
      <c r="BS965"/>
      <c r="BT965"/>
      <c r="BU965"/>
      <c r="BV965"/>
      <c r="BW965"/>
      <c r="BX965"/>
      <c r="BY965"/>
      <c r="BZ965" s="21"/>
      <c r="CA965" s="21"/>
      <c r="CB965" s="21"/>
      <c r="CC965" s="21"/>
      <c r="CD965" s="21"/>
    </row>
    <row r="966" spans="5:82" hidden="1" x14ac:dyDescent="0.2">
      <c r="E966" s="182">
        <f t="shared" si="143"/>
        <v>0</v>
      </c>
      <c r="F966" s="182"/>
      <c r="H966" s="182">
        <f t="shared" si="144"/>
        <v>0</v>
      </c>
      <c r="I966" s="182"/>
      <c r="N966" s="182">
        <f t="shared" si="145"/>
        <v>0</v>
      </c>
      <c r="O966" s="182"/>
      <c r="T966" s="182">
        <f t="shared" si="146"/>
        <v>0</v>
      </c>
      <c r="U966" s="182"/>
      <c r="Z966" s="182">
        <f t="shared" si="147"/>
        <v>0</v>
      </c>
      <c r="AA966" s="182"/>
      <c r="AP966"/>
      <c r="AQ966"/>
      <c r="AR966" s="151"/>
      <c r="AS966" s="151"/>
      <c r="AT966"/>
      <c r="AU966" s="57"/>
      <c r="AV966" s="57"/>
      <c r="AW966" s="57"/>
      <c r="AX966"/>
      <c r="AY966"/>
      <c r="AZ966"/>
      <c r="BA966"/>
      <c r="BB966"/>
      <c r="BC966"/>
      <c r="BD966"/>
      <c r="BE966"/>
      <c r="BF966"/>
      <c r="BG966"/>
      <c r="BH966"/>
      <c r="BI966"/>
      <c r="BJ966"/>
      <c r="BK966"/>
      <c r="BL966"/>
      <c r="BM966"/>
      <c r="BN966"/>
      <c r="BO966"/>
      <c r="BP966"/>
      <c r="BQ966"/>
      <c r="BR966"/>
      <c r="BS966"/>
      <c r="BT966"/>
      <c r="BU966"/>
      <c r="BV966"/>
      <c r="BW966"/>
      <c r="BX966"/>
      <c r="BY966"/>
      <c r="BZ966" s="21"/>
      <c r="CA966" s="21"/>
      <c r="CB966" s="21"/>
      <c r="CC966" s="21"/>
      <c r="CD966" s="21"/>
    </row>
    <row r="967" spans="5:82" hidden="1" x14ac:dyDescent="0.2">
      <c r="E967" s="182">
        <f t="shared" si="143"/>
        <v>0</v>
      </c>
      <c r="F967" s="182"/>
      <c r="H967" s="182">
        <f t="shared" si="144"/>
        <v>0</v>
      </c>
      <c r="I967" s="182"/>
      <c r="N967" s="182">
        <f t="shared" si="145"/>
        <v>0</v>
      </c>
      <c r="O967" s="182"/>
      <c r="T967" s="182">
        <f t="shared" si="146"/>
        <v>0</v>
      </c>
      <c r="U967" s="182"/>
      <c r="Z967" s="182">
        <f t="shared" si="147"/>
        <v>0</v>
      </c>
      <c r="AA967" s="182"/>
      <c r="AP967"/>
      <c r="AQ967"/>
      <c r="AR967" s="151"/>
      <c r="AS967" s="151"/>
      <c r="AT967"/>
      <c r="AU967" s="57"/>
      <c r="AV967" s="57"/>
      <c r="AW967" s="57"/>
      <c r="AX967"/>
      <c r="AY967"/>
      <c r="AZ967"/>
      <c r="BA967"/>
      <c r="BB967"/>
      <c r="BC967"/>
      <c r="BD967"/>
      <c r="BE967"/>
      <c r="BF967"/>
      <c r="BG967"/>
      <c r="BH967"/>
      <c r="BI967"/>
      <c r="BJ967"/>
      <c r="BK967"/>
      <c r="BL967"/>
      <c r="BM967"/>
      <c r="BN967"/>
      <c r="BO967"/>
      <c r="BP967"/>
      <c r="BQ967"/>
      <c r="BR967"/>
      <c r="BS967"/>
      <c r="BT967"/>
      <c r="BU967"/>
      <c r="BV967"/>
      <c r="BW967"/>
      <c r="BX967"/>
      <c r="BY967"/>
      <c r="BZ967" s="21"/>
      <c r="CA967" s="21"/>
      <c r="CB967" s="21"/>
      <c r="CC967" s="21"/>
      <c r="CD967" s="21"/>
    </row>
    <row r="968" spans="5:82" hidden="1" x14ac:dyDescent="0.2">
      <c r="E968" s="182">
        <f t="shared" si="143"/>
        <v>0</v>
      </c>
      <c r="F968" s="182"/>
      <c r="H968" s="182">
        <f t="shared" si="144"/>
        <v>0</v>
      </c>
      <c r="I968" s="182"/>
      <c r="N968" s="182">
        <f t="shared" si="145"/>
        <v>0</v>
      </c>
      <c r="O968" s="182"/>
      <c r="T968" s="182">
        <f t="shared" si="146"/>
        <v>0</v>
      </c>
      <c r="U968" s="182"/>
      <c r="Z968" s="182">
        <f t="shared" si="147"/>
        <v>0</v>
      </c>
      <c r="AA968" s="182"/>
      <c r="AP968"/>
      <c r="AQ968"/>
      <c r="AR968" s="151"/>
      <c r="AS968" s="151"/>
      <c r="AT968"/>
      <c r="AU968" s="57"/>
      <c r="AV968" s="57"/>
      <c r="AW968" s="57"/>
      <c r="AX968"/>
      <c r="AY968"/>
      <c r="AZ968"/>
      <c r="BA968"/>
      <c r="BB968"/>
      <c r="BC968"/>
      <c r="BD968"/>
      <c r="BE968"/>
      <c r="BF968"/>
      <c r="BG968"/>
      <c r="BH968"/>
      <c r="BI968"/>
      <c r="BJ968"/>
      <c r="BK968"/>
      <c r="BL968"/>
      <c r="BM968"/>
      <c r="BN968"/>
      <c r="BO968"/>
      <c r="BP968"/>
      <c r="BQ968"/>
      <c r="BR968"/>
      <c r="BS968"/>
      <c r="BT968"/>
      <c r="BU968"/>
      <c r="BV968"/>
      <c r="BW968"/>
      <c r="BX968"/>
      <c r="BY968"/>
      <c r="BZ968" s="21"/>
      <c r="CA968" s="21"/>
      <c r="CB968" s="21"/>
      <c r="CC968" s="21"/>
      <c r="CD968" s="21"/>
    </row>
    <row r="969" spans="5:82" hidden="1" x14ac:dyDescent="0.2">
      <c r="E969" s="182">
        <f t="shared" si="143"/>
        <v>0</v>
      </c>
      <c r="F969" s="182"/>
      <c r="H969" s="182">
        <f t="shared" si="144"/>
        <v>0</v>
      </c>
      <c r="I969" s="182"/>
      <c r="N969" s="182">
        <f t="shared" si="145"/>
        <v>0</v>
      </c>
      <c r="O969" s="182"/>
      <c r="T969" s="182">
        <f t="shared" si="146"/>
        <v>0</v>
      </c>
      <c r="U969" s="182"/>
      <c r="Z969" s="182">
        <f t="shared" si="147"/>
        <v>0</v>
      </c>
      <c r="AA969" s="182"/>
      <c r="AP969"/>
      <c r="AQ969"/>
      <c r="AR969" s="151"/>
      <c r="AS969" s="151"/>
      <c r="AT969"/>
      <c r="AU969" s="57"/>
      <c r="AV969" s="57"/>
      <c r="AW969" s="57"/>
      <c r="AX969"/>
      <c r="AY969"/>
      <c r="AZ969"/>
      <c r="BA969"/>
      <c r="BB969"/>
      <c r="BC969"/>
      <c r="BD969"/>
      <c r="BE969"/>
      <c r="BF969"/>
      <c r="BG969"/>
      <c r="BH969"/>
      <c r="BI969"/>
      <c r="BJ969"/>
      <c r="BK969"/>
      <c r="BL969"/>
      <c r="BM969"/>
      <c r="BN969"/>
      <c r="BO969"/>
      <c r="BP969"/>
      <c r="BQ969"/>
      <c r="BR969"/>
      <c r="BS969"/>
      <c r="BT969"/>
      <c r="BU969"/>
      <c r="BV969"/>
      <c r="BW969"/>
      <c r="BX969"/>
      <c r="BY969"/>
      <c r="BZ969" s="21"/>
      <c r="CA969" s="21"/>
      <c r="CB969" s="21"/>
      <c r="CC969" s="21"/>
      <c r="CD969" s="21"/>
    </row>
    <row r="970" spans="5:82" hidden="1" x14ac:dyDescent="0.2">
      <c r="E970" s="182">
        <f t="shared" si="143"/>
        <v>0</v>
      </c>
      <c r="F970" s="182"/>
      <c r="H970" s="182">
        <f t="shared" si="144"/>
        <v>0</v>
      </c>
      <c r="I970" s="182"/>
      <c r="N970" s="182">
        <f t="shared" si="145"/>
        <v>0</v>
      </c>
      <c r="O970" s="182"/>
      <c r="T970" s="182">
        <f t="shared" si="146"/>
        <v>0</v>
      </c>
      <c r="U970" s="182"/>
      <c r="Z970" s="182">
        <f t="shared" si="147"/>
        <v>0</v>
      </c>
      <c r="AA970" s="182"/>
      <c r="AP970"/>
      <c r="AQ970"/>
      <c r="AR970" s="151"/>
      <c r="AS970" s="151"/>
      <c r="AT970"/>
      <c r="AU970" s="57"/>
      <c r="AV970" s="57"/>
      <c r="AW970" s="57"/>
      <c r="AX970"/>
      <c r="AY970"/>
      <c r="AZ970"/>
      <c r="BA970"/>
      <c r="BB970"/>
      <c r="BC970"/>
      <c r="BD970"/>
      <c r="BE970"/>
      <c r="BF970"/>
      <c r="BG970"/>
      <c r="BH970"/>
      <c r="BI970"/>
      <c r="BJ970"/>
      <c r="BK970"/>
      <c r="BL970"/>
      <c r="BM970"/>
      <c r="BN970"/>
      <c r="BO970"/>
      <c r="BP970"/>
      <c r="BQ970"/>
      <c r="BR970"/>
      <c r="BS970"/>
      <c r="BT970"/>
      <c r="BU970"/>
      <c r="BV970"/>
      <c r="BW970"/>
      <c r="BX970"/>
      <c r="BY970"/>
      <c r="BZ970" s="21"/>
      <c r="CA970" s="21"/>
      <c r="CB970" s="21"/>
      <c r="CC970" s="21"/>
      <c r="CD970" s="21"/>
    </row>
    <row r="971" spans="5:82" hidden="1" x14ac:dyDescent="0.2">
      <c r="E971" s="182">
        <f t="shared" si="143"/>
        <v>0</v>
      </c>
      <c r="F971" s="182"/>
      <c r="H971" s="182">
        <f t="shared" si="144"/>
        <v>0</v>
      </c>
      <c r="I971" s="182"/>
      <c r="N971" s="182">
        <f t="shared" si="145"/>
        <v>0</v>
      </c>
      <c r="O971" s="182"/>
      <c r="T971" s="182">
        <f t="shared" si="146"/>
        <v>0</v>
      </c>
      <c r="U971" s="182"/>
      <c r="Z971" s="182">
        <f t="shared" si="147"/>
        <v>0</v>
      </c>
      <c r="AA971" s="182"/>
      <c r="AP971"/>
      <c r="AQ971"/>
      <c r="AR971" s="151"/>
      <c r="AS971" s="151"/>
      <c r="AT971"/>
      <c r="AU971" s="57"/>
      <c r="AV971" s="57"/>
      <c r="AW971" s="57"/>
      <c r="AX971"/>
      <c r="AY971"/>
      <c r="AZ971"/>
      <c r="BA971"/>
      <c r="BB971"/>
      <c r="BC971"/>
      <c r="BD971"/>
      <c r="BE971"/>
      <c r="BF971"/>
      <c r="BG971"/>
      <c r="BH971"/>
      <c r="BI971"/>
      <c r="BJ971"/>
      <c r="BK971"/>
      <c r="BL971"/>
      <c r="BM971"/>
      <c r="BN971"/>
      <c r="BO971"/>
      <c r="BP971"/>
      <c r="BQ971"/>
      <c r="BR971"/>
      <c r="BS971"/>
      <c r="BT971"/>
      <c r="BU971"/>
      <c r="BV971"/>
      <c r="BW971"/>
      <c r="BX971"/>
      <c r="BY971"/>
      <c r="BZ971" s="21"/>
      <c r="CA971" s="21"/>
      <c r="CB971" s="21"/>
      <c r="CC971" s="21"/>
      <c r="CD971" s="21"/>
    </row>
    <row r="972" spans="5:82" hidden="1" x14ac:dyDescent="0.2">
      <c r="E972" s="182">
        <f t="shared" si="143"/>
        <v>0</v>
      </c>
      <c r="F972" s="182"/>
      <c r="H972" s="182">
        <f t="shared" si="144"/>
        <v>0</v>
      </c>
      <c r="I972" s="182"/>
      <c r="N972" s="182">
        <f t="shared" si="145"/>
        <v>0</v>
      </c>
      <c r="O972" s="182"/>
      <c r="T972" s="182">
        <f t="shared" si="146"/>
        <v>0</v>
      </c>
      <c r="U972" s="182"/>
      <c r="Z972" s="182">
        <f t="shared" si="147"/>
        <v>0</v>
      </c>
      <c r="AA972" s="182"/>
      <c r="AP972"/>
      <c r="AQ972"/>
      <c r="AR972" s="151"/>
      <c r="AS972" s="151"/>
      <c r="AT972"/>
      <c r="AU972" s="57"/>
      <c r="AV972" s="57"/>
      <c r="AW972" s="57"/>
      <c r="AX972"/>
      <c r="AY972"/>
      <c r="AZ972"/>
      <c r="BA972"/>
      <c r="BB972"/>
      <c r="BC972"/>
      <c r="BD972"/>
      <c r="BE972"/>
      <c r="BF972"/>
      <c r="BG972"/>
      <c r="BH972"/>
      <c r="BI972"/>
      <c r="BJ972"/>
      <c r="BK972"/>
      <c r="BL972"/>
      <c r="BM972"/>
      <c r="BN972"/>
      <c r="BO972"/>
      <c r="BP972"/>
      <c r="BQ972"/>
      <c r="BR972"/>
      <c r="BS972"/>
      <c r="BT972"/>
      <c r="BU972"/>
      <c r="BV972"/>
      <c r="BW972"/>
      <c r="BX972"/>
      <c r="BY972"/>
      <c r="BZ972" s="21"/>
      <c r="CA972" s="21"/>
      <c r="CB972" s="21"/>
      <c r="CC972" s="21"/>
      <c r="CD972" s="21"/>
    </row>
    <row r="973" spans="5:82" hidden="1" x14ac:dyDescent="0.2">
      <c r="E973" s="182">
        <f t="shared" si="143"/>
        <v>0</v>
      </c>
      <c r="F973" s="182"/>
      <c r="H973" s="182">
        <f t="shared" si="144"/>
        <v>0</v>
      </c>
      <c r="I973" s="182"/>
      <c r="N973" s="182">
        <f t="shared" si="145"/>
        <v>0</v>
      </c>
      <c r="O973" s="182"/>
      <c r="T973" s="182">
        <f t="shared" si="146"/>
        <v>0</v>
      </c>
      <c r="U973" s="182"/>
      <c r="Z973" s="182">
        <f t="shared" si="147"/>
        <v>0</v>
      </c>
      <c r="AA973" s="182"/>
      <c r="AP973"/>
      <c r="AQ973"/>
      <c r="AR973" s="151"/>
      <c r="AS973" s="151"/>
      <c r="AT973"/>
      <c r="AU973" s="57"/>
      <c r="AV973" s="57"/>
      <c r="AW973" s="57"/>
      <c r="AX973"/>
      <c r="AY973"/>
      <c r="AZ973"/>
      <c r="BA973"/>
      <c r="BB973"/>
      <c r="BC973"/>
      <c r="BD973"/>
      <c r="BE973"/>
      <c r="BF973"/>
      <c r="BG973"/>
      <c r="BH973"/>
      <c r="BI973"/>
      <c r="BJ973"/>
      <c r="BK973"/>
      <c r="BL973"/>
      <c r="BM973"/>
      <c r="BN973"/>
      <c r="BO973"/>
      <c r="BP973"/>
      <c r="BQ973"/>
      <c r="BR973"/>
      <c r="BS973"/>
      <c r="BT973"/>
      <c r="BU973"/>
      <c r="BV973"/>
      <c r="BW973"/>
      <c r="BX973"/>
      <c r="BY973"/>
      <c r="BZ973" s="21"/>
      <c r="CA973" s="21"/>
      <c r="CB973" s="21"/>
      <c r="CC973" s="21"/>
      <c r="CD973" s="21"/>
    </row>
    <row r="974" spans="5:82" hidden="1" x14ac:dyDescent="0.2">
      <c r="E974" s="182">
        <f t="shared" si="143"/>
        <v>0</v>
      </c>
      <c r="F974" s="182"/>
      <c r="H974" s="182">
        <f t="shared" si="144"/>
        <v>0</v>
      </c>
      <c r="I974" s="182"/>
      <c r="N974" s="182">
        <f t="shared" si="145"/>
        <v>0</v>
      </c>
      <c r="O974" s="182"/>
      <c r="T974" s="182">
        <f t="shared" si="146"/>
        <v>0</v>
      </c>
      <c r="U974" s="182"/>
      <c r="Z974" s="182">
        <f t="shared" si="147"/>
        <v>0</v>
      </c>
      <c r="AA974" s="182"/>
      <c r="AP974"/>
      <c r="AQ974"/>
      <c r="AR974" s="151"/>
      <c r="AS974" s="151"/>
      <c r="AT974"/>
      <c r="AU974" s="57"/>
      <c r="AV974" s="57"/>
      <c r="AW974" s="57"/>
      <c r="AX974"/>
      <c r="AY974"/>
      <c r="AZ974"/>
      <c r="BA974"/>
      <c r="BB974"/>
      <c r="BC974"/>
      <c r="BD974"/>
      <c r="BE974"/>
      <c r="BF974"/>
      <c r="BG974"/>
      <c r="BH974"/>
      <c r="BI974"/>
      <c r="BJ974"/>
      <c r="BK974"/>
      <c r="BL974"/>
      <c r="BM974"/>
      <c r="BN974"/>
      <c r="BO974"/>
      <c r="BP974"/>
      <c r="BQ974"/>
      <c r="BR974"/>
      <c r="BS974"/>
      <c r="BT974"/>
      <c r="BU974"/>
      <c r="BV974"/>
      <c r="BW974"/>
      <c r="BX974"/>
      <c r="BY974"/>
      <c r="BZ974" s="21"/>
      <c r="CA974" s="21"/>
      <c r="CB974" s="21"/>
      <c r="CC974" s="21"/>
      <c r="CD974" s="21"/>
    </row>
    <row r="975" spans="5:82" hidden="1" x14ac:dyDescent="0.2">
      <c r="E975" s="182">
        <f t="shared" si="143"/>
        <v>0</v>
      </c>
      <c r="F975" s="182"/>
      <c r="H975" s="182">
        <f t="shared" si="144"/>
        <v>0</v>
      </c>
      <c r="I975" s="182"/>
      <c r="N975" s="182">
        <f t="shared" si="145"/>
        <v>0</v>
      </c>
      <c r="O975" s="182"/>
      <c r="T975" s="182">
        <f t="shared" si="146"/>
        <v>0</v>
      </c>
      <c r="U975" s="182"/>
      <c r="Z975" s="182">
        <f t="shared" si="147"/>
        <v>0</v>
      </c>
      <c r="AA975" s="182"/>
      <c r="AP975"/>
      <c r="AQ975"/>
      <c r="AR975" s="151"/>
      <c r="AS975" s="151"/>
      <c r="AT975"/>
      <c r="AU975" s="57"/>
      <c r="AV975" s="57"/>
      <c r="AW975" s="57"/>
      <c r="AX975"/>
      <c r="AY975"/>
      <c r="AZ975"/>
      <c r="BA975"/>
      <c r="BB975"/>
      <c r="BC975"/>
      <c r="BD975"/>
      <c r="BE975"/>
      <c r="BF975"/>
      <c r="BG975"/>
      <c r="BH975"/>
      <c r="BI975"/>
      <c r="BJ975"/>
      <c r="BK975"/>
      <c r="BL975"/>
      <c r="BM975"/>
      <c r="BN975"/>
      <c r="BO975"/>
      <c r="BP975"/>
      <c r="BQ975"/>
      <c r="BR975"/>
      <c r="BS975"/>
      <c r="BT975"/>
      <c r="BU975"/>
      <c r="BV975"/>
      <c r="BW975"/>
      <c r="BX975"/>
      <c r="BY975"/>
      <c r="BZ975" s="21"/>
      <c r="CA975" s="21"/>
      <c r="CB975" s="21"/>
      <c r="CC975" s="21"/>
      <c r="CD975" s="21"/>
    </row>
    <row r="976" spans="5:82" hidden="1" x14ac:dyDescent="0.2">
      <c r="E976" s="182">
        <f t="shared" si="143"/>
        <v>0</v>
      </c>
      <c r="F976" s="182"/>
      <c r="H976" s="182">
        <f t="shared" si="144"/>
        <v>0</v>
      </c>
      <c r="I976" s="182"/>
      <c r="N976" s="182">
        <f t="shared" si="145"/>
        <v>0</v>
      </c>
      <c r="O976" s="182"/>
      <c r="T976" s="182">
        <f t="shared" si="146"/>
        <v>0</v>
      </c>
      <c r="U976" s="182"/>
      <c r="Z976" s="182">
        <f t="shared" si="147"/>
        <v>0</v>
      </c>
      <c r="AA976" s="182"/>
      <c r="AP976"/>
      <c r="AQ976"/>
      <c r="AR976" s="151"/>
      <c r="AS976" s="151"/>
      <c r="AT976"/>
      <c r="AU976" s="57"/>
      <c r="AV976" s="57"/>
      <c r="AW976" s="57"/>
      <c r="AX976"/>
      <c r="AY976"/>
      <c r="AZ976"/>
      <c r="BA976"/>
      <c r="BB976"/>
      <c r="BC976"/>
      <c r="BD976"/>
      <c r="BE976"/>
      <c r="BF976"/>
      <c r="BG976"/>
      <c r="BH976"/>
      <c r="BI976"/>
      <c r="BJ976"/>
      <c r="BK976"/>
      <c r="BL976"/>
      <c r="BM976"/>
      <c r="BN976"/>
      <c r="BO976"/>
      <c r="BP976"/>
      <c r="BQ976"/>
      <c r="BR976"/>
      <c r="BS976"/>
      <c r="BT976"/>
      <c r="BU976"/>
      <c r="BV976"/>
      <c r="BW976"/>
      <c r="BX976"/>
      <c r="BY976"/>
      <c r="BZ976" s="21"/>
      <c r="CA976" s="21"/>
      <c r="CB976" s="21"/>
      <c r="CC976" s="21"/>
      <c r="CD976" s="21"/>
    </row>
    <row r="977" spans="5:82" hidden="1" x14ac:dyDescent="0.2">
      <c r="E977" s="182">
        <f t="shared" si="143"/>
        <v>0</v>
      </c>
      <c r="F977" s="182"/>
      <c r="H977" s="182">
        <f t="shared" si="144"/>
        <v>0</v>
      </c>
      <c r="I977" s="182"/>
      <c r="N977" s="182">
        <f t="shared" si="145"/>
        <v>0</v>
      </c>
      <c r="O977" s="182"/>
      <c r="T977" s="182">
        <f t="shared" si="146"/>
        <v>0</v>
      </c>
      <c r="U977" s="182"/>
      <c r="Z977" s="182">
        <f t="shared" si="147"/>
        <v>0</v>
      </c>
      <c r="AA977" s="182"/>
      <c r="AP977"/>
      <c r="AQ977"/>
      <c r="AR977" s="151"/>
      <c r="AS977" s="151"/>
      <c r="AT977"/>
      <c r="AU977" s="57"/>
      <c r="AV977" s="57"/>
      <c r="AW977" s="57"/>
      <c r="AX977"/>
      <c r="AY977"/>
      <c r="AZ977"/>
      <c r="BA977"/>
      <c r="BB977"/>
      <c r="BC977"/>
      <c r="BD977"/>
      <c r="BE977"/>
      <c r="BF977"/>
      <c r="BG977"/>
      <c r="BH977"/>
      <c r="BI977"/>
      <c r="BJ977"/>
      <c r="BK977"/>
      <c r="BL977"/>
      <c r="BM977"/>
      <c r="BN977"/>
      <c r="BO977"/>
      <c r="BP977"/>
      <c r="BQ977"/>
      <c r="BR977"/>
      <c r="BS977"/>
      <c r="BT977"/>
      <c r="BU977"/>
      <c r="BV977"/>
      <c r="BW977"/>
      <c r="BX977"/>
      <c r="BY977"/>
      <c r="BZ977" s="21"/>
      <c r="CA977" s="21"/>
      <c r="CB977" s="21"/>
      <c r="CC977" s="21"/>
      <c r="CD977" s="21"/>
    </row>
    <row r="978" spans="5:82" hidden="1" x14ac:dyDescent="0.2">
      <c r="E978" s="182">
        <f t="shared" si="143"/>
        <v>0</v>
      </c>
      <c r="F978" s="182"/>
      <c r="H978" s="182">
        <f t="shared" si="144"/>
        <v>0</v>
      </c>
      <c r="I978" s="182"/>
      <c r="N978" s="182">
        <f t="shared" si="145"/>
        <v>0</v>
      </c>
      <c r="O978" s="182"/>
      <c r="T978" s="182">
        <f t="shared" si="146"/>
        <v>0</v>
      </c>
      <c r="U978" s="182"/>
      <c r="Z978" s="182">
        <f t="shared" si="147"/>
        <v>0</v>
      </c>
      <c r="AA978" s="182"/>
      <c r="AP978"/>
      <c r="AQ978"/>
      <c r="AR978" s="151"/>
      <c r="AS978" s="151"/>
      <c r="AT978"/>
      <c r="AU978" s="57"/>
      <c r="AV978" s="57"/>
      <c r="AW978" s="57"/>
      <c r="AX978"/>
      <c r="AY978"/>
      <c r="AZ978"/>
      <c r="BA978"/>
      <c r="BB978"/>
      <c r="BC978"/>
      <c r="BD978"/>
      <c r="BE978"/>
      <c r="BF978"/>
      <c r="BG978"/>
      <c r="BH978"/>
      <c r="BI978"/>
      <c r="BJ978"/>
      <c r="BK978"/>
      <c r="BL978"/>
      <c r="BM978"/>
      <c r="BN978"/>
      <c r="BO978"/>
      <c r="BP978"/>
      <c r="BQ978"/>
      <c r="BR978"/>
      <c r="BS978"/>
      <c r="BT978"/>
      <c r="BU978"/>
      <c r="BV978"/>
      <c r="BW978"/>
      <c r="BX978"/>
      <c r="BY978"/>
      <c r="BZ978" s="21"/>
      <c r="CA978" s="21"/>
      <c r="CB978" s="21"/>
      <c r="CC978" s="21"/>
      <c r="CD978" s="21"/>
    </row>
    <row r="979" spans="5:82" hidden="1" x14ac:dyDescent="0.2">
      <c r="E979" s="182">
        <f t="shared" si="143"/>
        <v>0</v>
      </c>
      <c r="F979" s="182"/>
      <c r="H979" s="182">
        <f t="shared" si="144"/>
        <v>0</v>
      </c>
      <c r="I979" s="182"/>
      <c r="N979" s="182">
        <f t="shared" si="145"/>
        <v>0</v>
      </c>
      <c r="O979" s="182"/>
      <c r="T979" s="182">
        <f t="shared" si="146"/>
        <v>0</v>
      </c>
      <c r="U979" s="182"/>
      <c r="Z979" s="182">
        <f t="shared" si="147"/>
        <v>0</v>
      </c>
      <c r="AA979" s="182"/>
      <c r="AP979"/>
      <c r="AQ979"/>
      <c r="AR979" s="151"/>
      <c r="AS979" s="151"/>
      <c r="AT979"/>
      <c r="AU979" s="57"/>
      <c r="AV979" s="57"/>
      <c r="AW979" s="57"/>
      <c r="AX979"/>
      <c r="AY979"/>
      <c r="AZ979"/>
      <c r="BA979"/>
      <c r="BB979"/>
      <c r="BC979"/>
      <c r="BD979"/>
      <c r="BE979"/>
      <c r="BF979"/>
      <c r="BG979"/>
      <c r="BH979"/>
      <c r="BI979"/>
      <c r="BJ979"/>
      <c r="BK979"/>
      <c r="BL979"/>
      <c r="BM979"/>
      <c r="BN979"/>
      <c r="BO979"/>
      <c r="BP979"/>
      <c r="BQ979"/>
      <c r="BR979"/>
      <c r="BS979"/>
      <c r="BT979"/>
      <c r="BU979"/>
      <c r="BV979"/>
      <c r="BW979"/>
      <c r="BX979"/>
      <c r="BY979"/>
      <c r="BZ979" s="21"/>
      <c r="CA979" s="21"/>
      <c r="CB979" s="21"/>
      <c r="CC979" s="21"/>
      <c r="CD979" s="21"/>
    </row>
    <row r="980" spans="5:82" hidden="1" x14ac:dyDescent="0.2">
      <c r="E980" s="182">
        <f t="shared" si="143"/>
        <v>0</v>
      </c>
      <c r="F980" s="182"/>
      <c r="H980" s="182">
        <f t="shared" si="144"/>
        <v>0</v>
      </c>
      <c r="I980" s="182"/>
      <c r="N980" s="182">
        <f t="shared" si="145"/>
        <v>0</v>
      </c>
      <c r="O980" s="182"/>
      <c r="T980" s="182">
        <f t="shared" si="146"/>
        <v>0</v>
      </c>
      <c r="U980" s="182"/>
      <c r="Z980" s="182">
        <f t="shared" si="147"/>
        <v>0</v>
      </c>
      <c r="AA980" s="182"/>
      <c r="AP980"/>
      <c r="AQ980"/>
      <c r="AR980" s="151"/>
      <c r="AS980" s="151"/>
      <c r="AT980"/>
      <c r="AU980" s="57"/>
      <c r="AV980" s="57"/>
      <c r="AW980" s="57"/>
      <c r="AX980"/>
      <c r="AY980"/>
      <c r="AZ980"/>
      <c r="BA980"/>
      <c r="BB980"/>
      <c r="BC980"/>
      <c r="BD980"/>
      <c r="BE980"/>
      <c r="BF980"/>
      <c r="BG980"/>
      <c r="BH980"/>
      <c r="BI980"/>
      <c r="BJ980"/>
      <c r="BK980"/>
      <c r="BL980"/>
      <c r="BM980"/>
      <c r="BN980"/>
      <c r="BO980"/>
      <c r="BP980"/>
      <c r="BQ980"/>
      <c r="BR980"/>
      <c r="BS980"/>
      <c r="BT980"/>
      <c r="BU980"/>
      <c r="BV980"/>
      <c r="BW980"/>
      <c r="BX980"/>
      <c r="BY980"/>
      <c r="BZ980" s="21"/>
      <c r="CA980" s="21"/>
      <c r="CB980" s="21"/>
      <c r="CC980" s="21"/>
      <c r="CD980" s="21"/>
    </row>
    <row r="981" spans="5:82" hidden="1" x14ac:dyDescent="0.2">
      <c r="E981" s="182">
        <f t="shared" si="143"/>
        <v>0</v>
      </c>
      <c r="F981" s="182"/>
      <c r="H981" s="182">
        <f t="shared" si="144"/>
        <v>0</v>
      </c>
      <c r="I981" s="182"/>
      <c r="N981" s="182">
        <f t="shared" si="145"/>
        <v>0</v>
      </c>
      <c r="O981" s="182"/>
      <c r="T981" s="182">
        <f t="shared" si="146"/>
        <v>0</v>
      </c>
      <c r="U981" s="182"/>
      <c r="Z981" s="182">
        <f t="shared" si="147"/>
        <v>0</v>
      </c>
      <c r="AA981" s="182"/>
      <c r="AP981"/>
      <c r="AQ981"/>
      <c r="AR981" s="151"/>
      <c r="AS981" s="151"/>
      <c r="AT981"/>
      <c r="AU981" s="57"/>
      <c r="AV981" s="57"/>
      <c r="AW981" s="57"/>
      <c r="AX981"/>
      <c r="AY981"/>
      <c r="AZ981"/>
      <c r="BA981"/>
      <c r="BB981"/>
      <c r="BC981"/>
      <c r="BD981"/>
      <c r="BE981"/>
      <c r="BF981"/>
      <c r="BG981"/>
      <c r="BH981"/>
      <c r="BI981"/>
      <c r="BJ981"/>
      <c r="BK981"/>
      <c r="BL981"/>
      <c r="BM981"/>
      <c r="BN981"/>
      <c r="BO981"/>
      <c r="BP981"/>
      <c r="BQ981"/>
      <c r="BR981"/>
      <c r="BS981"/>
      <c r="BT981"/>
      <c r="BU981"/>
      <c r="BV981"/>
      <c r="BW981"/>
      <c r="BX981"/>
      <c r="BY981"/>
      <c r="BZ981" s="21"/>
      <c r="CA981" s="21"/>
      <c r="CB981" s="21"/>
      <c r="CC981" s="21"/>
      <c r="CD981" s="21"/>
    </row>
    <row r="982" spans="5:82" hidden="1" x14ac:dyDescent="0.2">
      <c r="E982" s="182">
        <f t="shared" si="143"/>
        <v>0</v>
      </c>
      <c r="F982" s="182"/>
      <c r="H982" s="182">
        <f t="shared" si="144"/>
        <v>0</v>
      </c>
      <c r="I982" s="182"/>
      <c r="N982" s="182">
        <f t="shared" si="145"/>
        <v>0</v>
      </c>
      <c r="O982" s="182"/>
      <c r="T982" s="182">
        <f t="shared" si="146"/>
        <v>0</v>
      </c>
      <c r="U982" s="182"/>
      <c r="Z982" s="182">
        <f t="shared" si="147"/>
        <v>0</v>
      </c>
      <c r="AA982" s="182"/>
      <c r="AP982"/>
      <c r="AQ982"/>
      <c r="AR982" s="151"/>
      <c r="AS982" s="151"/>
      <c r="AT982"/>
      <c r="AU982" s="57"/>
      <c r="AV982" s="57"/>
      <c r="AW982" s="57"/>
      <c r="AX982"/>
      <c r="AY982"/>
      <c r="AZ982"/>
      <c r="BA982"/>
      <c r="BB982"/>
      <c r="BC982"/>
      <c r="BD982"/>
      <c r="BE982"/>
      <c r="BF982"/>
      <c r="BG982"/>
      <c r="BH982"/>
      <c r="BI982"/>
      <c r="BJ982"/>
      <c r="BK982"/>
      <c r="BL982"/>
      <c r="BM982"/>
      <c r="BN982"/>
      <c r="BO982"/>
      <c r="BP982"/>
      <c r="BQ982"/>
      <c r="BR982"/>
      <c r="BS982"/>
      <c r="BT982"/>
      <c r="BU982"/>
      <c r="BV982"/>
      <c r="BW982"/>
      <c r="BX982"/>
      <c r="BY982"/>
      <c r="BZ982" s="21"/>
      <c r="CA982" s="21"/>
      <c r="CB982" s="21"/>
      <c r="CC982" s="21"/>
      <c r="CD982" s="21"/>
    </row>
    <row r="983" spans="5:82" hidden="1" x14ac:dyDescent="0.2">
      <c r="E983" s="182">
        <f t="shared" si="143"/>
        <v>0</v>
      </c>
      <c r="F983" s="182"/>
      <c r="H983" s="182">
        <f t="shared" si="144"/>
        <v>0</v>
      </c>
      <c r="I983" s="182"/>
      <c r="N983" s="182">
        <f t="shared" si="145"/>
        <v>0</v>
      </c>
      <c r="O983" s="182"/>
      <c r="T983" s="182">
        <f t="shared" si="146"/>
        <v>0</v>
      </c>
      <c r="U983" s="182"/>
      <c r="Z983" s="182">
        <f t="shared" si="147"/>
        <v>0</v>
      </c>
      <c r="AA983" s="182"/>
      <c r="AP983"/>
      <c r="AQ983"/>
      <c r="AR983" s="151"/>
      <c r="AS983" s="151"/>
      <c r="AT983"/>
      <c r="AU983" s="57"/>
      <c r="AV983" s="57"/>
      <c r="AW983" s="57"/>
      <c r="AX983"/>
      <c r="AY983"/>
      <c r="AZ983"/>
      <c r="BA983"/>
      <c r="BB983"/>
      <c r="BC983"/>
      <c r="BD983"/>
      <c r="BE983"/>
      <c r="BF983"/>
      <c r="BG983"/>
      <c r="BH983"/>
      <c r="BI983"/>
      <c r="BJ983"/>
      <c r="BK983"/>
      <c r="BL983"/>
      <c r="BM983"/>
      <c r="BN983"/>
      <c r="BO983"/>
      <c r="BP983"/>
      <c r="BQ983"/>
      <c r="BR983"/>
      <c r="BS983"/>
      <c r="BT983"/>
      <c r="BU983"/>
      <c r="BV983"/>
      <c r="BW983"/>
      <c r="BX983"/>
      <c r="BY983"/>
      <c r="BZ983" s="21"/>
      <c r="CA983" s="21"/>
      <c r="CB983" s="21"/>
      <c r="CC983" s="21"/>
      <c r="CD983" s="21"/>
    </row>
    <row r="984" spans="5:82" hidden="1" x14ac:dyDescent="0.2">
      <c r="E984" s="182">
        <f t="shared" si="143"/>
        <v>0</v>
      </c>
      <c r="F984" s="182"/>
      <c r="H984" s="182">
        <f t="shared" si="144"/>
        <v>0</v>
      </c>
      <c r="I984" s="182"/>
      <c r="N984" s="182">
        <f t="shared" si="145"/>
        <v>0</v>
      </c>
      <c r="O984" s="182"/>
      <c r="T984" s="182">
        <f t="shared" si="146"/>
        <v>0</v>
      </c>
      <c r="U984" s="182"/>
      <c r="Z984" s="182">
        <f t="shared" si="147"/>
        <v>0</v>
      </c>
      <c r="AA984" s="182"/>
      <c r="AP984"/>
      <c r="AQ984"/>
      <c r="AR984" s="151"/>
      <c r="AS984" s="151"/>
      <c r="AT984"/>
      <c r="AU984" s="57"/>
      <c r="AV984" s="57"/>
      <c r="AW984" s="57"/>
      <c r="AX984"/>
      <c r="AY984"/>
      <c r="AZ984"/>
      <c r="BA984"/>
      <c r="BB984"/>
      <c r="BC984"/>
      <c r="BD984"/>
      <c r="BE984"/>
      <c r="BF984"/>
      <c r="BG984"/>
      <c r="BH984"/>
      <c r="BI984"/>
      <c r="BJ984"/>
      <c r="BK984"/>
      <c r="BL984"/>
      <c r="BM984"/>
      <c r="BN984"/>
      <c r="BO984"/>
      <c r="BP984"/>
      <c r="BQ984"/>
      <c r="BR984"/>
      <c r="BS984"/>
      <c r="BT984"/>
      <c r="BU984"/>
      <c r="BV984"/>
      <c r="BW984"/>
      <c r="BX984"/>
      <c r="BY984"/>
      <c r="BZ984" s="21"/>
      <c r="CA984" s="21"/>
      <c r="CB984" s="21"/>
      <c r="CC984" s="21"/>
      <c r="CD984" s="21"/>
    </row>
    <row r="985" spans="5:82" hidden="1" x14ac:dyDescent="0.2">
      <c r="E985" s="182">
        <f t="shared" si="143"/>
        <v>0</v>
      </c>
      <c r="F985" s="182"/>
      <c r="H985" s="182">
        <f t="shared" si="144"/>
        <v>0</v>
      </c>
      <c r="I985" s="182"/>
      <c r="N985" s="182">
        <f t="shared" si="145"/>
        <v>0</v>
      </c>
      <c r="O985" s="182"/>
      <c r="T985" s="182">
        <f t="shared" si="146"/>
        <v>0</v>
      </c>
      <c r="U985" s="182"/>
      <c r="Z985" s="182">
        <f t="shared" si="147"/>
        <v>0</v>
      </c>
      <c r="AA985" s="182"/>
      <c r="AP985"/>
      <c r="AQ985"/>
      <c r="AR985" s="151"/>
      <c r="AS985" s="151"/>
      <c r="AT985"/>
      <c r="AU985" s="57"/>
      <c r="AV985" s="57"/>
      <c r="AW985" s="57"/>
      <c r="AX985"/>
      <c r="AY985"/>
      <c r="AZ985"/>
      <c r="BA985"/>
      <c r="BB985"/>
      <c r="BC985"/>
      <c r="BD985"/>
      <c r="BE985"/>
      <c r="BF985"/>
      <c r="BG985"/>
      <c r="BH985"/>
      <c r="BI985"/>
      <c r="BJ985"/>
      <c r="BK985"/>
      <c r="BL985"/>
      <c r="BM985"/>
      <c r="BN985"/>
      <c r="BO985"/>
      <c r="BP985"/>
      <c r="BQ985"/>
      <c r="BR985"/>
      <c r="BS985"/>
      <c r="BT985"/>
      <c r="BU985"/>
      <c r="BV985"/>
      <c r="BW985"/>
      <c r="BX985"/>
      <c r="BY985"/>
      <c r="BZ985" s="21"/>
      <c r="CA985" s="21"/>
      <c r="CB985" s="21"/>
      <c r="CC985" s="21"/>
      <c r="CD985" s="21"/>
    </row>
    <row r="986" spans="5:82" hidden="1" x14ac:dyDescent="0.2">
      <c r="E986" s="182">
        <f t="shared" si="143"/>
        <v>0</v>
      </c>
      <c r="F986" s="182"/>
      <c r="H986" s="182">
        <f t="shared" si="144"/>
        <v>0</v>
      </c>
      <c r="I986" s="182"/>
      <c r="N986" s="182">
        <f t="shared" si="145"/>
        <v>0</v>
      </c>
      <c r="O986" s="182"/>
      <c r="T986" s="182">
        <f t="shared" si="146"/>
        <v>0</v>
      </c>
      <c r="U986" s="182"/>
      <c r="Z986" s="182">
        <f t="shared" si="147"/>
        <v>0</v>
      </c>
      <c r="AA986" s="182"/>
      <c r="AP986"/>
      <c r="AQ986"/>
      <c r="AR986" s="151"/>
      <c r="AS986" s="151"/>
      <c r="AT986"/>
      <c r="AU986" s="57"/>
      <c r="AV986" s="57"/>
      <c r="AW986" s="57"/>
      <c r="AX986"/>
      <c r="AY986"/>
      <c r="AZ986"/>
      <c r="BA986"/>
      <c r="BB986"/>
      <c r="BC986"/>
      <c r="BD986"/>
      <c r="BE986"/>
      <c r="BF986"/>
      <c r="BG986"/>
      <c r="BH986"/>
      <c r="BI986"/>
      <c r="BJ986"/>
      <c r="BK986"/>
      <c r="BL986"/>
      <c r="BM986"/>
      <c r="BN986"/>
      <c r="BO986"/>
      <c r="BP986"/>
      <c r="BQ986"/>
      <c r="BR986"/>
      <c r="BS986"/>
      <c r="BT986"/>
      <c r="BU986"/>
      <c r="BV986"/>
      <c r="BW986"/>
      <c r="BX986"/>
      <c r="BY986"/>
      <c r="BZ986" s="21"/>
      <c r="CA986" s="21"/>
      <c r="CB986" s="21"/>
      <c r="CC986" s="21"/>
      <c r="CD986" s="21"/>
    </row>
    <row r="987" spans="5:82" hidden="1" x14ac:dyDescent="0.2">
      <c r="E987" s="182">
        <f t="shared" si="143"/>
        <v>0</v>
      </c>
      <c r="F987" s="182"/>
      <c r="H987" s="182">
        <f t="shared" si="144"/>
        <v>0</v>
      </c>
      <c r="I987" s="182"/>
      <c r="N987" s="182">
        <f t="shared" si="145"/>
        <v>0</v>
      </c>
      <c r="O987" s="182"/>
      <c r="T987" s="182">
        <f t="shared" si="146"/>
        <v>0</v>
      </c>
      <c r="U987" s="182"/>
      <c r="Z987" s="182">
        <f t="shared" si="147"/>
        <v>0</v>
      </c>
      <c r="AA987" s="182"/>
      <c r="AP987"/>
      <c r="AQ987"/>
      <c r="AR987" s="151"/>
      <c r="AS987" s="151"/>
      <c r="AT987"/>
      <c r="AU987" s="57"/>
      <c r="AV987" s="57"/>
      <c r="AW987" s="57"/>
      <c r="AX987"/>
      <c r="AY987"/>
      <c r="AZ987"/>
      <c r="BA987"/>
      <c r="BB987"/>
      <c r="BC987"/>
      <c r="BD987"/>
      <c r="BE987"/>
      <c r="BF987"/>
      <c r="BG987"/>
      <c r="BH987"/>
      <c r="BI987"/>
      <c r="BJ987"/>
      <c r="BK987"/>
      <c r="BL987"/>
      <c r="BM987"/>
      <c r="BN987"/>
      <c r="BO987"/>
      <c r="BP987"/>
      <c r="BQ987"/>
      <c r="BR987"/>
      <c r="BS987"/>
      <c r="BT987"/>
      <c r="BU987"/>
      <c r="BV987"/>
      <c r="BW987"/>
      <c r="BX987"/>
      <c r="BY987"/>
      <c r="BZ987" s="21"/>
      <c r="CA987" s="21"/>
      <c r="CB987" s="21"/>
      <c r="CC987" s="21"/>
      <c r="CD987" s="21"/>
    </row>
    <row r="988" spans="5:82" hidden="1" x14ac:dyDescent="0.2">
      <c r="E988" s="182">
        <f t="shared" si="143"/>
        <v>0</v>
      </c>
      <c r="F988" s="182"/>
      <c r="H988" s="182">
        <f t="shared" si="144"/>
        <v>0</v>
      </c>
      <c r="I988" s="182"/>
      <c r="N988" s="182">
        <f t="shared" si="145"/>
        <v>0</v>
      </c>
      <c r="O988" s="182"/>
      <c r="T988" s="182">
        <f t="shared" si="146"/>
        <v>0</v>
      </c>
      <c r="U988" s="182"/>
      <c r="Z988" s="182">
        <f t="shared" si="147"/>
        <v>0</v>
      </c>
      <c r="AA988" s="182"/>
      <c r="AP988"/>
      <c r="AQ988"/>
      <c r="AR988" s="151"/>
      <c r="AS988" s="151"/>
      <c r="AT988"/>
      <c r="AU988" s="57"/>
      <c r="AV988" s="57"/>
      <c r="AW988" s="57"/>
      <c r="AX988"/>
      <c r="AY988"/>
      <c r="AZ988"/>
      <c r="BA988"/>
      <c r="BB988"/>
      <c r="BC988"/>
      <c r="BD988"/>
      <c r="BE988"/>
      <c r="BF988"/>
      <c r="BG988"/>
      <c r="BH988"/>
      <c r="BI988"/>
      <c r="BJ988"/>
      <c r="BK988"/>
      <c r="BL988"/>
      <c r="BM988"/>
      <c r="BN988"/>
      <c r="BO988"/>
      <c r="BP988"/>
      <c r="BQ988"/>
      <c r="BR988"/>
      <c r="BS988"/>
      <c r="BT988"/>
      <c r="BU988"/>
      <c r="BV988"/>
      <c r="BW988"/>
      <c r="BX988"/>
      <c r="BY988"/>
      <c r="BZ988" s="21"/>
      <c r="CA988" s="21"/>
      <c r="CB988" s="21"/>
      <c r="CC988" s="21"/>
      <c r="CD988" s="21"/>
    </row>
    <row r="989" spans="5:82" hidden="1" x14ac:dyDescent="0.2">
      <c r="E989" s="182">
        <f t="shared" si="143"/>
        <v>0</v>
      </c>
      <c r="F989" s="182"/>
      <c r="H989" s="182">
        <f t="shared" si="144"/>
        <v>0</v>
      </c>
      <c r="I989" s="182"/>
      <c r="N989" s="182">
        <f t="shared" si="145"/>
        <v>0</v>
      </c>
      <c r="O989" s="182"/>
      <c r="T989" s="182">
        <f t="shared" si="146"/>
        <v>0</v>
      </c>
      <c r="U989" s="182"/>
      <c r="Z989" s="182">
        <f t="shared" si="147"/>
        <v>0</v>
      </c>
      <c r="AA989" s="182"/>
      <c r="AP989"/>
      <c r="AQ989"/>
      <c r="AR989" s="151"/>
      <c r="AS989" s="151"/>
      <c r="AT989"/>
      <c r="AU989" s="57"/>
      <c r="AV989" s="57"/>
      <c r="AW989" s="57"/>
      <c r="AX989"/>
      <c r="AY989"/>
      <c r="AZ989"/>
      <c r="BA989"/>
      <c r="BB989"/>
      <c r="BC989"/>
      <c r="BD989"/>
      <c r="BE989"/>
      <c r="BF989"/>
      <c r="BG989"/>
      <c r="BH989"/>
      <c r="BI989"/>
      <c r="BJ989"/>
      <c r="BK989"/>
      <c r="BL989"/>
      <c r="BM989"/>
      <c r="BN989"/>
      <c r="BO989"/>
      <c r="BP989"/>
      <c r="BQ989"/>
      <c r="BR989"/>
      <c r="BS989"/>
      <c r="BT989"/>
      <c r="BU989"/>
      <c r="BV989"/>
      <c r="BW989"/>
      <c r="BX989"/>
      <c r="BY989"/>
      <c r="BZ989" s="21"/>
      <c r="CA989" s="21"/>
      <c r="CB989" s="21"/>
      <c r="CC989" s="21"/>
      <c r="CD989" s="21"/>
    </row>
    <row r="990" spans="5:82" hidden="1" x14ac:dyDescent="0.2">
      <c r="E990" s="182">
        <f t="shared" si="143"/>
        <v>0</v>
      </c>
      <c r="F990" s="182"/>
      <c r="H990" s="182">
        <f t="shared" si="144"/>
        <v>0</v>
      </c>
      <c r="I990" s="182"/>
      <c r="N990" s="182">
        <f t="shared" si="145"/>
        <v>0</v>
      </c>
      <c r="O990" s="182"/>
      <c r="T990" s="182">
        <f t="shared" si="146"/>
        <v>0</v>
      </c>
      <c r="U990" s="182"/>
      <c r="Z990" s="182">
        <f t="shared" si="147"/>
        <v>0</v>
      </c>
      <c r="AA990" s="182"/>
      <c r="AP990"/>
      <c r="AQ990"/>
      <c r="AR990" s="151"/>
      <c r="AS990" s="151"/>
      <c r="AT990"/>
      <c r="AU990" s="57"/>
      <c r="AV990" s="57"/>
      <c r="AW990" s="57"/>
      <c r="AX990"/>
      <c r="AY990"/>
      <c r="AZ990"/>
      <c r="BA990"/>
      <c r="BB990"/>
      <c r="BC990"/>
      <c r="BD990"/>
      <c r="BE990"/>
      <c r="BF990"/>
      <c r="BG990"/>
      <c r="BH990"/>
      <c r="BI990"/>
      <c r="BJ990"/>
      <c r="BK990"/>
      <c r="BL990"/>
      <c r="BM990"/>
      <c r="BN990"/>
      <c r="BO990"/>
      <c r="BP990"/>
      <c r="BQ990"/>
      <c r="BR990"/>
      <c r="BS990"/>
      <c r="BT990"/>
      <c r="BU990"/>
      <c r="BV990"/>
      <c r="BW990"/>
      <c r="BX990"/>
      <c r="BY990"/>
      <c r="BZ990" s="21"/>
      <c r="CA990" s="21"/>
      <c r="CB990" s="21"/>
      <c r="CC990" s="21"/>
      <c r="CD990" s="21"/>
    </row>
    <row r="991" spans="5:82" hidden="1" x14ac:dyDescent="0.2">
      <c r="E991" s="182">
        <f t="shared" si="143"/>
        <v>0</v>
      </c>
      <c r="F991" s="182"/>
      <c r="H991" s="182">
        <f t="shared" si="144"/>
        <v>0</v>
      </c>
      <c r="I991" s="182"/>
      <c r="N991" s="182">
        <f t="shared" si="145"/>
        <v>0</v>
      </c>
      <c r="O991" s="182"/>
      <c r="T991" s="182">
        <f t="shared" si="146"/>
        <v>0</v>
      </c>
      <c r="U991" s="182"/>
      <c r="Z991" s="182">
        <f t="shared" si="147"/>
        <v>0</v>
      </c>
      <c r="AA991" s="182"/>
      <c r="AP991"/>
      <c r="AQ991"/>
      <c r="AR991" s="151"/>
      <c r="AS991" s="151"/>
      <c r="AT991"/>
      <c r="AU991" s="57"/>
      <c r="AV991" s="57"/>
      <c r="AW991" s="57"/>
      <c r="AX991"/>
      <c r="AY991"/>
      <c r="AZ991"/>
      <c r="BA991"/>
      <c r="BB991"/>
      <c r="BC991"/>
      <c r="BD991"/>
      <c r="BE991"/>
      <c r="BF991"/>
      <c r="BG991"/>
      <c r="BH991"/>
      <c r="BI991"/>
      <c r="BJ991"/>
      <c r="BK991"/>
      <c r="BL991"/>
      <c r="BM991"/>
      <c r="BN991"/>
      <c r="BO991"/>
      <c r="BP991"/>
      <c r="BQ991"/>
      <c r="BR991"/>
      <c r="BS991"/>
      <c r="BT991"/>
      <c r="BU991"/>
      <c r="BV991"/>
      <c r="BW991"/>
      <c r="BX991"/>
      <c r="BY991"/>
      <c r="BZ991" s="21"/>
      <c r="CA991" s="21"/>
      <c r="CB991" s="21"/>
      <c r="CC991" s="21"/>
      <c r="CD991" s="21"/>
    </row>
    <row r="992" spans="5:82" hidden="1" x14ac:dyDescent="0.2">
      <c r="E992" s="182">
        <f t="shared" si="143"/>
        <v>0</v>
      </c>
      <c r="F992" s="182"/>
      <c r="H992" s="182">
        <f t="shared" si="144"/>
        <v>0</v>
      </c>
      <c r="I992" s="182"/>
      <c r="N992" s="182">
        <f t="shared" si="145"/>
        <v>0</v>
      </c>
      <c r="O992" s="182"/>
      <c r="T992" s="182">
        <f t="shared" si="146"/>
        <v>0</v>
      </c>
      <c r="U992" s="182"/>
      <c r="Z992" s="182">
        <f t="shared" si="147"/>
        <v>0</v>
      </c>
      <c r="AA992" s="182"/>
      <c r="AP992"/>
      <c r="AQ992"/>
      <c r="AR992" s="151"/>
      <c r="AS992" s="151"/>
      <c r="AT992"/>
      <c r="AU992" s="57"/>
      <c r="AV992" s="57"/>
      <c r="AW992" s="57"/>
      <c r="AX992"/>
      <c r="AY992"/>
      <c r="AZ992"/>
      <c r="BA992"/>
      <c r="BB992"/>
      <c r="BC992"/>
      <c r="BD992"/>
      <c r="BE992"/>
      <c r="BF992"/>
      <c r="BG992"/>
      <c r="BH992"/>
      <c r="BI992"/>
      <c r="BJ992"/>
      <c r="BK992"/>
      <c r="BL992"/>
      <c r="BM992"/>
      <c r="BN992"/>
      <c r="BO992"/>
      <c r="BP992"/>
      <c r="BQ992"/>
      <c r="BR992"/>
      <c r="BS992"/>
      <c r="BT992"/>
      <c r="BU992"/>
      <c r="BV992"/>
      <c r="BW992"/>
      <c r="BX992"/>
      <c r="BY992"/>
      <c r="BZ992" s="21"/>
      <c r="CA992" s="21"/>
      <c r="CB992" s="21"/>
      <c r="CC992" s="21"/>
      <c r="CD992" s="21"/>
    </row>
    <row r="993" spans="5:82" hidden="1" x14ac:dyDescent="0.2">
      <c r="E993" s="182">
        <f t="shared" si="143"/>
        <v>0</v>
      </c>
      <c r="F993" s="182"/>
      <c r="H993" s="182">
        <f t="shared" si="144"/>
        <v>0</v>
      </c>
      <c r="I993" s="182"/>
      <c r="N993" s="182">
        <f t="shared" si="145"/>
        <v>0</v>
      </c>
      <c r="O993" s="182"/>
      <c r="T993" s="182">
        <f t="shared" si="146"/>
        <v>0</v>
      </c>
      <c r="U993" s="182"/>
      <c r="Z993" s="182">
        <f t="shared" si="147"/>
        <v>0</v>
      </c>
      <c r="AA993" s="182"/>
      <c r="AP993"/>
      <c r="AQ993"/>
      <c r="AR993" s="151"/>
      <c r="AS993" s="151"/>
      <c r="AT993"/>
      <c r="AU993" s="57"/>
      <c r="AV993" s="57"/>
      <c r="AW993" s="57"/>
      <c r="AX993"/>
      <c r="AY993"/>
      <c r="AZ993"/>
      <c r="BA993"/>
      <c r="BB993"/>
      <c r="BC993"/>
      <c r="BD993"/>
      <c r="BE993"/>
      <c r="BF993"/>
      <c r="BG993"/>
      <c r="BH993"/>
      <c r="BI993"/>
      <c r="BJ993"/>
      <c r="BK993"/>
      <c r="BL993"/>
      <c r="BM993"/>
      <c r="BN993"/>
      <c r="BO993"/>
      <c r="BP993"/>
      <c r="BQ993"/>
      <c r="BR993"/>
      <c r="BS993"/>
      <c r="BT993"/>
      <c r="BU993"/>
      <c r="BV993"/>
      <c r="BW993"/>
      <c r="BX993"/>
      <c r="BY993"/>
      <c r="BZ993" s="21"/>
      <c r="CA993" s="21"/>
      <c r="CB993" s="21"/>
      <c r="CC993" s="21"/>
      <c r="CD993" s="21"/>
    </row>
    <row r="994" spans="5:82" hidden="1" x14ac:dyDescent="0.2">
      <c r="E994" s="182">
        <f t="shared" ref="E994:E1057" si="148">IF(ISERR(FIND(".",E205)),0,LEN(MID(E205,FIND(".",E205)+1,15)))</f>
        <v>0</v>
      </c>
      <c r="F994" s="182"/>
      <c r="H994" s="182">
        <f t="shared" ref="H994:H1057" si="149">IF(ISERR(FIND(".",H205)),0,LEN(MID(H205,FIND(".",H205)+1,15)))</f>
        <v>0</v>
      </c>
      <c r="I994" s="182"/>
      <c r="N994" s="182">
        <f t="shared" ref="N994:N1057" si="150">IF(ISERR(FIND(".",N205)),0,LEN(MID(N205,FIND(".",N205)+1,15)))</f>
        <v>0</v>
      </c>
      <c r="O994" s="182"/>
      <c r="T994" s="182">
        <f t="shared" ref="T994:T1057" si="151">IF(ISERR(FIND(".",T205)),0,LEN(MID(T205,FIND(".",T205)+1,15)))</f>
        <v>0</v>
      </c>
      <c r="U994" s="182"/>
      <c r="Z994" s="182">
        <f t="shared" ref="Z994:Z1057" si="152">IF(ISERR(FIND(".",Z205)),0,LEN(MID(Z205,FIND(".",Z205)+1,15)))</f>
        <v>0</v>
      </c>
      <c r="AA994" s="182"/>
      <c r="AP994"/>
      <c r="AQ994"/>
      <c r="AR994" s="151"/>
      <c r="AS994" s="151"/>
      <c r="AT994"/>
      <c r="AU994" s="57"/>
      <c r="AV994" s="57"/>
      <c r="AW994" s="57"/>
      <c r="AX994"/>
      <c r="AY994"/>
      <c r="AZ994"/>
      <c r="BA994"/>
      <c r="BB994"/>
      <c r="BC994"/>
      <c r="BD994"/>
      <c r="BE994"/>
      <c r="BF994"/>
      <c r="BG994"/>
      <c r="BH994"/>
      <c r="BI994"/>
      <c r="BJ994"/>
      <c r="BK994"/>
      <c r="BL994"/>
      <c r="BM994"/>
      <c r="BN994"/>
      <c r="BO994"/>
      <c r="BP994"/>
      <c r="BQ994"/>
      <c r="BR994"/>
      <c r="BS994"/>
      <c r="BT994"/>
      <c r="BU994"/>
      <c r="BV994"/>
      <c r="BW994"/>
      <c r="BX994"/>
      <c r="BY994"/>
      <c r="BZ994" s="21"/>
      <c r="CA994" s="21"/>
      <c r="CB994" s="21"/>
      <c r="CC994" s="21"/>
      <c r="CD994" s="21"/>
    </row>
    <row r="995" spans="5:82" hidden="1" x14ac:dyDescent="0.2">
      <c r="E995" s="182">
        <f t="shared" si="148"/>
        <v>0</v>
      </c>
      <c r="F995" s="182"/>
      <c r="H995" s="182">
        <f t="shared" si="149"/>
        <v>0</v>
      </c>
      <c r="I995" s="182"/>
      <c r="N995" s="182">
        <f t="shared" si="150"/>
        <v>0</v>
      </c>
      <c r="O995" s="182"/>
      <c r="T995" s="182">
        <f t="shared" si="151"/>
        <v>0</v>
      </c>
      <c r="U995" s="182"/>
      <c r="Z995" s="182">
        <f t="shared" si="152"/>
        <v>0</v>
      </c>
      <c r="AA995" s="182"/>
      <c r="AP995"/>
      <c r="AQ995"/>
      <c r="AR995" s="151"/>
      <c r="AS995" s="151"/>
      <c r="AT995"/>
      <c r="AU995" s="57"/>
      <c r="AV995" s="57"/>
      <c r="AW995" s="57"/>
      <c r="AX995"/>
      <c r="AY995"/>
      <c r="AZ995"/>
      <c r="BA995"/>
      <c r="BB995"/>
      <c r="BC995"/>
      <c r="BD995"/>
      <c r="BE995"/>
      <c r="BF995"/>
      <c r="BG995"/>
      <c r="BH995"/>
      <c r="BI995"/>
      <c r="BJ995"/>
      <c r="BK995"/>
      <c r="BL995"/>
      <c r="BM995"/>
      <c r="BN995"/>
      <c r="BO995"/>
      <c r="BP995"/>
      <c r="BQ995"/>
      <c r="BR995"/>
      <c r="BS995"/>
      <c r="BT995"/>
      <c r="BU995"/>
      <c r="BV995"/>
      <c r="BW995"/>
      <c r="BX995"/>
      <c r="BY995"/>
      <c r="BZ995" s="21"/>
      <c r="CA995" s="21"/>
      <c r="CB995" s="21"/>
      <c r="CC995" s="21"/>
      <c r="CD995" s="21"/>
    </row>
    <row r="996" spans="5:82" hidden="1" x14ac:dyDescent="0.2">
      <c r="E996" s="182">
        <f t="shared" si="148"/>
        <v>0</v>
      </c>
      <c r="F996" s="182"/>
      <c r="H996" s="182">
        <f t="shared" si="149"/>
        <v>0</v>
      </c>
      <c r="I996" s="182"/>
      <c r="N996" s="182">
        <f t="shared" si="150"/>
        <v>0</v>
      </c>
      <c r="O996" s="182"/>
      <c r="T996" s="182">
        <f t="shared" si="151"/>
        <v>0</v>
      </c>
      <c r="U996" s="182"/>
      <c r="Z996" s="182">
        <f t="shared" si="152"/>
        <v>0</v>
      </c>
      <c r="AA996" s="182"/>
      <c r="AP996"/>
      <c r="AQ996"/>
      <c r="AR996" s="151"/>
      <c r="AS996" s="151"/>
      <c r="AT996"/>
      <c r="AU996" s="57"/>
      <c r="AV996" s="57"/>
      <c r="AW996" s="57"/>
      <c r="AX996"/>
      <c r="AY996"/>
      <c r="AZ996"/>
      <c r="BA996"/>
      <c r="BB996"/>
      <c r="BC996"/>
      <c r="BD996"/>
      <c r="BE996"/>
      <c r="BF996"/>
      <c r="BG996"/>
      <c r="BH996"/>
      <c r="BI996"/>
      <c r="BJ996"/>
      <c r="BK996"/>
      <c r="BL996"/>
      <c r="BM996"/>
      <c r="BN996"/>
      <c r="BO996"/>
      <c r="BP996"/>
      <c r="BQ996"/>
      <c r="BR996"/>
      <c r="BS996"/>
      <c r="BT996"/>
      <c r="BU996"/>
      <c r="BV996"/>
      <c r="BW996"/>
      <c r="BX996"/>
      <c r="BY996"/>
      <c r="BZ996" s="21"/>
      <c r="CA996" s="21"/>
      <c r="CB996" s="21"/>
      <c r="CC996" s="21"/>
      <c r="CD996" s="21"/>
    </row>
    <row r="997" spans="5:82" hidden="1" x14ac:dyDescent="0.2">
      <c r="E997" s="182">
        <f t="shared" si="148"/>
        <v>0</v>
      </c>
      <c r="F997" s="182"/>
      <c r="H997" s="182">
        <f t="shared" si="149"/>
        <v>0</v>
      </c>
      <c r="I997" s="182"/>
      <c r="N997" s="182">
        <f t="shared" si="150"/>
        <v>0</v>
      </c>
      <c r="O997" s="182"/>
      <c r="T997" s="182">
        <f t="shared" si="151"/>
        <v>0</v>
      </c>
      <c r="U997" s="182"/>
      <c r="Z997" s="182">
        <f t="shared" si="152"/>
        <v>0</v>
      </c>
      <c r="AA997" s="182"/>
      <c r="AP997"/>
      <c r="AQ997"/>
      <c r="AR997" s="151"/>
      <c r="AS997" s="151"/>
      <c r="AT997"/>
      <c r="AU997" s="57"/>
      <c r="AV997" s="57"/>
      <c r="AW997" s="57"/>
      <c r="AX997"/>
      <c r="AY997"/>
      <c r="AZ997"/>
      <c r="BA997"/>
      <c r="BB997"/>
      <c r="BC997"/>
      <c r="BD997"/>
      <c r="BE997"/>
      <c r="BF997"/>
      <c r="BG997"/>
      <c r="BH997"/>
      <c r="BI997"/>
      <c r="BJ997"/>
      <c r="BK997"/>
      <c r="BL997"/>
      <c r="BM997"/>
      <c r="BN997"/>
      <c r="BO997"/>
      <c r="BP997"/>
      <c r="BQ997"/>
      <c r="BR997"/>
      <c r="BS997"/>
      <c r="BT997"/>
      <c r="BU997"/>
      <c r="BV997"/>
      <c r="BW997"/>
      <c r="BX997"/>
      <c r="BY997"/>
      <c r="BZ997" s="21"/>
      <c r="CA997" s="21"/>
      <c r="CB997" s="21"/>
      <c r="CC997" s="21"/>
      <c r="CD997" s="21"/>
    </row>
    <row r="998" spans="5:82" hidden="1" x14ac:dyDescent="0.2">
      <c r="E998" s="182">
        <f t="shared" si="148"/>
        <v>0</v>
      </c>
      <c r="F998" s="182"/>
      <c r="H998" s="182">
        <f t="shared" si="149"/>
        <v>0</v>
      </c>
      <c r="I998" s="182"/>
      <c r="N998" s="182">
        <f t="shared" si="150"/>
        <v>0</v>
      </c>
      <c r="O998" s="182"/>
      <c r="T998" s="182">
        <f t="shared" si="151"/>
        <v>0</v>
      </c>
      <c r="U998" s="182"/>
      <c r="Z998" s="182">
        <f t="shared" si="152"/>
        <v>0</v>
      </c>
      <c r="AA998" s="182"/>
      <c r="AP998"/>
      <c r="AQ998"/>
      <c r="AR998" s="151"/>
      <c r="AS998" s="151"/>
      <c r="AT998"/>
      <c r="AU998" s="57"/>
      <c r="AV998" s="57"/>
      <c r="AW998" s="57"/>
      <c r="AX998"/>
      <c r="AY998"/>
      <c r="AZ998"/>
      <c r="BA998"/>
      <c r="BB998"/>
      <c r="BC998"/>
      <c r="BD998"/>
      <c r="BE998"/>
      <c r="BF998"/>
      <c r="BG998"/>
      <c r="BH998"/>
      <c r="BI998"/>
      <c r="BJ998"/>
      <c r="BK998"/>
      <c r="BL998"/>
      <c r="BM998"/>
      <c r="BN998"/>
      <c r="BO998"/>
      <c r="BP998"/>
      <c r="BQ998"/>
      <c r="BR998"/>
      <c r="BS998"/>
      <c r="BT998"/>
      <c r="BU998"/>
      <c r="BV998"/>
      <c r="BW998"/>
      <c r="BX998"/>
      <c r="BY998"/>
      <c r="BZ998" s="21"/>
      <c r="CA998" s="21"/>
      <c r="CB998" s="21"/>
      <c r="CC998" s="21"/>
      <c r="CD998" s="21"/>
    </row>
    <row r="999" spans="5:82" hidden="1" x14ac:dyDescent="0.2">
      <c r="E999" s="182">
        <f t="shared" si="148"/>
        <v>0</v>
      </c>
      <c r="F999" s="182"/>
      <c r="H999" s="182">
        <f t="shared" si="149"/>
        <v>0</v>
      </c>
      <c r="I999" s="182"/>
      <c r="N999" s="182">
        <f t="shared" si="150"/>
        <v>0</v>
      </c>
      <c r="O999" s="182"/>
      <c r="T999" s="182">
        <f t="shared" si="151"/>
        <v>0</v>
      </c>
      <c r="U999" s="182"/>
      <c r="Z999" s="182">
        <f t="shared" si="152"/>
        <v>0</v>
      </c>
      <c r="AA999" s="182"/>
      <c r="AP999"/>
      <c r="AQ999"/>
      <c r="AR999" s="151"/>
      <c r="AS999" s="151"/>
      <c r="AT999"/>
      <c r="AU999" s="57"/>
      <c r="AV999" s="57"/>
      <c r="AW999" s="57"/>
      <c r="AX999"/>
      <c r="AY999"/>
      <c r="AZ999"/>
      <c r="BA999"/>
      <c r="BB999"/>
      <c r="BC999"/>
      <c r="BD999"/>
      <c r="BE999"/>
      <c r="BF999"/>
      <c r="BG999"/>
      <c r="BH999"/>
      <c r="BI999"/>
      <c r="BJ999"/>
      <c r="BK999"/>
      <c r="BL999"/>
      <c r="BM999"/>
      <c r="BN999"/>
      <c r="BO999"/>
      <c r="BP999"/>
      <c r="BQ999"/>
      <c r="BR999"/>
      <c r="BS999"/>
      <c r="BT999"/>
      <c r="BU999"/>
      <c r="BV999"/>
      <c r="BW999"/>
      <c r="BX999"/>
      <c r="BY999"/>
      <c r="BZ999" s="21"/>
      <c r="CA999" s="21"/>
      <c r="CB999" s="21"/>
      <c r="CC999" s="21"/>
      <c r="CD999" s="21"/>
    </row>
    <row r="1000" spans="5:82" hidden="1" x14ac:dyDescent="0.2">
      <c r="E1000" s="182">
        <f t="shared" si="148"/>
        <v>0</v>
      </c>
      <c r="F1000" s="182"/>
      <c r="H1000" s="182">
        <f t="shared" si="149"/>
        <v>0</v>
      </c>
      <c r="I1000" s="182"/>
      <c r="N1000" s="182">
        <f t="shared" si="150"/>
        <v>0</v>
      </c>
      <c r="O1000" s="182"/>
      <c r="T1000" s="182">
        <f t="shared" si="151"/>
        <v>0</v>
      </c>
      <c r="U1000" s="182"/>
      <c r="Z1000" s="182">
        <f t="shared" si="152"/>
        <v>0</v>
      </c>
      <c r="AA1000" s="182"/>
      <c r="AP1000"/>
      <c r="AQ1000"/>
      <c r="AR1000" s="151"/>
      <c r="AS1000" s="151"/>
      <c r="AT1000"/>
      <c r="AU1000" s="57"/>
      <c r="AV1000" s="57"/>
      <c r="AW1000" s="57"/>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s="21"/>
      <c r="CA1000" s="21"/>
      <c r="CB1000" s="21"/>
      <c r="CC1000" s="21"/>
      <c r="CD1000" s="21"/>
    </row>
    <row r="1001" spans="5:82" hidden="1" x14ac:dyDescent="0.2">
      <c r="E1001" s="182">
        <f t="shared" si="148"/>
        <v>0</v>
      </c>
      <c r="F1001" s="182"/>
      <c r="H1001" s="182">
        <f t="shared" si="149"/>
        <v>0</v>
      </c>
      <c r="I1001" s="182"/>
      <c r="N1001" s="182">
        <f t="shared" si="150"/>
        <v>0</v>
      </c>
      <c r="O1001" s="182"/>
      <c r="T1001" s="182">
        <f t="shared" si="151"/>
        <v>0</v>
      </c>
      <c r="U1001" s="182"/>
      <c r="Z1001" s="182">
        <f t="shared" si="152"/>
        <v>0</v>
      </c>
      <c r="AA1001" s="182"/>
      <c r="AP1001"/>
      <c r="AQ1001"/>
      <c r="AR1001" s="151"/>
      <c r="AS1001" s="151"/>
      <c r="AT1001"/>
      <c r="AU1001" s="57"/>
      <c r="AV1001" s="57"/>
      <c r="AW1001" s="57"/>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s="21"/>
      <c r="CA1001" s="21"/>
      <c r="CB1001" s="21"/>
      <c r="CC1001" s="21"/>
      <c r="CD1001" s="21"/>
    </row>
    <row r="1002" spans="5:82" hidden="1" x14ac:dyDescent="0.2">
      <c r="E1002" s="182">
        <f t="shared" si="148"/>
        <v>0</v>
      </c>
      <c r="F1002" s="182"/>
      <c r="H1002" s="182">
        <f t="shared" si="149"/>
        <v>0</v>
      </c>
      <c r="I1002" s="182"/>
      <c r="N1002" s="182">
        <f t="shared" si="150"/>
        <v>0</v>
      </c>
      <c r="O1002" s="182"/>
      <c r="T1002" s="182">
        <f t="shared" si="151"/>
        <v>0</v>
      </c>
      <c r="U1002" s="182"/>
      <c r="Z1002" s="182">
        <f t="shared" si="152"/>
        <v>0</v>
      </c>
      <c r="AA1002" s="182"/>
      <c r="AP1002"/>
      <c r="AQ1002"/>
      <c r="AR1002" s="151"/>
      <c r="AS1002" s="151"/>
      <c r="AT1002"/>
      <c r="AU1002" s="57"/>
      <c r="AV1002" s="57"/>
      <c r="AW1002" s="57"/>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s="21"/>
      <c r="CA1002" s="21"/>
      <c r="CB1002" s="21"/>
      <c r="CC1002" s="21"/>
      <c r="CD1002" s="21"/>
    </row>
    <row r="1003" spans="5:82" hidden="1" x14ac:dyDescent="0.2">
      <c r="E1003" s="182">
        <f t="shared" si="148"/>
        <v>0</v>
      </c>
      <c r="F1003" s="182"/>
      <c r="H1003" s="182">
        <f t="shared" si="149"/>
        <v>0</v>
      </c>
      <c r="I1003" s="182"/>
      <c r="N1003" s="182">
        <f t="shared" si="150"/>
        <v>0</v>
      </c>
      <c r="O1003" s="182"/>
      <c r="T1003" s="182">
        <f t="shared" si="151"/>
        <v>0</v>
      </c>
      <c r="U1003" s="182"/>
      <c r="Z1003" s="182">
        <f t="shared" si="152"/>
        <v>0</v>
      </c>
      <c r="AA1003" s="182"/>
      <c r="AP1003"/>
      <c r="AQ1003"/>
      <c r="AR1003" s="151"/>
      <c r="AS1003" s="151"/>
      <c r="AT1003"/>
      <c r="AU1003" s="57"/>
      <c r="AV1003" s="57"/>
      <c r="AW1003" s="57"/>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s="21"/>
      <c r="CA1003" s="21"/>
      <c r="CB1003" s="21"/>
      <c r="CC1003" s="21"/>
      <c r="CD1003" s="21"/>
    </row>
    <row r="1004" spans="5:82" hidden="1" x14ac:dyDescent="0.2">
      <c r="E1004" s="182">
        <f t="shared" si="148"/>
        <v>0</v>
      </c>
      <c r="F1004" s="182"/>
      <c r="H1004" s="182">
        <f t="shared" si="149"/>
        <v>0</v>
      </c>
      <c r="I1004" s="182"/>
      <c r="N1004" s="182">
        <f t="shared" si="150"/>
        <v>0</v>
      </c>
      <c r="O1004" s="182"/>
      <c r="T1004" s="182">
        <f t="shared" si="151"/>
        <v>0</v>
      </c>
      <c r="U1004" s="182"/>
      <c r="Z1004" s="182">
        <f t="shared" si="152"/>
        <v>0</v>
      </c>
      <c r="AA1004" s="182"/>
      <c r="AP1004"/>
      <c r="AQ1004"/>
      <c r="AR1004" s="151"/>
      <c r="AS1004" s="151"/>
      <c r="AT1004"/>
      <c r="AU1004" s="57"/>
      <c r="AV1004" s="57"/>
      <c r="AW1004" s="57"/>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s="21"/>
      <c r="CA1004" s="21"/>
      <c r="CB1004" s="21"/>
      <c r="CC1004" s="21"/>
      <c r="CD1004" s="21"/>
    </row>
    <row r="1005" spans="5:82" hidden="1" x14ac:dyDescent="0.2">
      <c r="E1005" s="182">
        <f t="shared" si="148"/>
        <v>0</v>
      </c>
      <c r="F1005" s="182"/>
      <c r="H1005" s="182">
        <f t="shared" si="149"/>
        <v>0</v>
      </c>
      <c r="I1005" s="182"/>
      <c r="N1005" s="182">
        <f t="shared" si="150"/>
        <v>0</v>
      </c>
      <c r="O1005" s="182"/>
      <c r="T1005" s="182">
        <f t="shared" si="151"/>
        <v>0</v>
      </c>
      <c r="U1005" s="182"/>
      <c r="Z1005" s="182">
        <f t="shared" si="152"/>
        <v>0</v>
      </c>
      <c r="AA1005" s="182"/>
      <c r="AP1005"/>
      <c r="AQ1005"/>
      <c r="AR1005" s="151"/>
      <c r="AS1005" s="151"/>
      <c r="AT1005"/>
      <c r="AU1005" s="57"/>
      <c r="AV1005" s="57"/>
      <c r="AW1005" s="57"/>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s="21"/>
      <c r="CA1005" s="21"/>
      <c r="CB1005" s="21"/>
      <c r="CC1005" s="21"/>
      <c r="CD1005" s="21"/>
    </row>
    <row r="1006" spans="5:82" hidden="1" x14ac:dyDescent="0.2">
      <c r="E1006" s="182">
        <f t="shared" si="148"/>
        <v>0</v>
      </c>
      <c r="F1006" s="182"/>
      <c r="H1006" s="182">
        <f t="shared" si="149"/>
        <v>0</v>
      </c>
      <c r="I1006" s="182"/>
      <c r="N1006" s="182">
        <f t="shared" si="150"/>
        <v>0</v>
      </c>
      <c r="O1006" s="182"/>
      <c r="T1006" s="182">
        <f t="shared" si="151"/>
        <v>0</v>
      </c>
      <c r="U1006" s="182"/>
      <c r="Z1006" s="182">
        <f t="shared" si="152"/>
        <v>0</v>
      </c>
      <c r="AA1006" s="182"/>
      <c r="AP1006"/>
      <c r="AQ1006"/>
      <c r="AR1006" s="151"/>
      <c r="AS1006" s="151"/>
      <c r="AT1006"/>
      <c r="AU1006" s="57"/>
      <c r="AV1006" s="57"/>
      <c r="AW1006" s="57"/>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s="21"/>
      <c r="CA1006" s="21"/>
      <c r="CB1006" s="21"/>
      <c r="CC1006" s="21"/>
      <c r="CD1006" s="21"/>
    </row>
    <row r="1007" spans="5:82" hidden="1" x14ac:dyDescent="0.2">
      <c r="E1007" s="182">
        <f t="shared" si="148"/>
        <v>0</v>
      </c>
      <c r="F1007" s="182"/>
      <c r="H1007" s="182">
        <f t="shared" si="149"/>
        <v>0</v>
      </c>
      <c r="I1007" s="182"/>
      <c r="N1007" s="182">
        <f t="shared" si="150"/>
        <v>0</v>
      </c>
      <c r="O1007" s="182"/>
      <c r="T1007" s="182">
        <f t="shared" si="151"/>
        <v>0</v>
      </c>
      <c r="U1007" s="182"/>
      <c r="Z1007" s="182">
        <f t="shared" si="152"/>
        <v>0</v>
      </c>
      <c r="AA1007" s="182"/>
      <c r="AP1007"/>
      <c r="AQ1007"/>
      <c r="AR1007" s="151"/>
      <c r="AS1007" s="151"/>
      <c r="AT1007"/>
      <c r="AU1007" s="57"/>
      <c r="AV1007" s="57"/>
      <c r="AW1007" s="5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s="21"/>
      <c r="CA1007" s="21"/>
      <c r="CB1007" s="21"/>
      <c r="CC1007" s="21"/>
      <c r="CD1007" s="21"/>
    </row>
    <row r="1008" spans="5:82" hidden="1" x14ac:dyDescent="0.2">
      <c r="E1008" s="182">
        <f t="shared" si="148"/>
        <v>0</v>
      </c>
      <c r="F1008" s="182"/>
      <c r="H1008" s="182">
        <f t="shared" si="149"/>
        <v>0</v>
      </c>
      <c r="I1008" s="182"/>
      <c r="N1008" s="182">
        <f t="shared" si="150"/>
        <v>0</v>
      </c>
      <c r="O1008" s="182"/>
      <c r="T1008" s="182">
        <f t="shared" si="151"/>
        <v>0</v>
      </c>
      <c r="U1008" s="182"/>
      <c r="Z1008" s="182">
        <f t="shared" si="152"/>
        <v>0</v>
      </c>
      <c r="AA1008" s="182"/>
      <c r="AP1008"/>
      <c r="AQ1008"/>
      <c r="AR1008" s="151"/>
      <c r="AS1008" s="151"/>
      <c r="AT1008"/>
      <c r="AU1008" s="57"/>
      <c r="AV1008" s="57"/>
      <c r="AW1008" s="57"/>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s="21"/>
      <c r="CA1008" s="21"/>
      <c r="CB1008" s="21"/>
      <c r="CC1008" s="21"/>
      <c r="CD1008" s="21"/>
    </row>
    <row r="1009" spans="5:82" hidden="1" x14ac:dyDescent="0.2">
      <c r="E1009" s="182">
        <f t="shared" si="148"/>
        <v>0</v>
      </c>
      <c r="F1009" s="182"/>
      <c r="H1009" s="182">
        <f t="shared" si="149"/>
        <v>0</v>
      </c>
      <c r="I1009" s="182"/>
      <c r="N1009" s="182">
        <f t="shared" si="150"/>
        <v>0</v>
      </c>
      <c r="O1009" s="182"/>
      <c r="T1009" s="182">
        <f t="shared" si="151"/>
        <v>0</v>
      </c>
      <c r="U1009" s="182"/>
      <c r="Z1009" s="182">
        <f t="shared" si="152"/>
        <v>0</v>
      </c>
      <c r="AA1009" s="182"/>
      <c r="AP1009"/>
      <c r="AQ1009"/>
      <c r="AR1009" s="151"/>
      <c r="AS1009" s="151"/>
      <c r="AT1009"/>
      <c r="AU1009" s="57"/>
      <c r="AV1009" s="57"/>
      <c r="AW1009" s="57"/>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s="21"/>
      <c r="CA1009" s="21"/>
      <c r="CB1009" s="21"/>
      <c r="CC1009" s="21"/>
      <c r="CD1009" s="21"/>
    </row>
    <row r="1010" spans="5:82" hidden="1" x14ac:dyDescent="0.2">
      <c r="E1010" s="182">
        <f t="shared" si="148"/>
        <v>0</v>
      </c>
      <c r="F1010" s="182"/>
      <c r="H1010" s="182">
        <f t="shared" si="149"/>
        <v>0</v>
      </c>
      <c r="I1010" s="182"/>
      <c r="N1010" s="182">
        <f t="shared" si="150"/>
        <v>0</v>
      </c>
      <c r="O1010" s="182"/>
      <c r="T1010" s="182">
        <f t="shared" si="151"/>
        <v>0</v>
      </c>
      <c r="U1010" s="182"/>
      <c r="Z1010" s="182">
        <f t="shared" si="152"/>
        <v>0</v>
      </c>
      <c r="AA1010" s="182"/>
      <c r="AP1010"/>
      <c r="AQ1010"/>
      <c r="AR1010" s="151"/>
      <c r="AS1010" s="151"/>
      <c r="AT1010"/>
      <c r="AU1010" s="57"/>
      <c r="AV1010" s="57"/>
      <c r="AW1010" s="57"/>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s="21"/>
      <c r="CA1010" s="21"/>
      <c r="CB1010" s="21"/>
      <c r="CC1010" s="21"/>
      <c r="CD1010" s="21"/>
    </row>
    <row r="1011" spans="5:82" hidden="1" x14ac:dyDescent="0.2">
      <c r="E1011" s="182">
        <f t="shared" si="148"/>
        <v>0</v>
      </c>
      <c r="F1011" s="182"/>
      <c r="H1011" s="182">
        <f t="shared" si="149"/>
        <v>0</v>
      </c>
      <c r="I1011" s="182"/>
      <c r="N1011" s="182">
        <f t="shared" si="150"/>
        <v>0</v>
      </c>
      <c r="O1011" s="182"/>
      <c r="T1011" s="182">
        <f t="shared" si="151"/>
        <v>0</v>
      </c>
      <c r="U1011" s="182"/>
      <c r="Z1011" s="182">
        <f t="shared" si="152"/>
        <v>0</v>
      </c>
      <c r="AA1011" s="182"/>
      <c r="AP1011"/>
      <c r="AQ1011"/>
      <c r="AR1011" s="151"/>
      <c r="AS1011" s="151"/>
      <c r="AT1011"/>
      <c r="AU1011" s="57"/>
      <c r="AV1011" s="57"/>
      <c r="AW1011" s="57"/>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s="21"/>
      <c r="CA1011" s="21"/>
      <c r="CB1011" s="21"/>
      <c r="CC1011" s="21"/>
      <c r="CD1011" s="21"/>
    </row>
    <row r="1012" spans="5:82" hidden="1" x14ac:dyDescent="0.2">
      <c r="E1012" s="182">
        <f t="shared" si="148"/>
        <v>0</v>
      </c>
      <c r="F1012" s="182"/>
      <c r="H1012" s="182">
        <f t="shared" si="149"/>
        <v>0</v>
      </c>
      <c r="I1012" s="182"/>
      <c r="N1012" s="182">
        <f t="shared" si="150"/>
        <v>0</v>
      </c>
      <c r="O1012" s="182"/>
      <c r="T1012" s="182">
        <f t="shared" si="151"/>
        <v>0</v>
      </c>
      <c r="U1012" s="182"/>
      <c r="Z1012" s="182">
        <f t="shared" si="152"/>
        <v>0</v>
      </c>
      <c r="AA1012" s="182"/>
      <c r="AP1012"/>
      <c r="AQ1012"/>
      <c r="AR1012" s="151"/>
      <c r="AS1012" s="151"/>
      <c r="AT1012"/>
      <c r="AU1012" s="57"/>
      <c r="AV1012" s="57"/>
      <c r="AW1012" s="57"/>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s="21"/>
      <c r="CA1012" s="21"/>
      <c r="CB1012" s="21"/>
      <c r="CC1012" s="21"/>
      <c r="CD1012" s="21"/>
    </row>
    <row r="1013" spans="5:82" hidden="1" x14ac:dyDescent="0.2">
      <c r="E1013" s="182">
        <f t="shared" si="148"/>
        <v>0</v>
      </c>
      <c r="F1013" s="182"/>
      <c r="H1013" s="182">
        <f t="shared" si="149"/>
        <v>0</v>
      </c>
      <c r="I1013" s="182"/>
      <c r="N1013" s="182">
        <f t="shared" si="150"/>
        <v>0</v>
      </c>
      <c r="O1013" s="182"/>
      <c r="T1013" s="182">
        <f t="shared" si="151"/>
        <v>0</v>
      </c>
      <c r="U1013" s="182"/>
      <c r="Z1013" s="182">
        <f t="shared" si="152"/>
        <v>0</v>
      </c>
      <c r="AA1013" s="182"/>
      <c r="AP1013"/>
      <c r="AQ1013"/>
      <c r="AR1013" s="151"/>
      <c r="AS1013" s="151"/>
      <c r="AT1013"/>
      <c r="AU1013" s="57"/>
      <c r="AV1013" s="57"/>
      <c r="AW1013" s="57"/>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s="21"/>
      <c r="CA1013" s="21"/>
      <c r="CB1013" s="21"/>
      <c r="CC1013" s="21"/>
      <c r="CD1013" s="21"/>
    </row>
    <row r="1014" spans="5:82" hidden="1" x14ac:dyDescent="0.2">
      <c r="E1014" s="182">
        <f t="shared" si="148"/>
        <v>0</v>
      </c>
      <c r="F1014" s="182"/>
      <c r="H1014" s="182">
        <f t="shared" si="149"/>
        <v>0</v>
      </c>
      <c r="I1014" s="182"/>
      <c r="N1014" s="182">
        <f t="shared" si="150"/>
        <v>0</v>
      </c>
      <c r="O1014" s="182"/>
      <c r="T1014" s="182">
        <f t="shared" si="151"/>
        <v>0</v>
      </c>
      <c r="U1014" s="182"/>
      <c r="Z1014" s="182">
        <f t="shared" si="152"/>
        <v>0</v>
      </c>
      <c r="AA1014" s="182"/>
      <c r="AP1014"/>
      <c r="AQ1014"/>
      <c r="AR1014" s="151"/>
      <c r="AS1014" s="151"/>
      <c r="AT1014"/>
      <c r="AU1014" s="57"/>
      <c r="AV1014" s="57"/>
      <c r="AW1014" s="57"/>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s="21"/>
      <c r="CA1014" s="21"/>
      <c r="CB1014" s="21"/>
      <c r="CC1014" s="21"/>
      <c r="CD1014" s="21"/>
    </row>
    <row r="1015" spans="5:82" hidden="1" x14ac:dyDescent="0.2">
      <c r="E1015" s="182">
        <f t="shared" si="148"/>
        <v>0</v>
      </c>
      <c r="F1015" s="182"/>
      <c r="H1015" s="182">
        <f t="shared" si="149"/>
        <v>0</v>
      </c>
      <c r="I1015" s="182"/>
      <c r="N1015" s="182">
        <f t="shared" si="150"/>
        <v>0</v>
      </c>
      <c r="O1015" s="182"/>
      <c r="T1015" s="182">
        <f t="shared" si="151"/>
        <v>0</v>
      </c>
      <c r="U1015" s="182"/>
      <c r="Z1015" s="182">
        <f t="shared" si="152"/>
        <v>0</v>
      </c>
      <c r="AA1015" s="182"/>
      <c r="AP1015"/>
      <c r="AQ1015"/>
      <c r="AR1015" s="151"/>
      <c r="AS1015" s="151"/>
      <c r="AT1015"/>
      <c r="AU1015" s="57"/>
      <c r="AV1015" s="57"/>
      <c r="AW1015" s="57"/>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s="21"/>
      <c r="CA1015" s="21"/>
      <c r="CB1015" s="21"/>
      <c r="CC1015" s="21"/>
      <c r="CD1015" s="21"/>
    </row>
    <row r="1016" spans="5:82" hidden="1" x14ac:dyDescent="0.2">
      <c r="E1016" s="182">
        <f t="shared" si="148"/>
        <v>0</v>
      </c>
      <c r="F1016" s="182"/>
      <c r="H1016" s="182">
        <f t="shared" si="149"/>
        <v>0</v>
      </c>
      <c r="I1016" s="182"/>
      <c r="N1016" s="182">
        <f t="shared" si="150"/>
        <v>0</v>
      </c>
      <c r="O1016" s="182"/>
      <c r="T1016" s="182">
        <f t="shared" si="151"/>
        <v>0</v>
      </c>
      <c r="U1016" s="182"/>
      <c r="Z1016" s="182">
        <f t="shared" si="152"/>
        <v>0</v>
      </c>
      <c r="AA1016" s="182"/>
      <c r="AP1016"/>
      <c r="AQ1016"/>
      <c r="AR1016" s="151"/>
      <c r="AS1016" s="151"/>
      <c r="AT1016"/>
      <c r="AU1016" s="57"/>
      <c r="AV1016" s="57"/>
      <c r="AW1016" s="57"/>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s="21"/>
      <c r="CA1016" s="21"/>
      <c r="CB1016" s="21"/>
      <c r="CC1016" s="21"/>
      <c r="CD1016" s="21"/>
    </row>
    <row r="1017" spans="5:82" hidden="1" x14ac:dyDescent="0.2">
      <c r="E1017" s="182">
        <f t="shared" si="148"/>
        <v>0</v>
      </c>
      <c r="F1017" s="182"/>
      <c r="H1017" s="182">
        <f t="shared" si="149"/>
        <v>0</v>
      </c>
      <c r="I1017" s="182"/>
      <c r="N1017" s="182">
        <f t="shared" si="150"/>
        <v>0</v>
      </c>
      <c r="O1017" s="182"/>
      <c r="T1017" s="182">
        <f t="shared" si="151"/>
        <v>0</v>
      </c>
      <c r="U1017" s="182"/>
      <c r="Z1017" s="182">
        <f t="shared" si="152"/>
        <v>0</v>
      </c>
      <c r="AA1017" s="182"/>
      <c r="AP1017"/>
      <c r="AQ1017"/>
      <c r="AR1017" s="151"/>
      <c r="AS1017" s="151"/>
      <c r="AT1017"/>
      <c r="AU1017" s="57"/>
      <c r="AV1017" s="57"/>
      <c r="AW1017" s="5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s="21"/>
      <c r="CA1017" s="21"/>
      <c r="CB1017" s="21"/>
      <c r="CC1017" s="21"/>
      <c r="CD1017" s="21"/>
    </row>
    <row r="1018" spans="5:82" hidden="1" x14ac:dyDescent="0.2">
      <c r="E1018" s="182">
        <f t="shared" si="148"/>
        <v>0</v>
      </c>
      <c r="F1018" s="182"/>
      <c r="H1018" s="182">
        <f t="shared" si="149"/>
        <v>0</v>
      </c>
      <c r="I1018" s="182"/>
      <c r="N1018" s="182">
        <f t="shared" si="150"/>
        <v>0</v>
      </c>
      <c r="O1018" s="182"/>
      <c r="T1018" s="182">
        <f t="shared" si="151"/>
        <v>0</v>
      </c>
      <c r="U1018" s="182"/>
      <c r="Z1018" s="182">
        <f t="shared" si="152"/>
        <v>0</v>
      </c>
      <c r="AA1018" s="182"/>
      <c r="AP1018"/>
      <c r="AQ1018"/>
      <c r="AR1018" s="151"/>
      <c r="AS1018" s="151"/>
      <c r="AT1018"/>
      <c r="AU1018" s="57"/>
      <c r="AV1018" s="57"/>
      <c r="AW1018" s="57"/>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s="21"/>
      <c r="CA1018" s="21"/>
      <c r="CB1018" s="21"/>
      <c r="CC1018" s="21"/>
      <c r="CD1018" s="21"/>
    </row>
    <row r="1019" spans="5:82" hidden="1" x14ac:dyDescent="0.2">
      <c r="E1019" s="182">
        <f t="shared" si="148"/>
        <v>0</v>
      </c>
      <c r="F1019" s="182"/>
      <c r="H1019" s="182">
        <f t="shared" si="149"/>
        <v>0</v>
      </c>
      <c r="I1019" s="182"/>
      <c r="N1019" s="182">
        <f t="shared" si="150"/>
        <v>0</v>
      </c>
      <c r="O1019" s="182"/>
      <c r="T1019" s="182">
        <f t="shared" si="151"/>
        <v>0</v>
      </c>
      <c r="U1019" s="182"/>
      <c r="Z1019" s="182">
        <f t="shared" si="152"/>
        <v>0</v>
      </c>
      <c r="AA1019" s="182"/>
      <c r="AP1019"/>
      <c r="AQ1019"/>
      <c r="AR1019" s="151"/>
      <c r="AS1019" s="151"/>
      <c r="AT1019"/>
      <c r="AU1019" s="57"/>
      <c r="AV1019" s="57"/>
      <c r="AW1019" s="57"/>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s="21"/>
      <c r="CA1019" s="21"/>
      <c r="CB1019" s="21"/>
      <c r="CC1019" s="21"/>
      <c r="CD1019" s="21"/>
    </row>
    <row r="1020" spans="5:82" hidden="1" x14ac:dyDescent="0.2">
      <c r="E1020" s="182">
        <f t="shared" si="148"/>
        <v>0</v>
      </c>
      <c r="F1020" s="182"/>
      <c r="H1020" s="182">
        <f t="shared" si="149"/>
        <v>0</v>
      </c>
      <c r="I1020" s="182"/>
      <c r="N1020" s="182">
        <f t="shared" si="150"/>
        <v>0</v>
      </c>
      <c r="O1020" s="182"/>
      <c r="T1020" s="182">
        <f t="shared" si="151"/>
        <v>0</v>
      </c>
      <c r="U1020" s="182"/>
      <c r="Z1020" s="182">
        <f t="shared" si="152"/>
        <v>0</v>
      </c>
      <c r="AA1020" s="182"/>
      <c r="AP1020"/>
      <c r="AQ1020"/>
      <c r="AR1020" s="151"/>
      <c r="AS1020" s="151"/>
      <c r="AT1020"/>
      <c r="AU1020" s="57"/>
      <c r="AV1020" s="57"/>
      <c r="AW1020" s="57"/>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s="21"/>
      <c r="CA1020" s="21"/>
      <c r="CB1020" s="21"/>
      <c r="CC1020" s="21"/>
      <c r="CD1020" s="21"/>
    </row>
    <row r="1021" spans="5:82" hidden="1" x14ac:dyDescent="0.2">
      <c r="E1021" s="182">
        <f t="shared" si="148"/>
        <v>0</v>
      </c>
      <c r="F1021" s="182"/>
      <c r="H1021" s="182">
        <f t="shared" si="149"/>
        <v>0</v>
      </c>
      <c r="I1021" s="182"/>
      <c r="N1021" s="182">
        <f t="shared" si="150"/>
        <v>0</v>
      </c>
      <c r="O1021" s="182"/>
      <c r="T1021" s="182">
        <f t="shared" si="151"/>
        <v>0</v>
      </c>
      <c r="U1021" s="182"/>
      <c r="Z1021" s="182">
        <f t="shared" si="152"/>
        <v>0</v>
      </c>
      <c r="AA1021" s="182"/>
      <c r="AP1021"/>
      <c r="AQ1021"/>
      <c r="AR1021" s="151"/>
      <c r="AS1021" s="151"/>
      <c r="AT1021"/>
      <c r="AU1021" s="57"/>
      <c r="AV1021" s="57"/>
      <c r="AW1021" s="57"/>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s="21"/>
      <c r="CA1021" s="21"/>
      <c r="CB1021" s="21"/>
      <c r="CC1021" s="21"/>
      <c r="CD1021" s="21"/>
    </row>
    <row r="1022" spans="5:82" hidden="1" x14ac:dyDescent="0.2">
      <c r="E1022" s="182">
        <f t="shared" si="148"/>
        <v>0</v>
      </c>
      <c r="F1022" s="182"/>
      <c r="H1022" s="182">
        <f t="shared" si="149"/>
        <v>0</v>
      </c>
      <c r="I1022" s="182"/>
      <c r="N1022" s="182">
        <f t="shared" si="150"/>
        <v>0</v>
      </c>
      <c r="O1022" s="182"/>
      <c r="T1022" s="182">
        <f t="shared" si="151"/>
        <v>0</v>
      </c>
      <c r="U1022" s="182"/>
      <c r="Z1022" s="182">
        <f t="shared" si="152"/>
        <v>0</v>
      </c>
      <c r="AA1022" s="182"/>
      <c r="AP1022"/>
      <c r="AQ1022"/>
      <c r="AR1022" s="151"/>
      <c r="AS1022" s="151"/>
      <c r="AT1022"/>
      <c r="AU1022" s="57"/>
      <c r="AV1022" s="57"/>
      <c r="AW1022" s="57"/>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s="21"/>
      <c r="CA1022" s="21"/>
      <c r="CB1022" s="21"/>
      <c r="CC1022" s="21"/>
      <c r="CD1022" s="21"/>
    </row>
    <row r="1023" spans="5:82" hidden="1" x14ac:dyDescent="0.2">
      <c r="E1023" s="182">
        <f t="shared" si="148"/>
        <v>0</v>
      </c>
      <c r="F1023" s="182"/>
      <c r="H1023" s="182">
        <f t="shared" si="149"/>
        <v>0</v>
      </c>
      <c r="I1023" s="182"/>
      <c r="N1023" s="182">
        <f t="shared" si="150"/>
        <v>0</v>
      </c>
      <c r="O1023" s="182"/>
      <c r="T1023" s="182">
        <f t="shared" si="151"/>
        <v>0</v>
      </c>
      <c r="U1023" s="182"/>
      <c r="Z1023" s="182">
        <f t="shared" si="152"/>
        <v>0</v>
      </c>
      <c r="AA1023" s="182"/>
      <c r="AP1023"/>
      <c r="AQ1023"/>
      <c r="AR1023" s="151"/>
      <c r="AS1023" s="151"/>
      <c r="AT1023"/>
      <c r="AU1023" s="57"/>
      <c r="AV1023" s="57"/>
      <c r="AW1023" s="57"/>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s="21"/>
      <c r="CA1023" s="21"/>
      <c r="CB1023" s="21"/>
      <c r="CC1023" s="21"/>
      <c r="CD1023" s="21"/>
    </row>
    <row r="1024" spans="5:82" hidden="1" x14ac:dyDescent="0.2">
      <c r="E1024" s="182">
        <f t="shared" si="148"/>
        <v>0</v>
      </c>
      <c r="F1024" s="182"/>
      <c r="H1024" s="182">
        <f t="shared" si="149"/>
        <v>0</v>
      </c>
      <c r="I1024" s="182"/>
      <c r="N1024" s="182">
        <f t="shared" si="150"/>
        <v>0</v>
      </c>
      <c r="O1024" s="182"/>
      <c r="T1024" s="182">
        <f t="shared" si="151"/>
        <v>0</v>
      </c>
      <c r="U1024" s="182"/>
      <c r="Z1024" s="182">
        <f t="shared" si="152"/>
        <v>0</v>
      </c>
      <c r="AA1024" s="182"/>
      <c r="AP1024"/>
      <c r="AQ1024"/>
      <c r="AR1024" s="151"/>
      <c r="AS1024" s="151"/>
      <c r="AT1024"/>
      <c r="AU1024" s="57"/>
      <c r="AV1024" s="57"/>
      <c r="AW1024" s="57"/>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s="21"/>
      <c r="CA1024" s="21"/>
      <c r="CB1024" s="21"/>
      <c r="CC1024" s="21"/>
      <c r="CD1024" s="21"/>
    </row>
    <row r="1025" spans="5:82" hidden="1" x14ac:dyDescent="0.2">
      <c r="E1025" s="182">
        <f t="shared" si="148"/>
        <v>0</v>
      </c>
      <c r="F1025" s="182"/>
      <c r="H1025" s="182">
        <f t="shared" si="149"/>
        <v>0</v>
      </c>
      <c r="I1025" s="182"/>
      <c r="N1025" s="182">
        <f t="shared" si="150"/>
        <v>0</v>
      </c>
      <c r="O1025" s="182"/>
      <c r="T1025" s="182">
        <f t="shared" si="151"/>
        <v>0</v>
      </c>
      <c r="U1025" s="182"/>
      <c r="Z1025" s="182">
        <f t="shared" si="152"/>
        <v>0</v>
      </c>
      <c r="AA1025" s="182"/>
      <c r="AP1025"/>
      <c r="AQ1025"/>
      <c r="AR1025" s="151"/>
      <c r="AS1025" s="151"/>
      <c r="AT1025"/>
      <c r="AU1025" s="57"/>
      <c r="AV1025" s="57"/>
      <c r="AW1025" s="57"/>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s="21"/>
      <c r="CA1025" s="21"/>
      <c r="CB1025" s="21"/>
      <c r="CC1025" s="21"/>
      <c r="CD1025" s="21"/>
    </row>
    <row r="1026" spans="5:82" hidden="1" x14ac:dyDescent="0.2">
      <c r="E1026" s="182">
        <f t="shared" si="148"/>
        <v>0</v>
      </c>
      <c r="F1026" s="182"/>
      <c r="H1026" s="182">
        <f t="shared" si="149"/>
        <v>0</v>
      </c>
      <c r="I1026" s="182"/>
      <c r="N1026" s="182">
        <f t="shared" si="150"/>
        <v>0</v>
      </c>
      <c r="O1026" s="182"/>
      <c r="T1026" s="182">
        <f t="shared" si="151"/>
        <v>0</v>
      </c>
      <c r="U1026" s="182"/>
      <c r="Z1026" s="182">
        <f t="shared" si="152"/>
        <v>0</v>
      </c>
      <c r="AA1026" s="182"/>
      <c r="AP1026"/>
      <c r="AQ1026"/>
      <c r="AR1026" s="151"/>
      <c r="AS1026" s="151"/>
      <c r="AT1026"/>
      <c r="AU1026" s="57"/>
      <c r="AV1026" s="57"/>
      <c r="AW1026" s="57"/>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s="21"/>
      <c r="CA1026" s="21"/>
      <c r="CB1026" s="21"/>
      <c r="CC1026" s="21"/>
      <c r="CD1026" s="21"/>
    </row>
    <row r="1027" spans="5:82" hidden="1" x14ac:dyDescent="0.2">
      <c r="E1027" s="182">
        <f t="shared" si="148"/>
        <v>0</v>
      </c>
      <c r="F1027" s="182"/>
      <c r="H1027" s="182">
        <f t="shared" si="149"/>
        <v>0</v>
      </c>
      <c r="I1027" s="182"/>
      <c r="N1027" s="182">
        <f t="shared" si="150"/>
        <v>0</v>
      </c>
      <c r="O1027" s="182"/>
      <c r="T1027" s="182">
        <f t="shared" si="151"/>
        <v>0</v>
      </c>
      <c r="U1027" s="182"/>
      <c r="Z1027" s="182">
        <f t="shared" si="152"/>
        <v>0</v>
      </c>
      <c r="AA1027" s="182"/>
      <c r="AP1027"/>
      <c r="AQ1027"/>
      <c r="AR1027" s="151"/>
      <c r="AS1027" s="151"/>
      <c r="AT1027"/>
      <c r="AU1027" s="57"/>
      <c r="AV1027" s="57"/>
      <c r="AW1027" s="5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s="21"/>
      <c r="CA1027" s="21"/>
      <c r="CB1027" s="21"/>
      <c r="CC1027" s="21"/>
      <c r="CD1027" s="21"/>
    </row>
    <row r="1028" spans="5:82" hidden="1" x14ac:dyDescent="0.2">
      <c r="E1028" s="182">
        <f t="shared" si="148"/>
        <v>0</v>
      </c>
      <c r="F1028" s="182"/>
      <c r="H1028" s="182">
        <f t="shared" si="149"/>
        <v>0</v>
      </c>
      <c r="I1028" s="182"/>
      <c r="N1028" s="182">
        <f t="shared" si="150"/>
        <v>0</v>
      </c>
      <c r="O1028" s="182"/>
      <c r="T1028" s="182">
        <f t="shared" si="151"/>
        <v>0</v>
      </c>
      <c r="U1028" s="182"/>
      <c r="Z1028" s="182">
        <f t="shared" si="152"/>
        <v>0</v>
      </c>
      <c r="AA1028" s="182"/>
      <c r="AP1028"/>
      <c r="AQ1028"/>
      <c r="AR1028" s="151"/>
      <c r="AS1028" s="151"/>
      <c r="AT1028"/>
      <c r="AU1028" s="57"/>
      <c r="AV1028" s="57"/>
      <c r="AW1028" s="57"/>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s="21"/>
      <c r="CA1028" s="21"/>
      <c r="CB1028" s="21"/>
      <c r="CC1028" s="21"/>
      <c r="CD1028" s="21"/>
    </row>
    <row r="1029" spans="5:82" hidden="1" x14ac:dyDescent="0.2">
      <c r="E1029" s="182">
        <f t="shared" si="148"/>
        <v>0</v>
      </c>
      <c r="F1029" s="182"/>
      <c r="H1029" s="182">
        <f t="shared" si="149"/>
        <v>0</v>
      </c>
      <c r="I1029" s="182"/>
      <c r="N1029" s="182">
        <f t="shared" si="150"/>
        <v>0</v>
      </c>
      <c r="O1029" s="182"/>
      <c r="T1029" s="182">
        <f t="shared" si="151"/>
        <v>0</v>
      </c>
      <c r="U1029" s="182"/>
      <c r="Z1029" s="182">
        <f t="shared" si="152"/>
        <v>0</v>
      </c>
      <c r="AA1029" s="182"/>
      <c r="AP1029"/>
      <c r="AQ1029"/>
      <c r="AR1029" s="151"/>
      <c r="AS1029" s="151"/>
      <c r="AT1029"/>
      <c r="AU1029" s="57"/>
      <c r="AV1029" s="57"/>
      <c r="AW1029" s="57"/>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s="21"/>
      <c r="CA1029" s="21"/>
      <c r="CB1029" s="21"/>
      <c r="CC1029" s="21"/>
      <c r="CD1029" s="21"/>
    </row>
    <row r="1030" spans="5:82" hidden="1" x14ac:dyDescent="0.2">
      <c r="E1030" s="182">
        <f t="shared" si="148"/>
        <v>0</v>
      </c>
      <c r="F1030" s="182"/>
      <c r="H1030" s="182">
        <f t="shared" si="149"/>
        <v>0</v>
      </c>
      <c r="I1030" s="182"/>
      <c r="N1030" s="182">
        <f t="shared" si="150"/>
        <v>0</v>
      </c>
      <c r="O1030" s="182"/>
      <c r="T1030" s="182">
        <f t="shared" si="151"/>
        <v>0</v>
      </c>
      <c r="U1030" s="182"/>
      <c r="Z1030" s="182">
        <f t="shared" si="152"/>
        <v>0</v>
      </c>
      <c r="AA1030" s="182"/>
      <c r="AP1030"/>
      <c r="AQ1030"/>
      <c r="AR1030" s="151"/>
      <c r="AS1030" s="151"/>
      <c r="AT1030"/>
      <c r="AU1030" s="57"/>
      <c r="AV1030" s="57"/>
      <c r="AW1030" s="57"/>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s="21"/>
      <c r="CA1030" s="21"/>
      <c r="CB1030" s="21"/>
      <c r="CC1030" s="21"/>
      <c r="CD1030" s="21"/>
    </row>
    <row r="1031" spans="5:82" hidden="1" x14ac:dyDescent="0.2">
      <c r="E1031" s="182">
        <f t="shared" si="148"/>
        <v>0</v>
      </c>
      <c r="F1031" s="182"/>
      <c r="H1031" s="182">
        <f t="shared" si="149"/>
        <v>0</v>
      </c>
      <c r="I1031" s="182"/>
      <c r="N1031" s="182">
        <f t="shared" si="150"/>
        <v>0</v>
      </c>
      <c r="O1031" s="182"/>
      <c r="T1031" s="182">
        <f t="shared" si="151"/>
        <v>0</v>
      </c>
      <c r="U1031" s="182"/>
      <c r="Z1031" s="182">
        <f t="shared" si="152"/>
        <v>0</v>
      </c>
      <c r="AA1031" s="182"/>
      <c r="AP1031"/>
      <c r="AQ1031"/>
      <c r="AR1031" s="151"/>
      <c r="AS1031" s="151"/>
      <c r="AT1031"/>
      <c r="AU1031" s="57"/>
      <c r="AV1031" s="57"/>
      <c r="AW1031" s="57"/>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s="21"/>
      <c r="CA1031" s="21"/>
      <c r="CB1031" s="21"/>
      <c r="CC1031" s="21"/>
      <c r="CD1031" s="21"/>
    </row>
    <row r="1032" spans="5:82" hidden="1" x14ac:dyDescent="0.2">
      <c r="E1032" s="182">
        <f t="shared" si="148"/>
        <v>0</v>
      </c>
      <c r="F1032" s="182"/>
      <c r="H1032" s="182">
        <f t="shared" si="149"/>
        <v>0</v>
      </c>
      <c r="I1032" s="182"/>
      <c r="N1032" s="182">
        <f t="shared" si="150"/>
        <v>0</v>
      </c>
      <c r="O1032" s="182"/>
      <c r="T1032" s="182">
        <f t="shared" si="151"/>
        <v>0</v>
      </c>
      <c r="U1032" s="182"/>
      <c r="Z1032" s="182">
        <f t="shared" si="152"/>
        <v>0</v>
      </c>
      <c r="AA1032" s="182"/>
      <c r="AP1032"/>
      <c r="AQ1032"/>
      <c r="AR1032" s="151"/>
      <c r="AS1032" s="151"/>
      <c r="AT1032"/>
      <c r="AU1032" s="57"/>
      <c r="AV1032" s="57"/>
      <c r="AW1032" s="57"/>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s="21"/>
      <c r="CA1032" s="21"/>
      <c r="CB1032" s="21"/>
      <c r="CC1032" s="21"/>
      <c r="CD1032" s="21"/>
    </row>
    <row r="1033" spans="5:82" hidden="1" x14ac:dyDescent="0.2">
      <c r="E1033" s="182">
        <f t="shared" si="148"/>
        <v>0</v>
      </c>
      <c r="F1033" s="182"/>
      <c r="H1033" s="182">
        <f t="shared" si="149"/>
        <v>0</v>
      </c>
      <c r="I1033" s="182"/>
      <c r="N1033" s="182">
        <f t="shared" si="150"/>
        <v>0</v>
      </c>
      <c r="O1033" s="182"/>
      <c r="T1033" s="182">
        <f t="shared" si="151"/>
        <v>0</v>
      </c>
      <c r="U1033" s="182"/>
      <c r="Z1033" s="182">
        <f t="shared" si="152"/>
        <v>0</v>
      </c>
      <c r="AA1033" s="182"/>
      <c r="AP1033"/>
      <c r="AQ1033"/>
      <c r="AR1033" s="151"/>
      <c r="AS1033" s="151"/>
      <c r="AT1033"/>
      <c r="AU1033" s="57"/>
      <c r="AV1033" s="57"/>
      <c r="AW1033" s="57"/>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s="21"/>
      <c r="CA1033" s="21"/>
      <c r="CB1033" s="21"/>
      <c r="CC1033" s="21"/>
      <c r="CD1033" s="21"/>
    </row>
    <row r="1034" spans="5:82" hidden="1" x14ac:dyDescent="0.2">
      <c r="E1034" s="182">
        <f t="shared" si="148"/>
        <v>0</v>
      </c>
      <c r="F1034" s="182"/>
      <c r="H1034" s="182">
        <f t="shared" si="149"/>
        <v>0</v>
      </c>
      <c r="I1034" s="182"/>
      <c r="N1034" s="182">
        <f t="shared" si="150"/>
        <v>0</v>
      </c>
      <c r="O1034" s="182"/>
      <c r="T1034" s="182">
        <f t="shared" si="151"/>
        <v>0</v>
      </c>
      <c r="U1034" s="182"/>
      <c r="Z1034" s="182">
        <f t="shared" si="152"/>
        <v>0</v>
      </c>
      <c r="AA1034" s="182"/>
      <c r="AP1034"/>
      <c r="AQ1034"/>
      <c r="AR1034" s="151"/>
      <c r="AS1034" s="151"/>
      <c r="AT1034"/>
      <c r="AU1034" s="57"/>
      <c r="AV1034" s="57"/>
      <c r="AW1034" s="57"/>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s="21"/>
      <c r="CA1034" s="21"/>
      <c r="CB1034" s="21"/>
      <c r="CC1034" s="21"/>
      <c r="CD1034" s="21"/>
    </row>
    <row r="1035" spans="5:82" hidden="1" x14ac:dyDescent="0.2">
      <c r="E1035" s="182">
        <f t="shared" si="148"/>
        <v>0</v>
      </c>
      <c r="F1035" s="182"/>
      <c r="H1035" s="182">
        <f t="shared" si="149"/>
        <v>0</v>
      </c>
      <c r="I1035" s="182"/>
      <c r="N1035" s="182">
        <f t="shared" si="150"/>
        <v>0</v>
      </c>
      <c r="O1035" s="182"/>
      <c r="T1035" s="182">
        <f t="shared" si="151"/>
        <v>0</v>
      </c>
      <c r="U1035" s="182"/>
      <c r="Z1035" s="182">
        <f t="shared" si="152"/>
        <v>0</v>
      </c>
      <c r="AA1035" s="182"/>
      <c r="AP1035"/>
      <c r="AQ1035"/>
      <c r="AR1035" s="151"/>
      <c r="AS1035" s="151"/>
      <c r="AT1035"/>
      <c r="AU1035" s="57"/>
      <c r="AV1035" s="57"/>
      <c r="AW1035" s="57"/>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s="21"/>
      <c r="CA1035" s="21"/>
      <c r="CB1035" s="21"/>
      <c r="CC1035" s="21"/>
      <c r="CD1035" s="21"/>
    </row>
    <row r="1036" spans="5:82" hidden="1" x14ac:dyDescent="0.2">
      <c r="E1036" s="182">
        <f t="shared" si="148"/>
        <v>0</v>
      </c>
      <c r="F1036" s="182"/>
      <c r="H1036" s="182">
        <f t="shared" si="149"/>
        <v>0</v>
      </c>
      <c r="I1036" s="182"/>
      <c r="N1036" s="182">
        <f t="shared" si="150"/>
        <v>0</v>
      </c>
      <c r="O1036" s="182"/>
      <c r="T1036" s="182">
        <f t="shared" si="151"/>
        <v>0</v>
      </c>
      <c r="U1036" s="182"/>
      <c r="Z1036" s="182">
        <f t="shared" si="152"/>
        <v>0</v>
      </c>
      <c r="AA1036" s="182"/>
      <c r="AP1036"/>
      <c r="AQ1036"/>
      <c r="AR1036" s="151"/>
      <c r="AS1036" s="151"/>
      <c r="AT1036"/>
      <c r="AU1036" s="57"/>
      <c r="AV1036" s="57"/>
      <c r="AW1036" s="57"/>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s="21"/>
      <c r="CA1036" s="21"/>
      <c r="CB1036" s="21"/>
      <c r="CC1036" s="21"/>
      <c r="CD1036" s="21"/>
    </row>
    <row r="1037" spans="5:82" hidden="1" x14ac:dyDescent="0.2">
      <c r="E1037" s="182">
        <f t="shared" si="148"/>
        <v>0</v>
      </c>
      <c r="F1037" s="182"/>
      <c r="H1037" s="182">
        <f t="shared" si="149"/>
        <v>0</v>
      </c>
      <c r="I1037" s="182"/>
      <c r="N1037" s="182">
        <f t="shared" si="150"/>
        <v>0</v>
      </c>
      <c r="O1037" s="182"/>
      <c r="T1037" s="182">
        <f t="shared" si="151"/>
        <v>0</v>
      </c>
      <c r="U1037" s="182"/>
      <c r="Z1037" s="182">
        <f t="shared" si="152"/>
        <v>0</v>
      </c>
      <c r="AA1037" s="182"/>
      <c r="AP1037"/>
      <c r="AQ1037"/>
      <c r="AR1037" s="151"/>
      <c r="AS1037" s="151"/>
      <c r="AT1037"/>
      <c r="AU1037" s="57"/>
      <c r="AV1037" s="57"/>
      <c r="AW1037" s="5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s="21"/>
      <c r="CA1037" s="21"/>
      <c r="CB1037" s="21"/>
      <c r="CC1037" s="21"/>
      <c r="CD1037" s="21"/>
    </row>
    <row r="1038" spans="5:82" hidden="1" x14ac:dyDescent="0.2">
      <c r="E1038" s="182">
        <f t="shared" si="148"/>
        <v>0</v>
      </c>
      <c r="F1038" s="182"/>
      <c r="H1038" s="182">
        <f t="shared" si="149"/>
        <v>0</v>
      </c>
      <c r="I1038" s="182"/>
      <c r="N1038" s="182">
        <f t="shared" si="150"/>
        <v>0</v>
      </c>
      <c r="O1038" s="182"/>
      <c r="T1038" s="182">
        <f t="shared" si="151"/>
        <v>0</v>
      </c>
      <c r="U1038" s="182"/>
      <c r="Z1038" s="182">
        <f t="shared" si="152"/>
        <v>0</v>
      </c>
      <c r="AA1038" s="182"/>
      <c r="AP1038"/>
      <c r="AQ1038"/>
      <c r="AR1038" s="151"/>
      <c r="AS1038" s="151"/>
      <c r="AT1038"/>
      <c r="AU1038" s="57"/>
      <c r="AV1038" s="57"/>
      <c r="AW1038" s="57"/>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s="21"/>
      <c r="CA1038" s="21"/>
      <c r="CB1038" s="21"/>
      <c r="CC1038" s="21"/>
      <c r="CD1038" s="21"/>
    </row>
    <row r="1039" spans="5:82" hidden="1" x14ac:dyDescent="0.2">
      <c r="E1039" s="182">
        <f t="shared" si="148"/>
        <v>0</v>
      </c>
      <c r="F1039" s="182"/>
      <c r="H1039" s="182">
        <f t="shared" si="149"/>
        <v>0</v>
      </c>
      <c r="I1039" s="182"/>
      <c r="N1039" s="182">
        <f t="shared" si="150"/>
        <v>0</v>
      </c>
      <c r="O1039" s="182"/>
      <c r="T1039" s="182">
        <f t="shared" si="151"/>
        <v>0</v>
      </c>
      <c r="U1039" s="182"/>
      <c r="Z1039" s="182">
        <f t="shared" si="152"/>
        <v>0</v>
      </c>
      <c r="AA1039" s="182"/>
      <c r="AP1039"/>
      <c r="AQ1039"/>
      <c r="AR1039" s="151"/>
      <c r="AS1039" s="151"/>
      <c r="AT1039"/>
      <c r="AU1039" s="57"/>
      <c r="AV1039" s="57"/>
      <c r="AW1039" s="57"/>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s="21"/>
      <c r="CA1039" s="21"/>
      <c r="CB1039" s="21"/>
      <c r="CC1039" s="21"/>
      <c r="CD1039" s="21"/>
    </row>
    <row r="1040" spans="5:82" hidden="1" x14ac:dyDescent="0.2">
      <c r="E1040" s="182">
        <f t="shared" si="148"/>
        <v>0</v>
      </c>
      <c r="F1040" s="182"/>
      <c r="H1040" s="182">
        <f t="shared" si="149"/>
        <v>0</v>
      </c>
      <c r="I1040" s="182"/>
      <c r="N1040" s="182">
        <f t="shared" si="150"/>
        <v>0</v>
      </c>
      <c r="O1040" s="182"/>
      <c r="T1040" s="182">
        <f t="shared" si="151"/>
        <v>0</v>
      </c>
      <c r="U1040" s="182"/>
      <c r="Z1040" s="182">
        <f t="shared" si="152"/>
        <v>0</v>
      </c>
      <c r="AA1040" s="182"/>
      <c r="AP1040"/>
      <c r="AQ1040"/>
      <c r="AR1040" s="151"/>
      <c r="AS1040" s="151"/>
      <c r="AT1040"/>
      <c r="AU1040" s="57"/>
      <c r="AV1040" s="57"/>
      <c r="AW1040" s="57"/>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s="21"/>
      <c r="CA1040" s="21"/>
      <c r="CB1040" s="21"/>
      <c r="CC1040" s="21"/>
      <c r="CD1040" s="21"/>
    </row>
    <row r="1041" spans="5:82" hidden="1" x14ac:dyDescent="0.2">
      <c r="E1041" s="182">
        <f t="shared" si="148"/>
        <v>0</v>
      </c>
      <c r="F1041" s="182"/>
      <c r="H1041" s="182">
        <f t="shared" si="149"/>
        <v>0</v>
      </c>
      <c r="I1041" s="182"/>
      <c r="N1041" s="182">
        <f t="shared" si="150"/>
        <v>0</v>
      </c>
      <c r="O1041" s="182"/>
      <c r="T1041" s="182">
        <f t="shared" si="151"/>
        <v>0</v>
      </c>
      <c r="U1041" s="182"/>
      <c r="Z1041" s="182">
        <f t="shared" si="152"/>
        <v>0</v>
      </c>
      <c r="AA1041" s="182"/>
      <c r="AP1041"/>
      <c r="AQ1041"/>
      <c r="AR1041" s="151"/>
      <c r="AS1041" s="151"/>
      <c r="AT1041"/>
      <c r="AU1041" s="57"/>
      <c r="AV1041" s="57"/>
      <c r="AW1041" s="57"/>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s="21"/>
      <c r="CA1041" s="21"/>
      <c r="CB1041" s="21"/>
      <c r="CC1041" s="21"/>
      <c r="CD1041" s="21"/>
    </row>
    <row r="1042" spans="5:82" hidden="1" x14ac:dyDescent="0.2">
      <c r="E1042" s="182">
        <f t="shared" si="148"/>
        <v>0</v>
      </c>
      <c r="F1042" s="182"/>
      <c r="H1042" s="182">
        <f t="shared" si="149"/>
        <v>0</v>
      </c>
      <c r="I1042" s="182"/>
      <c r="N1042" s="182">
        <f t="shared" si="150"/>
        <v>0</v>
      </c>
      <c r="O1042" s="182"/>
      <c r="T1042" s="182">
        <f t="shared" si="151"/>
        <v>0</v>
      </c>
      <c r="U1042" s="182"/>
      <c r="Z1042" s="182">
        <f t="shared" si="152"/>
        <v>0</v>
      </c>
      <c r="AA1042" s="182"/>
      <c r="AP1042"/>
      <c r="AQ1042"/>
      <c r="AR1042" s="151"/>
      <c r="AS1042" s="151"/>
      <c r="AT1042"/>
      <c r="AU1042" s="57"/>
      <c r="AV1042" s="57"/>
      <c r="AW1042" s="57"/>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s="21"/>
      <c r="CA1042" s="21"/>
      <c r="CB1042" s="21"/>
      <c r="CC1042" s="21"/>
      <c r="CD1042" s="21"/>
    </row>
    <row r="1043" spans="5:82" hidden="1" x14ac:dyDescent="0.2">
      <c r="E1043" s="182">
        <f t="shared" si="148"/>
        <v>0</v>
      </c>
      <c r="F1043" s="182"/>
      <c r="H1043" s="182">
        <f t="shared" si="149"/>
        <v>0</v>
      </c>
      <c r="I1043" s="182"/>
      <c r="N1043" s="182">
        <f t="shared" si="150"/>
        <v>0</v>
      </c>
      <c r="O1043" s="182"/>
      <c r="T1043" s="182">
        <f t="shared" si="151"/>
        <v>0</v>
      </c>
      <c r="U1043" s="182"/>
      <c r="Z1043" s="182">
        <f t="shared" si="152"/>
        <v>0</v>
      </c>
      <c r="AA1043" s="182"/>
      <c r="AP1043"/>
      <c r="AQ1043"/>
      <c r="AR1043" s="151"/>
      <c r="AS1043" s="151"/>
      <c r="AT1043"/>
      <c r="AU1043" s="57"/>
      <c r="AV1043" s="57"/>
      <c r="AW1043" s="57"/>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s="21"/>
      <c r="CA1043" s="21"/>
      <c r="CB1043" s="21"/>
      <c r="CC1043" s="21"/>
      <c r="CD1043" s="21"/>
    </row>
    <row r="1044" spans="5:82" hidden="1" x14ac:dyDescent="0.2">
      <c r="E1044" s="182">
        <f t="shared" si="148"/>
        <v>0</v>
      </c>
      <c r="F1044" s="182"/>
      <c r="H1044" s="182">
        <f t="shared" si="149"/>
        <v>0</v>
      </c>
      <c r="I1044" s="182"/>
      <c r="N1044" s="182">
        <f t="shared" si="150"/>
        <v>0</v>
      </c>
      <c r="O1044" s="182"/>
      <c r="T1044" s="182">
        <f t="shared" si="151"/>
        <v>0</v>
      </c>
      <c r="U1044" s="182"/>
      <c r="Z1044" s="182">
        <f t="shared" si="152"/>
        <v>0</v>
      </c>
      <c r="AA1044" s="182"/>
      <c r="AP1044"/>
      <c r="AQ1044"/>
      <c r="AR1044" s="151"/>
      <c r="AS1044" s="151"/>
      <c r="AT1044"/>
      <c r="AU1044" s="57"/>
      <c r="AV1044" s="57"/>
      <c r="AW1044" s="57"/>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s="21"/>
      <c r="CA1044" s="21"/>
      <c r="CB1044" s="21"/>
      <c r="CC1044" s="21"/>
      <c r="CD1044" s="21"/>
    </row>
    <row r="1045" spans="5:82" hidden="1" x14ac:dyDescent="0.2">
      <c r="E1045" s="182">
        <f t="shared" si="148"/>
        <v>0</v>
      </c>
      <c r="F1045" s="182"/>
      <c r="H1045" s="182">
        <f t="shared" si="149"/>
        <v>0</v>
      </c>
      <c r="I1045" s="182"/>
      <c r="N1045" s="182">
        <f t="shared" si="150"/>
        <v>0</v>
      </c>
      <c r="O1045" s="182"/>
      <c r="T1045" s="182">
        <f t="shared" si="151"/>
        <v>0</v>
      </c>
      <c r="U1045" s="182"/>
      <c r="Z1045" s="182">
        <f t="shared" si="152"/>
        <v>0</v>
      </c>
      <c r="AA1045" s="182"/>
      <c r="AP1045"/>
      <c r="AQ1045"/>
      <c r="AR1045" s="151"/>
      <c r="AS1045" s="151"/>
      <c r="AT1045"/>
      <c r="AU1045" s="57"/>
      <c r="AV1045" s="57"/>
      <c r="AW1045" s="57"/>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s="21"/>
      <c r="CA1045" s="21"/>
      <c r="CB1045" s="21"/>
      <c r="CC1045" s="21"/>
      <c r="CD1045" s="21"/>
    </row>
    <row r="1046" spans="5:82" hidden="1" x14ac:dyDescent="0.2">
      <c r="E1046" s="182">
        <f t="shared" si="148"/>
        <v>0</v>
      </c>
      <c r="F1046" s="182"/>
      <c r="H1046" s="182">
        <f t="shared" si="149"/>
        <v>0</v>
      </c>
      <c r="I1046" s="182"/>
      <c r="N1046" s="182">
        <f t="shared" si="150"/>
        <v>0</v>
      </c>
      <c r="O1046" s="182"/>
      <c r="T1046" s="182">
        <f t="shared" si="151"/>
        <v>0</v>
      </c>
      <c r="U1046" s="182"/>
      <c r="Z1046" s="182">
        <f t="shared" si="152"/>
        <v>0</v>
      </c>
      <c r="AA1046" s="182"/>
      <c r="AP1046"/>
      <c r="AQ1046"/>
      <c r="AR1046" s="151"/>
      <c r="AS1046" s="151"/>
      <c r="AT1046"/>
      <c r="AU1046" s="57"/>
      <c r="AV1046" s="57"/>
      <c r="AW1046" s="57"/>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s="21"/>
      <c r="CA1046" s="21"/>
      <c r="CB1046" s="21"/>
      <c r="CC1046" s="21"/>
      <c r="CD1046" s="21"/>
    </row>
    <row r="1047" spans="5:82" hidden="1" x14ac:dyDescent="0.2">
      <c r="E1047" s="182">
        <f t="shared" si="148"/>
        <v>0</v>
      </c>
      <c r="F1047" s="182"/>
      <c r="H1047" s="182">
        <f t="shared" si="149"/>
        <v>0</v>
      </c>
      <c r="I1047" s="182"/>
      <c r="N1047" s="182">
        <f t="shared" si="150"/>
        <v>0</v>
      </c>
      <c r="O1047" s="182"/>
      <c r="T1047" s="182">
        <f t="shared" si="151"/>
        <v>0</v>
      </c>
      <c r="U1047" s="182"/>
      <c r="Z1047" s="182">
        <f t="shared" si="152"/>
        <v>0</v>
      </c>
      <c r="AA1047" s="182"/>
      <c r="AP1047"/>
      <c r="AQ1047"/>
      <c r="AR1047" s="151"/>
      <c r="AS1047" s="151"/>
      <c r="AT1047"/>
      <c r="AU1047" s="57"/>
      <c r="AV1047" s="57"/>
      <c r="AW1047" s="5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s="21"/>
      <c r="CA1047" s="21"/>
      <c r="CB1047" s="21"/>
      <c r="CC1047" s="21"/>
      <c r="CD1047" s="21"/>
    </row>
    <row r="1048" spans="5:82" hidden="1" x14ac:dyDescent="0.2">
      <c r="E1048" s="182">
        <f t="shared" si="148"/>
        <v>0</v>
      </c>
      <c r="F1048" s="182"/>
      <c r="H1048" s="182">
        <f t="shared" si="149"/>
        <v>0</v>
      </c>
      <c r="I1048" s="182"/>
      <c r="N1048" s="182">
        <f t="shared" si="150"/>
        <v>0</v>
      </c>
      <c r="O1048" s="182"/>
      <c r="T1048" s="182">
        <f t="shared" si="151"/>
        <v>0</v>
      </c>
      <c r="U1048" s="182"/>
      <c r="Z1048" s="182">
        <f t="shared" si="152"/>
        <v>0</v>
      </c>
      <c r="AA1048" s="182"/>
      <c r="AP1048"/>
      <c r="AQ1048"/>
      <c r="AR1048" s="151"/>
      <c r="AS1048" s="151"/>
      <c r="AT1048"/>
      <c r="AU1048" s="57"/>
      <c r="AV1048" s="57"/>
      <c r="AW1048" s="57"/>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s="21"/>
      <c r="CA1048" s="21"/>
      <c r="CB1048" s="21"/>
      <c r="CC1048" s="21"/>
      <c r="CD1048" s="21"/>
    </row>
    <row r="1049" spans="5:82" hidden="1" x14ac:dyDescent="0.2">
      <c r="E1049" s="182">
        <f t="shared" si="148"/>
        <v>0</v>
      </c>
      <c r="F1049" s="182"/>
      <c r="H1049" s="182">
        <f t="shared" si="149"/>
        <v>0</v>
      </c>
      <c r="I1049" s="182"/>
      <c r="N1049" s="182">
        <f t="shared" si="150"/>
        <v>0</v>
      </c>
      <c r="O1049" s="182"/>
      <c r="T1049" s="182">
        <f t="shared" si="151"/>
        <v>0</v>
      </c>
      <c r="U1049" s="182"/>
      <c r="Z1049" s="182">
        <f t="shared" si="152"/>
        <v>0</v>
      </c>
      <c r="AA1049" s="182"/>
      <c r="AP1049"/>
      <c r="AQ1049"/>
      <c r="AR1049" s="151"/>
      <c r="AS1049" s="151"/>
      <c r="AT1049"/>
      <c r="AU1049" s="57"/>
      <c r="AV1049" s="57"/>
      <c r="AW1049" s="57"/>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s="21"/>
      <c r="CA1049" s="21"/>
      <c r="CB1049" s="21"/>
      <c r="CC1049" s="21"/>
      <c r="CD1049" s="21"/>
    </row>
    <row r="1050" spans="5:82" hidden="1" x14ac:dyDescent="0.2">
      <c r="E1050" s="182">
        <f t="shared" si="148"/>
        <v>0</v>
      </c>
      <c r="F1050" s="182"/>
      <c r="H1050" s="182">
        <f t="shared" si="149"/>
        <v>0</v>
      </c>
      <c r="I1050" s="182"/>
      <c r="N1050" s="182">
        <f t="shared" si="150"/>
        <v>0</v>
      </c>
      <c r="O1050" s="182"/>
      <c r="T1050" s="182">
        <f t="shared" si="151"/>
        <v>0</v>
      </c>
      <c r="U1050" s="182"/>
      <c r="Z1050" s="182">
        <f t="shared" si="152"/>
        <v>0</v>
      </c>
      <c r="AA1050" s="182"/>
      <c r="AP1050"/>
      <c r="AQ1050"/>
      <c r="AR1050" s="151"/>
      <c r="AS1050" s="151"/>
      <c r="AT1050"/>
      <c r="AU1050" s="57"/>
      <c r="AV1050" s="57"/>
      <c r="AW1050" s="57"/>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s="21"/>
      <c r="CA1050" s="21"/>
      <c r="CB1050" s="21"/>
      <c r="CC1050" s="21"/>
      <c r="CD1050" s="21"/>
    </row>
    <row r="1051" spans="5:82" hidden="1" x14ac:dyDescent="0.2">
      <c r="E1051" s="182">
        <f t="shared" si="148"/>
        <v>0</v>
      </c>
      <c r="F1051" s="182"/>
      <c r="H1051" s="182">
        <f t="shared" si="149"/>
        <v>0</v>
      </c>
      <c r="I1051" s="182"/>
      <c r="N1051" s="182">
        <f t="shared" si="150"/>
        <v>0</v>
      </c>
      <c r="O1051" s="182"/>
      <c r="T1051" s="182">
        <f t="shared" si="151"/>
        <v>0</v>
      </c>
      <c r="U1051" s="182"/>
      <c r="Z1051" s="182">
        <f t="shared" si="152"/>
        <v>0</v>
      </c>
      <c r="AA1051" s="182"/>
      <c r="AP1051"/>
      <c r="AQ1051"/>
      <c r="AR1051" s="151"/>
      <c r="AS1051" s="151"/>
      <c r="AT1051"/>
      <c r="AU1051" s="57"/>
      <c r="AV1051" s="57"/>
      <c r="AW1051" s="57"/>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s="21"/>
      <c r="CA1051" s="21"/>
      <c r="CB1051" s="21"/>
      <c r="CC1051" s="21"/>
      <c r="CD1051" s="21"/>
    </row>
    <row r="1052" spans="5:82" hidden="1" x14ac:dyDescent="0.2">
      <c r="E1052" s="182">
        <f t="shared" si="148"/>
        <v>0</v>
      </c>
      <c r="F1052" s="182"/>
      <c r="H1052" s="182">
        <f t="shared" si="149"/>
        <v>0</v>
      </c>
      <c r="I1052" s="182"/>
      <c r="N1052" s="182">
        <f t="shared" si="150"/>
        <v>0</v>
      </c>
      <c r="O1052" s="182"/>
      <c r="T1052" s="182">
        <f t="shared" si="151"/>
        <v>0</v>
      </c>
      <c r="U1052" s="182"/>
      <c r="Z1052" s="182">
        <f t="shared" si="152"/>
        <v>0</v>
      </c>
      <c r="AA1052" s="182"/>
      <c r="AP1052"/>
      <c r="AQ1052"/>
      <c r="AR1052" s="151"/>
      <c r="AS1052" s="151"/>
      <c r="AT1052"/>
      <c r="AU1052" s="57"/>
      <c r="AV1052" s="57"/>
      <c r="AW1052" s="57"/>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s="21"/>
      <c r="CA1052" s="21"/>
      <c r="CB1052" s="21"/>
      <c r="CC1052" s="21"/>
      <c r="CD1052" s="21"/>
    </row>
    <row r="1053" spans="5:82" hidden="1" x14ac:dyDescent="0.2">
      <c r="E1053" s="182">
        <f t="shared" si="148"/>
        <v>0</v>
      </c>
      <c r="F1053" s="182"/>
      <c r="H1053" s="182">
        <f t="shared" si="149"/>
        <v>0</v>
      </c>
      <c r="I1053" s="182"/>
      <c r="N1053" s="182">
        <f t="shared" si="150"/>
        <v>0</v>
      </c>
      <c r="O1053" s="182"/>
      <c r="T1053" s="182">
        <f t="shared" si="151"/>
        <v>0</v>
      </c>
      <c r="U1053" s="182"/>
      <c r="Z1053" s="182">
        <f t="shared" si="152"/>
        <v>0</v>
      </c>
      <c r="AA1053" s="182"/>
      <c r="AP1053"/>
      <c r="AQ1053"/>
      <c r="AR1053" s="151"/>
      <c r="AS1053" s="151"/>
      <c r="AT1053"/>
      <c r="AU1053" s="57"/>
      <c r="AV1053" s="57"/>
      <c r="AW1053" s="57"/>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s="21"/>
      <c r="CA1053" s="21"/>
      <c r="CB1053" s="21"/>
      <c r="CC1053" s="21"/>
      <c r="CD1053" s="21"/>
    </row>
    <row r="1054" spans="5:82" hidden="1" x14ac:dyDescent="0.2">
      <c r="E1054" s="182">
        <f t="shared" si="148"/>
        <v>0</v>
      </c>
      <c r="F1054" s="182"/>
      <c r="H1054" s="182">
        <f t="shared" si="149"/>
        <v>0</v>
      </c>
      <c r="I1054" s="182"/>
      <c r="N1054" s="182">
        <f t="shared" si="150"/>
        <v>0</v>
      </c>
      <c r="O1054" s="182"/>
      <c r="T1054" s="182">
        <f t="shared" si="151"/>
        <v>0</v>
      </c>
      <c r="U1054" s="182"/>
      <c r="Z1054" s="182">
        <f t="shared" si="152"/>
        <v>0</v>
      </c>
      <c r="AA1054" s="182"/>
      <c r="AP1054"/>
      <c r="AQ1054"/>
      <c r="AR1054" s="151"/>
      <c r="AS1054" s="151"/>
      <c r="AT1054"/>
      <c r="AU1054" s="57"/>
      <c r="AV1054" s="57"/>
      <c r="AW1054" s="57"/>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s="21"/>
      <c r="CA1054" s="21"/>
      <c r="CB1054" s="21"/>
      <c r="CC1054" s="21"/>
      <c r="CD1054" s="21"/>
    </row>
    <row r="1055" spans="5:82" hidden="1" x14ac:dyDescent="0.2">
      <c r="E1055" s="182">
        <f t="shared" si="148"/>
        <v>0</v>
      </c>
      <c r="F1055" s="182"/>
      <c r="H1055" s="182">
        <f t="shared" si="149"/>
        <v>0</v>
      </c>
      <c r="I1055" s="182"/>
      <c r="N1055" s="182">
        <f t="shared" si="150"/>
        <v>0</v>
      </c>
      <c r="O1055" s="182"/>
      <c r="T1055" s="182">
        <f t="shared" si="151"/>
        <v>0</v>
      </c>
      <c r="U1055" s="182"/>
      <c r="Z1055" s="182">
        <f t="shared" si="152"/>
        <v>0</v>
      </c>
      <c r="AA1055" s="182"/>
      <c r="AP1055"/>
      <c r="AQ1055"/>
      <c r="AR1055" s="151"/>
      <c r="AS1055" s="151"/>
      <c r="AT1055"/>
      <c r="AU1055" s="57"/>
      <c r="AV1055" s="57"/>
      <c r="AW1055" s="57"/>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s="21"/>
      <c r="CA1055" s="21"/>
      <c r="CB1055" s="21"/>
      <c r="CC1055" s="21"/>
      <c r="CD1055" s="21"/>
    </row>
    <row r="1056" spans="5:82" hidden="1" x14ac:dyDescent="0.2">
      <c r="E1056" s="182">
        <f t="shared" si="148"/>
        <v>0</v>
      </c>
      <c r="F1056" s="182"/>
      <c r="H1056" s="182">
        <f t="shared" si="149"/>
        <v>0</v>
      </c>
      <c r="I1056" s="182"/>
      <c r="N1056" s="182">
        <f t="shared" si="150"/>
        <v>0</v>
      </c>
      <c r="O1056" s="182"/>
      <c r="T1056" s="182">
        <f t="shared" si="151"/>
        <v>0</v>
      </c>
      <c r="U1056" s="182"/>
      <c r="Z1056" s="182">
        <f t="shared" si="152"/>
        <v>0</v>
      </c>
      <c r="AA1056" s="182"/>
      <c r="AP1056"/>
      <c r="AQ1056"/>
      <c r="AR1056" s="151"/>
      <c r="AS1056" s="151"/>
      <c r="AT1056"/>
      <c r="AU1056" s="57"/>
      <c r="AV1056" s="57"/>
      <c r="AW1056" s="57"/>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s="21"/>
      <c r="CA1056" s="21"/>
      <c r="CB1056" s="21"/>
      <c r="CC1056" s="21"/>
      <c r="CD1056" s="21"/>
    </row>
    <row r="1057" spans="5:82" hidden="1" x14ac:dyDescent="0.2">
      <c r="E1057" s="182">
        <f t="shared" si="148"/>
        <v>0</v>
      </c>
      <c r="F1057" s="182"/>
      <c r="H1057" s="182">
        <f t="shared" si="149"/>
        <v>0</v>
      </c>
      <c r="I1057" s="182"/>
      <c r="N1057" s="182">
        <f t="shared" si="150"/>
        <v>0</v>
      </c>
      <c r="O1057" s="182"/>
      <c r="T1057" s="182">
        <f t="shared" si="151"/>
        <v>0</v>
      </c>
      <c r="U1057" s="182"/>
      <c r="Z1057" s="182">
        <f t="shared" si="152"/>
        <v>0</v>
      </c>
      <c r="AA1057" s="182"/>
      <c r="AP1057"/>
      <c r="AQ1057"/>
      <c r="AR1057" s="151"/>
      <c r="AS1057" s="151"/>
      <c r="AT1057"/>
      <c r="AU1057" s="57"/>
      <c r="AV1057" s="57"/>
      <c r="AW1057" s="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s="21"/>
      <c r="CA1057" s="21"/>
      <c r="CB1057" s="21"/>
      <c r="CC1057" s="21"/>
      <c r="CD1057" s="21"/>
    </row>
    <row r="1058" spans="5:82" hidden="1" x14ac:dyDescent="0.2">
      <c r="E1058" s="182">
        <f t="shared" ref="E1058:E1121" si="153">IF(ISERR(FIND(".",E269)),0,LEN(MID(E269,FIND(".",E269)+1,15)))</f>
        <v>0</v>
      </c>
      <c r="F1058" s="182"/>
      <c r="H1058" s="182">
        <f t="shared" ref="H1058:H1121" si="154">IF(ISERR(FIND(".",H269)),0,LEN(MID(H269,FIND(".",H269)+1,15)))</f>
        <v>0</v>
      </c>
      <c r="I1058" s="182"/>
      <c r="N1058" s="182">
        <f t="shared" ref="N1058:N1121" si="155">IF(ISERR(FIND(".",N269)),0,LEN(MID(N269,FIND(".",N269)+1,15)))</f>
        <v>0</v>
      </c>
      <c r="O1058" s="182"/>
      <c r="T1058" s="182">
        <f t="shared" ref="T1058:T1121" si="156">IF(ISERR(FIND(".",T269)),0,LEN(MID(T269,FIND(".",T269)+1,15)))</f>
        <v>0</v>
      </c>
      <c r="U1058" s="182"/>
      <c r="Z1058" s="182">
        <f t="shared" ref="Z1058:Z1121" si="157">IF(ISERR(FIND(".",Z269)),0,LEN(MID(Z269,FIND(".",Z269)+1,15)))</f>
        <v>0</v>
      </c>
      <c r="AA1058" s="182"/>
      <c r="AP1058"/>
      <c r="AQ1058"/>
      <c r="AR1058" s="151"/>
      <c r="AS1058" s="151"/>
      <c r="AT1058"/>
      <c r="AU1058" s="57"/>
      <c r="AV1058" s="57"/>
      <c r="AW1058" s="57"/>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s="21"/>
      <c r="CA1058" s="21"/>
      <c r="CB1058" s="21"/>
      <c r="CC1058" s="21"/>
      <c r="CD1058" s="21"/>
    </row>
    <row r="1059" spans="5:82" hidden="1" x14ac:dyDescent="0.2">
      <c r="E1059" s="182">
        <f t="shared" si="153"/>
        <v>0</v>
      </c>
      <c r="F1059" s="182"/>
      <c r="H1059" s="182">
        <f t="shared" si="154"/>
        <v>0</v>
      </c>
      <c r="I1059" s="182"/>
      <c r="N1059" s="182">
        <f t="shared" si="155"/>
        <v>0</v>
      </c>
      <c r="O1059" s="182"/>
      <c r="T1059" s="182">
        <f t="shared" si="156"/>
        <v>0</v>
      </c>
      <c r="U1059" s="182"/>
      <c r="Z1059" s="182">
        <f t="shared" si="157"/>
        <v>0</v>
      </c>
      <c r="AA1059" s="182"/>
      <c r="AP1059"/>
      <c r="AQ1059"/>
      <c r="AR1059" s="151"/>
      <c r="AS1059" s="151"/>
      <c r="AT1059"/>
      <c r="AU1059" s="57"/>
      <c r="AV1059" s="57"/>
      <c r="AW1059" s="57"/>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s="21"/>
      <c r="CA1059" s="21"/>
      <c r="CB1059" s="21"/>
      <c r="CC1059" s="21"/>
      <c r="CD1059" s="21"/>
    </row>
    <row r="1060" spans="5:82" hidden="1" x14ac:dyDescent="0.2">
      <c r="E1060" s="182">
        <f t="shared" si="153"/>
        <v>0</v>
      </c>
      <c r="F1060" s="182"/>
      <c r="H1060" s="182">
        <f t="shared" si="154"/>
        <v>0</v>
      </c>
      <c r="I1060" s="182"/>
      <c r="N1060" s="182">
        <f t="shared" si="155"/>
        <v>0</v>
      </c>
      <c r="O1060" s="182"/>
      <c r="T1060" s="182">
        <f t="shared" si="156"/>
        <v>0</v>
      </c>
      <c r="U1060" s="182"/>
      <c r="Z1060" s="182">
        <f t="shared" si="157"/>
        <v>0</v>
      </c>
      <c r="AA1060" s="182"/>
      <c r="AP1060"/>
      <c r="AQ1060"/>
      <c r="AR1060" s="151"/>
      <c r="AS1060" s="151"/>
      <c r="AT1060"/>
      <c r="AU1060" s="57"/>
      <c r="AV1060" s="57"/>
      <c r="AW1060" s="57"/>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s="21"/>
      <c r="CA1060" s="21"/>
      <c r="CB1060" s="21"/>
      <c r="CC1060" s="21"/>
      <c r="CD1060" s="21"/>
    </row>
    <row r="1061" spans="5:82" hidden="1" x14ac:dyDescent="0.2">
      <c r="E1061" s="182">
        <f t="shared" si="153"/>
        <v>0</v>
      </c>
      <c r="F1061" s="182"/>
      <c r="H1061" s="182">
        <f t="shared" si="154"/>
        <v>0</v>
      </c>
      <c r="I1061" s="182"/>
      <c r="N1061" s="182">
        <f t="shared" si="155"/>
        <v>0</v>
      </c>
      <c r="O1061" s="182"/>
      <c r="T1061" s="182">
        <f t="shared" si="156"/>
        <v>0</v>
      </c>
      <c r="U1061" s="182"/>
      <c r="Z1061" s="182">
        <f t="shared" si="157"/>
        <v>0</v>
      </c>
      <c r="AA1061" s="182"/>
      <c r="AP1061"/>
      <c r="AQ1061"/>
      <c r="AR1061" s="151"/>
      <c r="AS1061" s="151"/>
      <c r="AT1061"/>
      <c r="AU1061" s="57"/>
      <c r="AV1061" s="57"/>
      <c r="AW1061" s="57"/>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s="21"/>
      <c r="CA1061" s="21"/>
      <c r="CB1061" s="21"/>
      <c r="CC1061" s="21"/>
      <c r="CD1061" s="21"/>
    </row>
    <row r="1062" spans="5:82" hidden="1" x14ac:dyDescent="0.2">
      <c r="E1062" s="182">
        <f t="shared" si="153"/>
        <v>0</v>
      </c>
      <c r="F1062" s="182"/>
      <c r="H1062" s="182">
        <f t="shared" si="154"/>
        <v>0</v>
      </c>
      <c r="I1062" s="182"/>
      <c r="N1062" s="182">
        <f t="shared" si="155"/>
        <v>0</v>
      </c>
      <c r="O1062" s="182"/>
      <c r="T1062" s="182">
        <f t="shared" si="156"/>
        <v>0</v>
      </c>
      <c r="U1062" s="182"/>
      <c r="Z1062" s="182">
        <f t="shared" si="157"/>
        <v>0</v>
      </c>
      <c r="AA1062" s="182"/>
      <c r="AP1062"/>
      <c r="AQ1062"/>
      <c r="AR1062" s="151"/>
      <c r="AS1062" s="151"/>
      <c r="AT1062"/>
      <c r="AU1062" s="57"/>
      <c r="AV1062" s="57"/>
      <c r="AW1062" s="57"/>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s="21"/>
      <c r="CA1062" s="21"/>
      <c r="CB1062" s="21"/>
      <c r="CC1062" s="21"/>
      <c r="CD1062" s="21"/>
    </row>
    <row r="1063" spans="5:82" hidden="1" x14ac:dyDescent="0.2">
      <c r="E1063" s="182">
        <f t="shared" si="153"/>
        <v>0</v>
      </c>
      <c r="F1063" s="182"/>
      <c r="H1063" s="182">
        <f t="shared" si="154"/>
        <v>0</v>
      </c>
      <c r="I1063" s="182"/>
      <c r="N1063" s="182">
        <f t="shared" si="155"/>
        <v>0</v>
      </c>
      <c r="O1063" s="182"/>
      <c r="T1063" s="182">
        <f t="shared" si="156"/>
        <v>0</v>
      </c>
      <c r="U1063" s="182"/>
      <c r="Z1063" s="182">
        <f t="shared" si="157"/>
        <v>0</v>
      </c>
      <c r="AA1063" s="182"/>
      <c r="AP1063"/>
      <c r="AQ1063"/>
      <c r="AR1063" s="151"/>
      <c r="AS1063" s="151"/>
      <c r="AT1063"/>
      <c r="AU1063" s="57"/>
      <c r="AV1063" s="57"/>
      <c r="AW1063" s="57"/>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s="21"/>
      <c r="CA1063" s="21"/>
      <c r="CB1063" s="21"/>
      <c r="CC1063" s="21"/>
      <c r="CD1063" s="21"/>
    </row>
    <row r="1064" spans="5:82" hidden="1" x14ac:dyDescent="0.2">
      <c r="E1064" s="182">
        <f t="shared" si="153"/>
        <v>0</v>
      </c>
      <c r="F1064" s="182"/>
      <c r="H1064" s="182">
        <f t="shared" si="154"/>
        <v>0</v>
      </c>
      <c r="I1064" s="182"/>
      <c r="N1064" s="182">
        <f t="shared" si="155"/>
        <v>0</v>
      </c>
      <c r="O1064" s="182"/>
      <c r="T1064" s="182">
        <f t="shared" si="156"/>
        <v>0</v>
      </c>
      <c r="U1064" s="182"/>
      <c r="Z1064" s="182">
        <f t="shared" si="157"/>
        <v>0</v>
      </c>
      <c r="AA1064" s="182"/>
      <c r="AP1064"/>
      <c r="AQ1064"/>
      <c r="AR1064" s="151"/>
      <c r="AS1064" s="151"/>
      <c r="AT1064"/>
      <c r="AU1064" s="57"/>
      <c r="AV1064" s="57"/>
      <c r="AW1064" s="57"/>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s="21"/>
      <c r="CA1064" s="21"/>
      <c r="CB1064" s="21"/>
      <c r="CC1064" s="21"/>
      <c r="CD1064" s="21"/>
    </row>
    <row r="1065" spans="5:82" hidden="1" x14ac:dyDescent="0.2">
      <c r="E1065" s="182">
        <f t="shared" si="153"/>
        <v>0</v>
      </c>
      <c r="F1065" s="182"/>
      <c r="H1065" s="182">
        <f t="shared" si="154"/>
        <v>0</v>
      </c>
      <c r="I1065" s="182"/>
      <c r="N1065" s="182">
        <f t="shared" si="155"/>
        <v>0</v>
      </c>
      <c r="O1065" s="182"/>
      <c r="T1065" s="182">
        <f t="shared" si="156"/>
        <v>0</v>
      </c>
      <c r="U1065" s="182"/>
      <c r="Z1065" s="182">
        <f t="shared" si="157"/>
        <v>0</v>
      </c>
      <c r="AA1065" s="182"/>
      <c r="AP1065"/>
      <c r="AQ1065"/>
      <c r="AR1065" s="151"/>
      <c r="AS1065" s="151"/>
      <c r="AT1065"/>
      <c r="AU1065" s="57"/>
      <c r="AV1065" s="57"/>
      <c r="AW1065" s="57"/>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s="21"/>
      <c r="CA1065" s="21"/>
      <c r="CB1065" s="21"/>
      <c r="CC1065" s="21"/>
      <c r="CD1065" s="21"/>
    </row>
    <row r="1066" spans="5:82" hidden="1" x14ac:dyDescent="0.2">
      <c r="E1066" s="182">
        <f t="shared" si="153"/>
        <v>0</v>
      </c>
      <c r="F1066" s="182"/>
      <c r="H1066" s="182">
        <f t="shared" si="154"/>
        <v>0</v>
      </c>
      <c r="I1066" s="182"/>
      <c r="N1066" s="182">
        <f t="shared" si="155"/>
        <v>0</v>
      </c>
      <c r="O1066" s="182"/>
      <c r="T1066" s="182">
        <f t="shared" si="156"/>
        <v>0</v>
      </c>
      <c r="U1066" s="182"/>
      <c r="Z1066" s="182">
        <f t="shared" si="157"/>
        <v>0</v>
      </c>
      <c r="AA1066" s="182"/>
      <c r="AP1066"/>
      <c r="AQ1066"/>
      <c r="AR1066" s="151"/>
      <c r="AS1066" s="151"/>
      <c r="AT1066"/>
      <c r="AU1066" s="57"/>
      <c r="AV1066" s="57"/>
      <c r="AW1066" s="57"/>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s="21"/>
      <c r="CA1066" s="21"/>
      <c r="CB1066" s="21"/>
      <c r="CC1066" s="21"/>
      <c r="CD1066" s="21"/>
    </row>
    <row r="1067" spans="5:82" hidden="1" x14ac:dyDescent="0.2">
      <c r="E1067" s="182">
        <f t="shared" si="153"/>
        <v>0</v>
      </c>
      <c r="F1067" s="182"/>
      <c r="H1067" s="182">
        <f t="shared" si="154"/>
        <v>0</v>
      </c>
      <c r="I1067" s="182"/>
      <c r="N1067" s="182">
        <f t="shared" si="155"/>
        <v>0</v>
      </c>
      <c r="O1067" s="182"/>
      <c r="T1067" s="182">
        <f t="shared" si="156"/>
        <v>0</v>
      </c>
      <c r="U1067" s="182"/>
      <c r="Z1067" s="182">
        <f t="shared" si="157"/>
        <v>0</v>
      </c>
      <c r="AA1067" s="182"/>
      <c r="AP1067"/>
      <c r="AQ1067"/>
      <c r="AR1067" s="151"/>
      <c r="AS1067" s="151"/>
      <c r="AT1067"/>
      <c r="AU1067" s="57"/>
      <c r="AV1067" s="57"/>
      <c r="AW1067" s="5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s="21"/>
      <c r="CA1067" s="21"/>
      <c r="CB1067" s="21"/>
      <c r="CC1067" s="21"/>
      <c r="CD1067" s="21"/>
    </row>
    <row r="1068" spans="5:82" hidden="1" x14ac:dyDescent="0.2">
      <c r="E1068" s="182">
        <f t="shared" si="153"/>
        <v>0</v>
      </c>
      <c r="F1068" s="182"/>
      <c r="H1068" s="182">
        <f t="shared" si="154"/>
        <v>0</v>
      </c>
      <c r="I1068" s="182"/>
      <c r="N1068" s="182">
        <f t="shared" si="155"/>
        <v>0</v>
      </c>
      <c r="O1068" s="182"/>
      <c r="T1068" s="182">
        <f t="shared" si="156"/>
        <v>0</v>
      </c>
      <c r="U1068" s="182"/>
      <c r="Z1068" s="182">
        <f t="shared" si="157"/>
        <v>0</v>
      </c>
      <c r="AA1068" s="182"/>
      <c r="AP1068"/>
      <c r="AQ1068"/>
      <c r="AR1068" s="151"/>
      <c r="AS1068" s="151"/>
      <c r="AT1068"/>
      <c r="AU1068" s="57"/>
      <c r="AV1068" s="57"/>
      <c r="AW1068" s="57"/>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s="21"/>
      <c r="CA1068" s="21"/>
      <c r="CB1068" s="21"/>
      <c r="CC1068" s="21"/>
      <c r="CD1068" s="21"/>
    </row>
    <row r="1069" spans="5:82" hidden="1" x14ac:dyDescent="0.2">
      <c r="E1069" s="182">
        <f t="shared" si="153"/>
        <v>0</v>
      </c>
      <c r="F1069" s="182"/>
      <c r="H1069" s="182">
        <f t="shared" si="154"/>
        <v>0</v>
      </c>
      <c r="I1069" s="182"/>
      <c r="N1069" s="182">
        <f t="shared" si="155"/>
        <v>0</v>
      </c>
      <c r="O1069" s="182"/>
      <c r="T1069" s="182">
        <f t="shared" si="156"/>
        <v>0</v>
      </c>
      <c r="U1069" s="182"/>
      <c r="Z1069" s="182">
        <f t="shared" si="157"/>
        <v>0</v>
      </c>
      <c r="AA1069" s="182"/>
      <c r="AP1069"/>
      <c r="AQ1069"/>
      <c r="AR1069" s="151"/>
      <c r="AS1069" s="151"/>
      <c r="AT1069"/>
      <c r="AU1069" s="57"/>
      <c r="AV1069" s="57"/>
      <c r="AW1069" s="57"/>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s="21"/>
      <c r="CA1069" s="21"/>
      <c r="CB1069" s="21"/>
      <c r="CC1069" s="21"/>
      <c r="CD1069" s="21"/>
    </row>
    <row r="1070" spans="5:82" hidden="1" x14ac:dyDescent="0.2">
      <c r="E1070" s="182">
        <f t="shared" si="153"/>
        <v>0</v>
      </c>
      <c r="F1070" s="182"/>
      <c r="H1070" s="182">
        <f t="shared" si="154"/>
        <v>0</v>
      </c>
      <c r="I1070" s="182"/>
      <c r="N1070" s="182">
        <f t="shared" si="155"/>
        <v>0</v>
      </c>
      <c r="O1070" s="182"/>
      <c r="T1070" s="182">
        <f t="shared" si="156"/>
        <v>0</v>
      </c>
      <c r="U1070" s="182"/>
      <c r="Z1070" s="182">
        <f t="shared" si="157"/>
        <v>0</v>
      </c>
      <c r="AA1070" s="182"/>
      <c r="AP1070"/>
      <c r="AQ1070"/>
      <c r="AR1070" s="151"/>
      <c r="AS1070" s="151"/>
      <c r="AT1070"/>
      <c r="AU1070" s="57"/>
      <c r="AV1070" s="57"/>
      <c r="AW1070" s="57"/>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s="21"/>
      <c r="CA1070" s="21"/>
      <c r="CB1070" s="21"/>
      <c r="CC1070" s="21"/>
      <c r="CD1070" s="21"/>
    </row>
    <row r="1071" spans="5:82" hidden="1" x14ac:dyDescent="0.2">
      <c r="E1071" s="182">
        <f t="shared" si="153"/>
        <v>0</v>
      </c>
      <c r="F1071" s="182"/>
      <c r="H1071" s="182">
        <f t="shared" si="154"/>
        <v>0</v>
      </c>
      <c r="I1071" s="182"/>
      <c r="N1071" s="182">
        <f t="shared" si="155"/>
        <v>0</v>
      </c>
      <c r="O1071" s="182"/>
      <c r="T1071" s="182">
        <f t="shared" si="156"/>
        <v>0</v>
      </c>
      <c r="U1071" s="182"/>
      <c r="Z1071" s="182">
        <f t="shared" si="157"/>
        <v>0</v>
      </c>
      <c r="AA1071" s="182"/>
      <c r="AP1071"/>
      <c r="AQ1071"/>
      <c r="AR1071" s="151"/>
      <c r="AS1071" s="151"/>
      <c r="AT1071"/>
      <c r="AU1071" s="57"/>
      <c r="AV1071" s="57"/>
      <c r="AW1071" s="57"/>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s="21"/>
      <c r="CA1071" s="21"/>
      <c r="CB1071" s="21"/>
      <c r="CC1071" s="21"/>
      <c r="CD1071" s="21"/>
    </row>
    <row r="1072" spans="5:82" hidden="1" x14ac:dyDescent="0.2">
      <c r="E1072" s="182">
        <f t="shared" si="153"/>
        <v>0</v>
      </c>
      <c r="F1072" s="182"/>
      <c r="H1072" s="182">
        <f t="shared" si="154"/>
        <v>0</v>
      </c>
      <c r="I1072" s="182"/>
      <c r="N1072" s="182">
        <f t="shared" si="155"/>
        <v>0</v>
      </c>
      <c r="O1072" s="182"/>
      <c r="T1072" s="182">
        <f t="shared" si="156"/>
        <v>0</v>
      </c>
      <c r="U1072" s="182"/>
      <c r="Z1072" s="182">
        <f t="shared" si="157"/>
        <v>0</v>
      </c>
      <c r="AA1072" s="182"/>
      <c r="AP1072"/>
      <c r="AQ1072"/>
      <c r="AR1072" s="151"/>
      <c r="AS1072" s="151"/>
      <c r="AT1072"/>
      <c r="AU1072" s="57"/>
      <c r="AV1072" s="57"/>
      <c r="AW1072" s="57"/>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s="21"/>
      <c r="CA1072" s="21"/>
      <c r="CB1072" s="21"/>
      <c r="CC1072" s="21"/>
      <c r="CD1072" s="21"/>
    </row>
    <row r="1073" spans="5:82" hidden="1" x14ac:dyDescent="0.2">
      <c r="E1073" s="182">
        <f t="shared" si="153"/>
        <v>0</v>
      </c>
      <c r="F1073" s="182"/>
      <c r="H1073" s="182">
        <f t="shared" si="154"/>
        <v>0</v>
      </c>
      <c r="I1073" s="182"/>
      <c r="N1073" s="182">
        <f t="shared" si="155"/>
        <v>0</v>
      </c>
      <c r="O1073" s="182"/>
      <c r="T1073" s="182">
        <f t="shared" si="156"/>
        <v>0</v>
      </c>
      <c r="U1073" s="182"/>
      <c r="Z1073" s="182">
        <f t="shared" si="157"/>
        <v>0</v>
      </c>
      <c r="AA1073" s="182"/>
      <c r="AP1073"/>
      <c r="AQ1073"/>
      <c r="AR1073" s="151"/>
      <c r="AS1073" s="151"/>
      <c r="AT1073"/>
      <c r="AU1073" s="57"/>
      <c r="AV1073" s="57"/>
      <c r="AW1073" s="57"/>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s="21"/>
      <c r="CA1073" s="21"/>
      <c r="CB1073" s="21"/>
      <c r="CC1073" s="21"/>
      <c r="CD1073" s="21"/>
    </row>
    <row r="1074" spans="5:82" hidden="1" x14ac:dyDescent="0.2">
      <c r="E1074" s="182">
        <f t="shared" si="153"/>
        <v>0</v>
      </c>
      <c r="F1074" s="182"/>
      <c r="H1074" s="182">
        <f t="shared" si="154"/>
        <v>0</v>
      </c>
      <c r="I1074" s="182"/>
      <c r="N1074" s="182">
        <f t="shared" si="155"/>
        <v>0</v>
      </c>
      <c r="O1074" s="182"/>
      <c r="T1074" s="182">
        <f t="shared" si="156"/>
        <v>0</v>
      </c>
      <c r="U1074" s="182"/>
      <c r="Z1074" s="182">
        <f t="shared" si="157"/>
        <v>0</v>
      </c>
      <c r="AA1074" s="182"/>
      <c r="AP1074"/>
      <c r="AQ1074"/>
      <c r="AR1074" s="151"/>
      <c r="AS1074" s="151"/>
      <c r="AT1074"/>
      <c r="AU1074" s="57"/>
      <c r="AV1074" s="57"/>
      <c r="AW1074" s="57"/>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s="21"/>
      <c r="CA1074" s="21"/>
      <c r="CB1074" s="21"/>
      <c r="CC1074" s="21"/>
      <c r="CD1074" s="21"/>
    </row>
    <row r="1075" spans="5:82" hidden="1" x14ac:dyDescent="0.2">
      <c r="E1075" s="182">
        <f t="shared" si="153"/>
        <v>0</v>
      </c>
      <c r="F1075" s="182"/>
      <c r="H1075" s="182">
        <f t="shared" si="154"/>
        <v>0</v>
      </c>
      <c r="I1075" s="182"/>
      <c r="N1075" s="182">
        <f t="shared" si="155"/>
        <v>0</v>
      </c>
      <c r="O1075" s="182"/>
      <c r="T1075" s="182">
        <f t="shared" si="156"/>
        <v>0</v>
      </c>
      <c r="U1075" s="182"/>
      <c r="Z1075" s="182">
        <f t="shared" si="157"/>
        <v>0</v>
      </c>
      <c r="AA1075" s="182"/>
      <c r="AP1075"/>
      <c r="AQ1075"/>
      <c r="AR1075" s="151"/>
      <c r="AS1075" s="151"/>
      <c r="AT1075"/>
      <c r="AU1075" s="57"/>
      <c r="AV1075" s="57"/>
      <c r="AW1075" s="57"/>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s="21"/>
      <c r="CA1075" s="21"/>
      <c r="CB1075" s="21"/>
      <c r="CC1075" s="21"/>
      <c r="CD1075" s="21"/>
    </row>
    <row r="1076" spans="5:82" hidden="1" x14ac:dyDescent="0.2">
      <c r="E1076" s="182">
        <f t="shared" si="153"/>
        <v>0</v>
      </c>
      <c r="F1076" s="182"/>
      <c r="H1076" s="182">
        <f t="shared" si="154"/>
        <v>0</v>
      </c>
      <c r="I1076" s="182"/>
      <c r="N1076" s="182">
        <f t="shared" si="155"/>
        <v>0</v>
      </c>
      <c r="O1076" s="182"/>
      <c r="T1076" s="182">
        <f t="shared" si="156"/>
        <v>0</v>
      </c>
      <c r="U1076" s="182"/>
      <c r="Z1076" s="182">
        <f t="shared" si="157"/>
        <v>0</v>
      </c>
      <c r="AA1076" s="182"/>
      <c r="AP1076"/>
      <c r="AQ1076"/>
      <c r="AR1076" s="151"/>
      <c r="AS1076" s="151"/>
      <c r="AT1076"/>
      <c r="AU1076" s="57"/>
      <c r="AV1076" s="57"/>
      <c r="AW1076" s="57"/>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s="21"/>
      <c r="CA1076" s="21"/>
      <c r="CB1076" s="21"/>
      <c r="CC1076" s="21"/>
      <c r="CD1076" s="21"/>
    </row>
    <row r="1077" spans="5:82" hidden="1" x14ac:dyDescent="0.2">
      <c r="E1077" s="182">
        <f t="shared" si="153"/>
        <v>0</v>
      </c>
      <c r="F1077" s="182"/>
      <c r="H1077" s="182">
        <f t="shared" si="154"/>
        <v>0</v>
      </c>
      <c r="I1077" s="182"/>
      <c r="N1077" s="182">
        <f t="shared" si="155"/>
        <v>0</v>
      </c>
      <c r="O1077" s="182"/>
      <c r="T1077" s="182">
        <f t="shared" si="156"/>
        <v>0</v>
      </c>
      <c r="U1077" s="182"/>
      <c r="Z1077" s="182">
        <f t="shared" si="157"/>
        <v>0</v>
      </c>
      <c r="AA1077" s="182"/>
      <c r="AP1077"/>
      <c r="AQ1077"/>
      <c r="AR1077" s="151"/>
      <c r="AS1077" s="151"/>
      <c r="AT1077"/>
      <c r="AU1077" s="57"/>
      <c r="AV1077" s="57"/>
      <c r="AW1077" s="5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s="21"/>
      <c r="CA1077" s="21"/>
      <c r="CB1077" s="21"/>
      <c r="CC1077" s="21"/>
      <c r="CD1077" s="21"/>
    </row>
    <row r="1078" spans="5:82" hidden="1" x14ac:dyDescent="0.2">
      <c r="E1078" s="182">
        <f t="shared" si="153"/>
        <v>0</v>
      </c>
      <c r="F1078" s="182"/>
      <c r="H1078" s="182">
        <f t="shared" si="154"/>
        <v>0</v>
      </c>
      <c r="I1078" s="182"/>
      <c r="N1078" s="182">
        <f t="shared" si="155"/>
        <v>0</v>
      </c>
      <c r="O1078" s="182"/>
      <c r="T1078" s="182">
        <f t="shared" si="156"/>
        <v>0</v>
      </c>
      <c r="U1078" s="182"/>
      <c r="Z1078" s="182">
        <f t="shared" si="157"/>
        <v>0</v>
      </c>
      <c r="AA1078" s="182"/>
      <c r="AP1078"/>
      <c r="AQ1078"/>
      <c r="AR1078" s="151"/>
      <c r="AS1078" s="151"/>
      <c r="AT1078"/>
      <c r="AU1078" s="57"/>
      <c r="AV1078" s="57"/>
      <c r="AW1078" s="57"/>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s="21"/>
      <c r="CA1078" s="21"/>
      <c r="CB1078" s="21"/>
      <c r="CC1078" s="21"/>
      <c r="CD1078" s="21"/>
    </row>
    <row r="1079" spans="5:82" hidden="1" x14ac:dyDescent="0.2">
      <c r="E1079" s="182">
        <f t="shared" si="153"/>
        <v>0</v>
      </c>
      <c r="F1079" s="182"/>
      <c r="H1079" s="182">
        <f t="shared" si="154"/>
        <v>0</v>
      </c>
      <c r="I1079" s="182"/>
      <c r="N1079" s="182">
        <f t="shared" si="155"/>
        <v>0</v>
      </c>
      <c r="O1079" s="182"/>
      <c r="T1079" s="182">
        <f t="shared" si="156"/>
        <v>0</v>
      </c>
      <c r="U1079" s="182"/>
      <c r="Z1079" s="182">
        <f t="shared" si="157"/>
        <v>0</v>
      </c>
      <c r="AA1079" s="182"/>
      <c r="AP1079"/>
      <c r="AQ1079"/>
      <c r="AR1079" s="151"/>
      <c r="AS1079" s="151"/>
      <c r="AT1079"/>
      <c r="AU1079" s="57"/>
      <c r="AV1079" s="57"/>
      <c r="AW1079" s="57"/>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s="21"/>
      <c r="CA1079" s="21"/>
      <c r="CB1079" s="21"/>
      <c r="CC1079" s="21"/>
      <c r="CD1079" s="21"/>
    </row>
    <row r="1080" spans="5:82" hidden="1" x14ac:dyDescent="0.2">
      <c r="E1080" s="182">
        <f t="shared" si="153"/>
        <v>0</v>
      </c>
      <c r="F1080" s="182"/>
      <c r="H1080" s="182">
        <f t="shared" si="154"/>
        <v>0</v>
      </c>
      <c r="I1080" s="182"/>
      <c r="N1080" s="182">
        <f t="shared" si="155"/>
        <v>0</v>
      </c>
      <c r="O1080" s="182"/>
      <c r="T1080" s="182">
        <f t="shared" si="156"/>
        <v>0</v>
      </c>
      <c r="U1080" s="182"/>
      <c r="Z1080" s="182">
        <f t="shared" si="157"/>
        <v>0</v>
      </c>
      <c r="AA1080" s="182"/>
      <c r="AP1080"/>
      <c r="AQ1080"/>
      <c r="AR1080" s="151"/>
      <c r="AS1080" s="151"/>
      <c r="AT1080"/>
      <c r="AU1080" s="57"/>
      <c r="AV1080" s="57"/>
      <c r="AW1080" s="57"/>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s="21"/>
      <c r="CA1080" s="21"/>
      <c r="CB1080" s="21"/>
      <c r="CC1080" s="21"/>
      <c r="CD1080" s="21"/>
    </row>
    <row r="1081" spans="5:82" hidden="1" x14ac:dyDescent="0.2">
      <c r="E1081" s="182">
        <f t="shared" si="153"/>
        <v>0</v>
      </c>
      <c r="F1081" s="182"/>
      <c r="H1081" s="182">
        <f t="shared" si="154"/>
        <v>0</v>
      </c>
      <c r="I1081" s="182"/>
      <c r="N1081" s="182">
        <f t="shared" si="155"/>
        <v>0</v>
      </c>
      <c r="O1081" s="182"/>
      <c r="T1081" s="182">
        <f t="shared" si="156"/>
        <v>0</v>
      </c>
      <c r="U1081" s="182"/>
      <c r="Z1081" s="182">
        <f t="shared" si="157"/>
        <v>0</v>
      </c>
      <c r="AA1081" s="182"/>
      <c r="AP1081"/>
      <c r="AQ1081"/>
      <c r="AR1081" s="151"/>
      <c r="AS1081" s="151"/>
      <c r="AT1081"/>
      <c r="AU1081" s="57"/>
      <c r="AV1081" s="57"/>
      <c r="AW1081" s="57"/>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s="21"/>
      <c r="CA1081" s="21"/>
      <c r="CB1081" s="21"/>
      <c r="CC1081" s="21"/>
      <c r="CD1081" s="21"/>
    </row>
    <row r="1082" spans="5:82" hidden="1" x14ac:dyDescent="0.2">
      <c r="E1082" s="182">
        <f t="shared" si="153"/>
        <v>0</v>
      </c>
      <c r="F1082" s="182"/>
      <c r="H1082" s="182">
        <f t="shared" si="154"/>
        <v>0</v>
      </c>
      <c r="I1082" s="182"/>
      <c r="N1082" s="182">
        <f t="shared" si="155"/>
        <v>0</v>
      </c>
      <c r="O1082" s="182"/>
      <c r="T1082" s="182">
        <f t="shared" si="156"/>
        <v>0</v>
      </c>
      <c r="U1082" s="182"/>
      <c r="Z1082" s="182">
        <f t="shared" si="157"/>
        <v>0</v>
      </c>
      <c r="AA1082" s="182"/>
      <c r="AP1082"/>
      <c r="AQ1082"/>
      <c r="AR1082" s="151"/>
      <c r="AS1082" s="151"/>
      <c r="AT1082"/>
      <c r="AU1082" s="57"/>
      <c r="AV1082" s="57"/>
      <c r="AW1082" s="57"/>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s="21"/>
      <c r="CA1082" s="21"/>
      <c r="CB1082" s="21"/>
      <c r="CC1082" s="21"/>
      <c r="CD1082" s="21"/>
    </row>
    <row r="1083" spans="5:82" hidden="1" x14ac:dyDescent="0.2">
      <c r="E1083" s="182">
        <f t="shared" si="153"/>
        <v>0</v>
      </c>
      <c r="F1083" s="182"/>
      <c r="H1083" s="182">
        <f t="shared" si="154"/>
        <v>0</v>
      </c>
      <c r="I1083" s="182"/>
      <c r="N1083" s="182">
        <f t="shared" si="155"/>
        <v>0</v>
      </c>
      <c r="O1083" s="182"/>
      <c r="T1083" s="182">
        <f t="shared" si="156"/>
        <v>0</v>
      </c>
      <c r="U1083" s="182"/>
      <c r="Z1083" s="182">
        <f t="shared" si="157"/>
        <v>0</v>
      </c>
      <c r="AA1083" s="182"/>
      <c r="AP1083"/>
      <c r="AQ1083"/>
      <c r="AR1083" s="151"/>
      <c r="AS1083" s="151"/>
      <c r="AT1083"/>
      <c r="AU1083" s="57"/>
      <c r="AV1083" s="57"/>
      <c r="AW1083" s="57"/>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s="21"/>
      <c r="CA1083" s="21"/>
      <c r="CB1083" s="21"/>
      <c r="CC1083" s="21"/>
      <c r="CD1083" s="21"/>
    </row>
    <row r="1084" spans="5:82" hidden="1" x14ac:dyDescent="0.2">
      <c r="E1084" s="182">
        <f t="shared" si="153"/>
        <v>0</v>
      </c>
      <c r="F1084" s="182"/>
      <c r="H1084" s="182">
        <f t="shared" si="154"/>
        <v>0</v>
      </c>
      <c r="I1084" s="182"/>
      <c r="N1084" s="182">
        <f t="shared" si="155"/>
        <v>0</v>
      </c>
      <c r="O1084" s="182"/>
      <c r="T1084" s="182">
        <f t="shared" si="156"/>
        <v>0</v>
      </c>
      <c r="U1084" s="182"/>
      <c r="Z1084" s="182">
        <f t="shared" si="157"/>
        <v>0</v>
      </c>
      <c r="AA1084" s="182"/>
      <c r="AP1084"/>
      <c r="AQ1084"/>
      <c r="AR1084" s="151"/>
      <c r="AS1084" s="151"/>
      <c r="AT1084"/>
      <c r="AU1084" s="57"/>
      <c r="AV1084" s="57"/>
      <c r="AW1084" s="57"/>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s="21"/>
      <c r="CA1084" s="21"/>
      <c r="CB1084" s="21"/>
      <c r="CC1084" s="21"/>
      <c r="CD1084" s="21"/>
    </row>
    <row r="1085" spans="5:82" hidden="1" x14ac:dyDescent="0.2">
      <c r="E1085" s="182">
        <f t="shared" si="153"/>
        <v>0</v>
      </c>
      <c r="F1085" s="182"/>
      <c r="H1085" s="182">
        <f t="shared" si="154"/>
        <v>0</v>
      </c>
      <c r="I1085" s="182"/>
      <c r="N1085" s="182">
        <f t="shared" si="155"/>
        <v>0</v>
      </c>
      <c r="O1085" s="182"/>
      <c r="T1085" s="182">
        <f t="shared" si="156"/>
        <v>0</v>
      </c>
      <c r="U1085" s="182"/>
      <c r="Z1085" s="182">
        <f t="shared" si="157"/>
        <v>0</v>
      </c>
      <c r="AA1085" s="182"/>
      <c r="AP1085"/>
      <c r="AQ1085"/>
      <c r="AR1085" s="151"/>
      <c r="AS1085" s="151"/>
      <c r="AT1085"/>
      <c r="AU1085" s="57"/>
      <c r="AV1085" s="57"/>
      <c r="AW1085" s="57"/>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s="21"/>
      <c r="CA1085" s="21"/>
      <c r="CB1085" s="21"/>
      <c r="CC1085" s="21"/>
      <c r="CD1085" s="21"/>
    </row>
    <row r="1086" spans="5:82" hidden="1" x14ac:dyDescent="0.2">
      <c r="E1086" s="182">
        <f t="shared" si="153"/>
        <v>0</v>
      </c>
      <c r="F1086" s="182"/>
      <c r="H1086" s="182">
        <f t="shared" si="154"/>
        <v>0</v>
      </c>
      <c r="I1086" s="182"/>
      <c r="N1086" s="182">
        <f t="shared" si="155"/>
        <v>0</v>
      </c>
      <c r="O1086" s="182"/>
      <c r="T1086" s="182">
        <f t="shared" si="156"/>
        <v>0</v>
      </c>
      <c r="U1086" s="182"/>
      <c r="Z1086" s="182">
        <f t="shared" si="157"/>
        <v>0</v>
      </c>
      <c r="AA1086" s="182"/>
      <c r="AP1086"/>
      <c r="AQ1086"/>
      <c r="AR1086" s="151"/>
      <c r="AS1086" s="151"/>
      <c r="AT1086"/>
      <c r="AU1086" s="57"/>
      <c r="AV1086" s="57"/>
      <c r="AW1086" s="57"/>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s="21"/>
      <c r="CA1086" s="21"/>
      <c r="CB1086" s="21"/>
      <c r="CC1086" s="21"/>
      <c r="CD1086" s="21"/>
    </row>
    <row r="1087" spans="5:82" hidden="1" x14ac:dyDescent="0.2">
      <c r="E1087" s="182">
        <f t="shared" si="153"/>
        <v>0</v>
      </c>
      <c r="F1087" s="182"/>
      <c r="H1087" s="182">
        <f t="shared" si="154"/>
        <v>0</v>
      </c>
      <c r="I1087" s="182"/>
      <c r="N1087" s="182">
        <f t="shared" si="155"/>
        <v>0</v>
      </c>
      <c r="O1087" s="182"/>
      <c r="T1087" s="182">
        <f t="shared" si="156"/>
        <v>0</v>
      </c>
      <c r="U1087" s="182"/>
      <c r="Z1087" s="182">
        <f t="shared" si="157"/>
        <v>0</v>
      </c>
      <c r="AA1087" s="182"/>
      <c r="AP1087"/>
      <c r="AQ1087"/>
      <c r="AR1087" s="151"/>
      <c r="AS1087" s="151"/>
      <c r="AT1087"/>
      <c r="AU1087" s="57"/>
      <c r="AV1087" s="57"/>
      <c r="AW1087" s="5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s="21"/>
      <c r="CA1087" s="21"/>
      <c r="CB1087" s="21"/>
      <c r="CC1087" s="21"/>
      <c r="CD1087" s="21"/>
    </row>
    <row r="1088" spans="5:82" hidden="1" x14ac:dyDescent="0.2">
      <c r="E1088" s="182">
        <f t="shared" si="153"/>
        <v>0</v>
      </c>
      <c r="F1088" s="182"/>
      <c r="H1088" s="182">
        <f t="shared" si="154"/>
        <v>0</v>
      </c>
      <c r="I1088" s="182"/>
      <c r="N1088" s="182">
        <f t="shared" si="155"/>
        <v>0</v>
      </c>
      <c r="O1088" s="182"/>
      <c r="T1088" s="182">
        <f t="shared" si="156"/>
        <v>0</v>
      </c>
      <c r="U1088" s="182"/>
      <c r="Z1088" s="182">
        <f t="shared" si="157"/>
        <v>0</v>
      </c>
      <c r="AA1088" s="182"/>
      <c r="AP1088"/>
      <c r="AQ1088"/>
      <c r="AR1088" s="151"/>
      <c r="AS1088" s="151"/>
      <c r="AT1088"/>
      <c r="AU1088" s="57"/>
      <c r="AV1088" s="57"/>
      <c r="AW1088" s="57"/>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s="21"/>
      <c r="CA1088" s="21"/>
      <c r="CB1088" s="21"/>
      <c r="CC1088" s="21"/>
      <c r="CD1088" s="21"/>
    </row>
    <row r="1089" spans="5:82" hidden="1" x14ac:dyDescent="0.2">
      <c r="E1089" s="182">
        <f t="shared" si="153"/>
        <v>0</v>
      </c>
      <c r="F1089" s="182"/>
      <c r="H1089" s="182">
        <f t="shared" si="154"/>
        <v>0</v>
      </c>
      <c r="I1089" s="182"/>
      <c r="N1089" s="182">
        <f t="shared" si="155"/>
        <v>0</v>
      </c>
      <c r="O1089" s="182"/>
      <c r="T1089" s="182">
        <f t="shared" si="156"/>
        <v>0</v>
      </c>
      <c r="U1089" s="182"/>
      <c r="Z1089" s="182">
        <f t="shared" si="157"/>
        <v>0</v>
      </c>
      <c r="AA1089" s="182"/>
      <c r="AP1089"/>
      <c r="AQ1089"/>
      <c r="AR1089" s="151"/>
      <c r="AS1089" s="151"/>
      <c r="AT1089"/>
      <c r="AU1089" s="57"/>
      <c r="AV1089" s="57"/>
      <c r="AW1089" s="57"/>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s="21"/>
      <c r="CA1089" s="21"/>
      <c r="CB1089" s="21"/>
      <c r="CC1089" s="21"/>
      <c r="CD1089" s="21"/>
    </row>
    <row r="1090" spans="5:82" hidden="1" x14ac:dyDescent="0.2">
      <c r="E1090" s="182">
        <f t="shared" si="153"/>
        <v>0</v>
      </c>
      <c r="F1090" s="182"/>
      <c r="H1090" s="182">
        <f t="shared" si="154"/>
        <v>0</v>
      </c>
      <c r="I1090" s="182"/>
      <c r="N1090" s="182">
        <f t="shared" si="155"/>
        <v>0</v>
      </c>
      <c r="O1090" s="182"/>
      <c r="T1090" s="182">
        <f t="shared" si="156"/>
        <v>0</v>
      </c>
      <c r="U1090" s="182"/>
      <c r="Z1090" s="182">
        <f t="shared" si="157"/>
        <v>0</v>
      </c>
      <c r="AA1090" s="182"/>
      <c r="AP1090"/>
      <c r="AQ1090"/>
      <c r="AR1090" s="151"/>
      <c r="AS1090" s="151"/>
      <c r="AT1090"/>
      <c r="AU1090" s="57"/>
      <c r="AV1090" s="57"/>
      <c r="AW1090" s="57"/>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s="21"/>
      <c r="CA1090" s="21"/>
      <c r="CB1090" s="21"/>
      <c r="CC1090" s="21"/>
      <c r="CD1090" s="21"/>
    </row>
    <row r="1091" spans="5:82" hidden="1" x14ac:dyDescent="0.2">
      <c r="E1091" s="182">
        <f t="shared" si="153"/>
        <v>0</v>
      </c>
      <c r="F1091" s="182"/>
      <c r="H1091" s="182">
        <f t="shared" si="154"/>
        <v>0</v>
      </c>
      <c r="I1091" s="182"/>
      <c r="N1091" s="182">
        <f t="shared" si="155"/>
        <v>0</v>
      </c>
      <c r="O1091" s="182"/>
      <c r="T1091" s="182">
        <f t="shared" si="156"/>
        <v>0</v>
      </c>
      <c r="U1091" s="182"/>
      <c r="Z1091" s="182">
        <f t="shared" si="157"/>
        <v>0</v>
      </c>
      <c r="AA1091" s="182"/>
      <c r="AP1091"/>
      <c r="AQ1091"/>
      <c r="AR1091" s="151"/>
      <c r="AS1091" s="151"/>
      <c r="AT1091"/>
      <c r="AU1091" s="57"/>
      <c r="AV1091" s="57"/>
      <c r="AW1091" s="57"/>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s="21"/>
      <c r="CA1091" s="21"/>
      <c r="CB1091" s="21"/>
      <c r="CC1091" s="21"/>
      <c r="CD1091" s="21"/>
    </row>
    <row r="1092" spans="5:82" hidden="1" x14ac:dyDescent="0.2">
      <c r="E1092" s="182">
        <f t="shared" si="153"/>
        <v>0</v>
      </c>
      <c r="F1092" s="182"/>
      <c r="H1092" s="182">
        <f t="shared" si="154"/>
        <v>0</v>
      </c>
      <c r="I1092" s="182"/>
      <c r="N1092" s="182">
        <f t="shared" si="155"/>
        <v>0</v>
      </c>
      <c r="O1092" s="182"/>
      <c r="T1092" s="182">
        <f t="shared" si="156"/>
        <v>0</v>
      </c>
      <c r="U1092" s="182"/>
      <c r="Z1092" s="182">
        <f t="shared" si="157"/>
        <v>0</v>
      </c>
      <c r="AA1092" s="182"/>
      <c r="AP1092"/>
      <c r="AQ1092"/>
      <c r="AR1092" s="151"/>
      <c r="AS1092" s="151"/>
      <c r="AT1092"/>
      <c r="AU1092" s="57"/>
      <c r="AV1092" s="57"/>
      <c r="AW1092" s="57"/>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s="21"/>
      <c r="CA1092" s="21"/>
      <c r="CB1092" s="21"/>
      <c r="CC1092" s="21"/>
      <c r="CD1092" s="21"/>
    </row>
    <row r="1093" spans="5:82" hidden="1" x14ac:dyDescent="0.2">
      <c r="E1093" s="182">
        <f t="shared" si="153"/>
        <v>0</v>
      </c>
      <c r="F1093" s="182"/>
      <c r="H1093" s="182">
        <f t="shared" si="154"/>
        <v>0</v>
      </c>
      <c r="I1093" s="182"/>
      <c r="N1093" s="182">
        <f t="shared" si="155"/>
        <v>0</v>
      </c>
      <c r="O1093" s="182"/>
      <c r="T1093" s="182">
        <f t="shared" si="156"/>
        <v>0</v>
      </c>
      <c r="U1093" s="182"/>
      <c r="Z1093" s="182">
        <f t="shared" si="157"/>
        <v>0</v>
      </c>
      <c r="AA1093" s="182"/>
      <c r="AP1093"/>
      <c r="AQ1093"/>
      <c r="AR1093" s="151"/>
      <c r="AS1093" s="151"/>
      <c r="AT1093"/>
      <c r="AU1093" s="57"/>
      <c r="AV1093" s="57"/>
      <c r="AW1093" s="57"/>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s="21"/>
      <c r="CA1093" s="21"/>
      <c r="CB1093" s="21"/>
      <c r="CC1093" s="21"/>
      <c r="CD1093" s="21"/>
    </row>
    <row r="1094" spans="5:82" hidden="1" x14ac:dyDescent="0.2">
      <c r="E1094" s="182">
        <f t="shared" si="153"/>
        <v>0</v>
      </c>
      <c r="F1094" s="182"/>
      <c r="H1094" s="182">
        <f t="shared" si="154"/>
        <v>0</v>
      </c>
      <c r="I1094" s="182"/>
      <c r="N1094" s="182">
        <f t="shared" si="155"/>
        <v>0</v>
      </c>
      <c r="O1094" s="182"/>
      <c r="T1094" s="182">
        <f t="shared" si="156"/>
        <v>0</v>
      </c>
      <c r="U1094" s="182"/>
      <c r="Z1094" s="182">
        <f t="shared" si="157"/>
        <v>0</v>
      </c>
      <c r="AA1094" s="182"/>
      <c r="AP1094"/>
      <c r="AQ1094"/>
      <c r="AR1094" s="151"/>
      <c r="AS1094" s="151"/>
      <c r="AT1094"/>
      <c r="AU1094" s="57"/>
      <c r="AV1094" s="57"/>
      <c r="AW1094" s="57"/>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s="21"/>
      <c r="CA1094" s="21"/>
      <c r="CB1094" s="21"/>
      <c r="CC1094" s="21"/>
      <c r="CD1094" s="21"/>
    </row>
    <row r="1095" spans="5:82" hidden="1" x14ac:dyDescent="0.2">
      <c r="E1095" s="182">
        <f t="shared" si="153"/>
        <v>0</v>
      </c>
      <c r="F1095" s="182"/>
      <c r="H1095" s="182">
        <f t="shared" si="154"/>
        <v>0</v>
      </c>
      <c r="I1095" s="182"/>
      <c r="N1095" s="182">
        <f t="shared" si="155"/>
        <v>0</v>
      </c>
      <c r="O1095" s="182"/>
      <c r="T1095" s="182">
        <f t="shared" si="156"/>
        <v>0</v>
      </c>
      <c r="U1095" s="182"/>
      <c r="Z1095" s="182">
        <f t="shared" si="157"/>
        <v>0</v>
      </c>
      <c r="AA1095" s="182"/>
      <c r="AP1095"/>
      <c r="AQ1095"/>
      <c r="AR1095" s="151"/>
      <c r="AS1095" s="151"/>
      <c r="AT1095"/>
      <c r="AU1095" s="57"/>
      <c r="AV1095" s="57"/>
      <c r="AW1095" s="57"/>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s="21"/>
      <c r="CA1095" s="21"/>
      <c r="CB1095" s="21"/>
      <c r="CC1095" s="21"/>
      <c r="CD1095" s="21"/>
    </row>
    <row r="1096" spans="5:82" hidden="1" x14ac:dyDescent="0.2">
      <c r="E1096" s="182">
        <f t="shared" si="153"/>
        <v>0</v>
      </c>
      <c r="F1096" s="182"/>
      <c r="H1096" s="182">
        <f t="shared" si="154"/>
        <v>0</v>
      </c>
      <c r="I1096" s="182"/>
      <c r="N1096" s="182">
        <f t="shared" si="155"/>
        <v>0</v>
      </c>
      <c r="O1096" s="182"/>
      <c r="T1096" s="182">
        <f t="shared" si="156"/>
        <v>0</v>
      </c>
      <c r="U1096" s="182"/>
      <c r="Z1096" s="182">
        <f t="shared" si="157"/>
        <v>0</v>
      </c>
      <c r="AA1096" s="182"/>
      <c r="AP1096"/>
      <c r="AQ1096"/>
      <c r="AR1096" s="151"/>
      <c r="AS1096" s="151"/>
      <c r="AT1096"/>
      <c r="AU1096" s="57"/>
      <c r="AV1096" s="57"/>
      <c r="AW1096" s="57"/>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s="21"/>
      <c r="CA1096" s="21"/>
      <c r="CB1096" s="21"/>
      <c r="CC1096" s="21"/>
      <c r="CD1096" s="21"/>
    </row>
    <row r="1097" spans="5:82" hidden="1" x14ac:dyDescent="0.2">
      <c r="E1097" s="182">
        <f t="shared" si="153"/>
        <v>0</v>
      </c>
      <c r="F1097" s="182"/>
      <c r="H1097" s="182">
        <f t="shared" si="154"/>
        <v>0</v>
      </c>
      <c r="I1097" s="182"/>
      <c r="N1097" s="182">
        <f t="shared" si="155"/>
        <v>0</v>
      </c>
      <c r="O1097" s="182"/>
      <c r="T1097" s="182">
        <f t="shared" si="156"/>
        <v>0</v>
      </c>
      <c r="U1097" s="182"/>
      <c r="Z1097" s="182">
        <f t="shared" si="157"/>
        <v>0</v>
      </c>
      <c r="AA1097" s="182"/>
      <c r="AP1097"/>
      <c r="AQ1097"/>
      <c r="AR1097" s="151"/>
      <c r="AS1097" s="151"/>
      <c r="AT1097"/>
      <c r="AU1097" s="57"/>
      <c r="AV1097" s="57"/>
      <c r="AW1097" s="5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s="21"/>
      <c r="CA1097" s="21"/>
      <c r="CB1097" s="21"/>
      <c r="CC1097" s="21"/>
      <c r="CD1097" s="21"/>
    </row>
    <row r="1098" spans="5:82" hidden="1" x14ac:dyDescent="0.2">
      <c r="E1098" s="182">
        <f t="shared" si="153"/>
        <v>0</v>
      </c>
      <c r="F1098" s="182"/>
      <c r="H1098" s="182">
        <f t="shared" si="154"/>
        <v>0</v>
      </c>
      <c r="I1098" s="182"/>
      <c r="N1098" s="182">
        <f t="shared" si="155"/>
        <v>0</v>
      </c>
      <c r="O1098" s="182"/>
      <c r="T1098" s="182">
        <f t="shared" si="156"/>
        <v>0</v>
      </c>
      <c r="U1098" s="182"/>
      <c r="Z1098" s="182">
        <f t="shared" si="157"/>
        <v>0</v>
      </c>
      <c r="AA1098" s="182"/>
      <c r="AP1098"/>
      <c r="AQ1098"/>
      <c r="AR1098" s="151"/>
      <c r="AS1098" s="151"/>
      <c r="AT1098"/>
      <c r="AU1098" s="57"/>
      <c r="AV1098" s="57"/>
      <c r="AW1098" s="57"/>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s="21"/>
      <c r="CA1098" s="21"/>
      <c r="CB1098" s="21"/>
      <c r="CC1098" s="21"/>
      <c r="CD1098" s="21"/>
    </row>
    <row r="1099" spans="5:82" hidden="1" x14ac:dyDescent="0.2">
      <c r="E1099" s="182">
        <f t="shared" si="153"/>
        <v>0</v>
      </c>
      <c r="F1099" s="182"/>
      <c r="H1099" s="182">
        <f t="shared" si="154"/>
        <v>0</v>
      </c>
      <c r="I1099" s="182"/>
      <c r="N1099" s="182">
        <f t="shared" si="155"/>
        <v>0</v>
      </c>
      <c r="O1099" s="182"/>
      <c r="T1099" s="182">
        <f t="shared" si="156"/>
        <v>0</v>
      </c>
      <c r="U1099" s="182"/>
      <c r="Z1099" s="182">
        <f t="shared" si="157"/>
        <v>0</v>
      </c>
      <c r="AA1099" s="182"/>
      <c r="AP1099"/>
      <c r="AQ1099"/>
      <c r="AR1099" s="151"/>
      <c r="AS1099" s="151"/>
      <c r="AT1099"/>
      <c r="AU1099" s="57"/>
      <c r="AV1099" s="57"/>
      <c r="AW1099" s="57"/>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s="21"/>
      <c r="CA1099" s="21"/>
      <c r="CB1099" s="21"/>
      <c r="CC1099" s="21"/>
      <c r="CD1099" s="21"/>
    </row>
    <row r="1100" spans="5:82" hidden="1" x14ac:dyDescent="0.2">
      <c r="E1100" s="182">
        <f t="shared" si="153"/>
        <v>0</v>
      </c>
      <c r="F1100" s="182"/>
      <c r="H1100" s="182">
        <f t="shared" si="154"/>
        <v>0</v>
      </c>
      <c r="I1100" s="182"/>
      <c r="N1100" s="182">
        <f t="shared" si="155"/>
        <v>0</v>
      </c>
      <c r="O1100" s="182"/>
      <c r="T1100" s="182">
        <f t="shared" si="156"/>
        <v>0</v>
      </c>
      <c r="U1100" s="182"/>
      <c r="Z1100" s="182">
        <f t="shared" si="157"/>
        <v>0</v>
      </c>
      <c r="AA1100" s="182"/>
      <c r="AP1100"/>
      <c r="AQ1100"/>
      <c r="AR1100" s="151"/>
      <c r="AS1100" s="151"/>
      <c r="AT1100"/>
      <c r="AU1100" s="57"/>
      <c r="AV1100" s="57"/>
      <c r="AW1100" s="57"/>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s="21"/>
      <c r="CA1100" s="21"/>
      <c r="CB1100" s="21"/>
      <c r="CC1100" s="21"/>
      <c r="CD1100" s="21"/>
    </row>
    <row r="1101" spans="5:82" hidden="1" x14ac:dyDescent="0.2">
      <c r="E1101" s="182">
        <f t="shared" si="153"/>
        <v>0</v>
      </c>
      <c r="F1101" s="182"/>
      <c r="H1101" s="182">
        <f t="shared" si="154"/>
        <v>0</v>
      </c>
      <c r="I1101" s="182"/>
      <c r="N1101" s="182">
        <f t="shared" si="155"/>
        <v>0</v>
      </c>
      <c r="O1101" s="182"/>
      <c r="T1101" s="182">
        <f t="shared" si="156"/>
        <v>0</v>
      </c>
      <c r="U1101" s="182"/>
      <c r="Z1101" s="182">
        <f t="shared" si="157"/>
        <v>0</v>
      </c>
      <c r="AA1101" s="182"/>
      <c r="AP1101"/>
      <c r="AQ1101"/>
      <c r="AR1101" s="151"/>
      <c r="AS1101" s="151"/>
      <c r="AT1101"/>
      <c r="AU1101" s="57"/>
      <c r="AV1101" s="57"/>
      <c r="AW1101" s="57"/>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s="21"/>
      <c r="CA1101" s="21"/>
      <c r="CB1101" s="21"/>
      <c r="CC1101" s="21"/>
      <c r="CD1101" s="21"/>
    </row>
    <row r="1102" spans="5:82" hidden="1" x14ac:dyDescent="0.2">
      <c r="E1102" s="182">
        <f t="shared" si="153"/>
        <v>0</v>
      </c>
      <c r="F1102" s="182"/>
      <c r="H1102" s="182">
        <f t="shared" si="154"/>
        <v>0</v>
      </c>
      <c r="I1102" s="182"/>
      <c r="N1102" s="182">
        <f t="shared" si="155"/>
        <v>0</v>
      </c>
      <c r="O1102" s="182"/>
      <c r="T1102" s="182">
        <f t="shared" si="156"/>
        <v>0</v>
      </c>
      <c r="U1102" s="182"/>
      <c r="Z1102" s="182">
        <f t="shared" si="157"/>
        <v>0</v>
      </c>
      <c r="AA1102" s="182"/>
      <c r="AP1102"/>
      <c r="AQ1102"/>
      <c r="AR1102" s="151"/>
      <c r="AS1102" s="151"/>
      <c r="AT1102"/>
      <c r="AU1102" s="57"/>
      <c r="AV1102" s="57"/>
      <c r="AW1102" s="57"/>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s="21"/>
      <c r="CA1102" s="21"/>
      <c r="CB1102" s="21"/>
      <c r="CC1102" s="21"/>
      <c r="CD1102" s="21"/>
    </row>
    <row r="1103" spans="5:82" hidden="1" x14ac:dyDescent="0.2">
      <c r="E1103" s="182">
        <f t="shared" si="153"/>
        <v>0</v>
      </c>
      <c r="F1103" s="182"/>
      <c r="H1103" s="182">
        <f t="shared" si="154"/>
        <v>0</v>
      </c>
      <c r="I1103" s="182"/>
      <c r="N1103" s="182">
        <f t="shared" si="155"/>
        <v>0</v>
      </c>
      <c r="O1103" s="182"/>
      <c r="T1103" s="182">
        <f t="shared" si="156"/>
        <v>0</v>
      </c>
      <c r="U1103" s="182"/>
      <c r="Z1103" s="182">
        <f t="shared" si="157"/>
        <v>0</v>
      </c>
      <c r="AA1103" s="182"/>
      <c r="AP1103"/>
      <c r="AQ1103"/>
      <c r="AR1103" s="151"/>
      <c r="AS1103" s="151"/>
      <c r="AT1103"/>
      <c r="AU1103" s="57"/>
      <c r="AV1103" s="57"/>
      <c r="AW1103" s="57"/>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s="21"/>
      <c r="CA1103" s="21"/>
      <c r="CB1103" s="21"/>
      <c r="CC1103" s="21"/>
      <c r="CD1103" s="21"/>
    </row>
    <row r="1104" spans="5:82" hidden="1" x14ac:dyDescent="0.2">
      <c r="E1104" s="182">
        <f t="shared" si="153"/>
        <v>0</v>
      </c>
      <c r="F1104" s="182"/>
      <c r="H1104" s="182">
        <f t="shared" si="154"/>
        <v>0</v>
      </c>
      <c r="I1104" s="182"/>
      <c r="N1104" s="182">
        <f t="shared" si="155"/>
        <v>0</v>
      </c>
      <c r="O1104" s="182"/>
      <c r="T1104" s="182">
        <f t="shared" si="156"/>
        <v>0</v>
      </c>
      <c r="U1104" s="182"/>
      <c r="Z1104" s="182">
        <f t="shared" si="157"/>
        <v>0</v>
      </c>
      <c r="AA1104" s="182"/>
      <c r="AP1104"/>
      <c r="AQ1104"/>
      <c r="AR1104" s="151"/>
      <c r="AS1104" s="151"/>
      <c r="AT1104"/>
      <c r="AU1104" s="57"/>
      <c r="AV1104" s="57"/>
      <c r="AW1104" s="57"/>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s="21"/>
      <c r="CA1104" s="21"/>
      <c r="CB1104" s="21"/>
      <c r="CC1104" s="21"/>
      <c r="CD1104" s="21"/>
    </row>
    <row r="1105" spans="5:82" hidden="1" x14ac:dyDescent="0.2">
      <c r="E1105" s="182">
        <f t="shared" si="153"/>
        <v>0</v>
      </c>
      <c r="F1105" s="182"/>
      <c r="H1105" s="182">
        <f t="shared" si="154"/>
        <v>0</v>
      </c>
      <c r="I1105" s="182"/>
      <c r="N1105" s="182">
        <f t="shared" si="155"/>
        <v>0</v>
      </c>
      <c r="O1105" s="182"/>
      <c r="T1105" s="182">
        <f t="shared" si="156"/>
        <v>0</v>
      </c>
      <c r="U1105" s="182"/>
      <c r="Z1105" s="182">
        <f t="shared" si="157"/>
        <v>0</v>
      </c>
      <c r="AA1105" s="182"/>
      <c r="AP1105"/>
      <c r="AQ1105"/>
      <c r="AR1105" s="151"/>
      <c r="AS1105" s="151"/>
      <c r="AT1105"/>
      <c r="AU1105" s="57"/>
      <c r="AV1105" s="57"/>
      <c r="AW1105" s="57"/>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s="21"/>
      <c r="CA1105" s="21"/>
      <c r="CB1105" s="21"/>
      <c r="CC1105" s="21"/>
      <c r="CD1105" s="21"/>
    </row>
    <row r="1106" spans="5:82" hidden="1" x14ac:dyDescent="0.2">
      <c r="E1106" s="182">
        <f t="shared" si="153"/>
        <v>0</v>
      </c>
      <c r="F1106" s="182"/>
      <c r="H1106" s="182">
        <f t="shared" si="154"/>
        <v>0</v>
      </c>
      <c r="I1106" s="182"/>
      <c r="N1106" s="182">
        <f t="shared" si="155"/>
        <v>0</v>
      </c>
      <c r="O1106" s="182"/>
      <c r="T1106" s="182">
        <f t="shared" si="156"/>
        <v>0</v>
      </c>
      <c r="U1106" s="182"/>
      <c r="Z1106" s="182">
        <f t="shared" si="157"/>
        <v>0</v>
      </c>
      <c r="AA1106" s="182"/>
      <c r="AP1106"/>
      <c r="AQ1106"/>
      <c r="AR1106" s="151"/>
      <c r="AS1106" s="151"/>
      <c r="AT1106"/>
      <c r="AU1106" s="57"/>
      <c r="AV1106" s="57"/>
      <c r="AW1106" s="57"/>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s="21"/>
      <c r="CA1106" s="21"/>
      <c r="CB1106" s="21"/>
      <c r="CC1106" s="21"/>
      <c r="CD1106" s="21"/>
    </row>
    <row r="1107" spans="5:82" hidden="1" x14ac:dyDescent="0.2">
      <c r="E1107" s="182">
        <f t="shared" si="153"/>
        <v>0</v>
      </c>
      <c r="F1107" s="182"/>
      <c r="H1107" s="182">
        <f t="shared" si="154"/>
        <v>0</v>
      </c>
      <c r="I1107" s="182"/>
      <c r="N1107" s="182">
        <f t="shared" si="155"/>
        <v>0</v>
      </c>
      <c r="O1107" s="182"/>
      <c r="T1107" s="182">
        <f t="shared" si="156"/>
        <v>0</v>
      </c>
      <c r="U1107" s="182"/>
      <c r="Z1107" s="182">
        <f t="shared" si="157"/>
        <v>0</v>
      </c>
      <c r="AA1107" s="182"/>
      <c r="AP1107"/>
      <c r="AQ1107"/>
      <c r="AR1107" s="151"/>
      <c r="AS1107" s="151"/>
      <c r="AT1107"/>
      <c r="AU1107" s="57"/>
      <c r="AV1107" s="57"/>
      <c r="AW1107" s="5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s="21"/>
      <c r="CA1107" s="21"/>
      <c r="CB1107" s="21"/>
      <c r="CC1107" s="21"/>
      <c r="CD1107" s="21"/>
    </row>
    <row r="1108" spans="5:82" hidden="1" x14ac:dyDescent="0.2">
      <c r="E1108" s="182">
        <f t="shared" si="153"/>
        <v>0</v>
      </c>
      <c r="F1108" s="182"/>
      <c r="H1108" s="182">
        <f t="shared" si="154"/>
        <v>0</v>
      </c>
      <c r="I1108" s="182"/>
      <c r="N1108" s="182">
        <f t="shared" si="155"/>
        <v>0</v>
      </c>
      <c r="O1108" s="182"/>
      <c r="T1108" s="182">
        <f t="shared" si="156"/>
        <v>0</v>
      </c>
      <c r="U1108" s="182"/>
      <c r="Z1108" s="182">
        <f t="shared" si="157"/>
        <v>0</v>
      </c>
      <c r="AA1108" s="182"/>
      <c r="AP1108"/>
      <c r="AQ1108"/>
      <c r="AR1108" s="151"/>
      <c r="AS1108" s="151"/>
      <c r="AT1108"/>
      <c r="AU1108" s="57"/>
      <c r="AV1108" s="57"/>
      <c r="AW1108" s="57"/>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s="21"/>
      <c r="CA1108" s="21"/>
      <c r="CB1108" s="21"/>
      <c r="CC1108" s="21"/>
      <c r="CD1108" s="21"/>
    </row>
    <row r="1109" spans="5:82" hidden="1" x14ac:dyDescent="0.2">
      <c r="E1109" s="182">
        <f t="shared" si="153"/>
        <v>0</v>
      </c>
      <c r="F1109" s="182"/>
      <c r="H1109" s="182">
        <f t="shared" si="154"/>
        <v>0</v>
      </c>
      <c r="I1109" s="182"/>
      <c r="N1109" s="182">
        <f t="shared" si="155"/>
        <v>0</v>
      </c>
      <c r="O1109" s="182"/>
      <c r="T1109" s="182">
        <f t="shared" si="156"/>
        <v>0</v>
      </c>
      <c r="U1109" s="182"/>
      <c r="Z1109" s="182">
        <f t="shared" si="157"/>
        <v>0</v>
      </c>
      <c r="AA1109" s="182"/>
      <c r="AP1109"/>
      <c r="AQ1109"/>
      <c r="AR1109" s="151"/>
      <c r="AS1109" s="151"/>
      <c r="AT1109"/>
      <c r="AU1109" s="57"/>
      <c r="AV1109" s="57"/>
      <c r="AW1109" s="57"/>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s="21"/>
      <c r="CA1109" s="21"/>
      <c r="CB1109" s="21"/>
      <c r="CC1109" s="21"/>
      <c r="CD1109" s="21"/>
    </row>
    <row r="1110" spans="5:82" hidden="1" x14ac:dyDescent="0.2">
      <c r="E1110" s="182">
        <f t="shared" si="153"/>
        <v>0</v>
      </c>
      <c r="F1110" s="182"/>
      <c r="H1110" s="182">
        <f t="shared" si="154"/>
        <v>0</v>
      </c>
      <c r="I1110" s="182"/>
      <c r="N1110" s="182">
        <f t="shared" si="155"/>
        <v>0</v>
      </c>
      <c r="O1110" s="182"/>
      <c r="T1110" s="182">
        <f t="shared" si="156"/>
        <v>0</v>
      </c>
      <c r="U1110" s="182"/>
      <c r="Z1110" s="182">
        <f t="shared" si="157"/>
        <v>0</v>
      </c>
      <c r="AA1110" s="182"/>
      <c r="AP1110"/>
      <c r="AQ1110"/>
      <c r="AR1110" s="151"/>
      <c r="AS1110" s="151"/>
      <c r="AT1110"/>
      <c r="AU1110" s="57"/>
      <c r="AV1110" s="57"/>
      <c r="AW1110" s="57"/>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s="21"/>
      <c r="CA1110" s="21"/>
      <c r="CB1110" s="21"/>
      <c r="CC1110" s="21"/>
      <c r="CD1110" s="21"/>
    </row>
    <row r="1111" spans="5:82" hidden="1" x14ac:dyDescent="0.2">
      <c r="E1111" s="182">
        <f t="shared" si="153"/>
        <v>0</v>
      </c>
      <c r="F1111" s="182"/>
      <c r="H1111" s="182">
        <f t="shared" si="154"/>
        <v>0</v>
      </c>
      <c r="I1111" s="182"/>
      <c r="N1111" s="182">
        <f t="shared" si="155"/>
        <v>0</v>
      </c>
      <c r="O1111" s="182"/>
      <c r="T1111" s="182">
        <f t="shared" si="156"/>
        <v>0</v>
      </c>
      <c r="U1111" s="182"/>
      <c r="Z1111" s="182">
        <f t="shared" si="157"/>
        <v>0</v>
      </c>
      <c r="AA1111" s="182"/>
      <c r="AP1111"/>
      <c r="AQ1111"/>
      <c r="AR1111" s="151"/>
      <c r="AS1111" s="151"/>
      <c r="AT1111"/>
      <c r="AU1111" s="57"/>
      <c r="AV1111" s="57"/>
      <c r="AW1111" s="57"/>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s="21"/>
      <c r="CA1111" s="21"/>
      <c r="CB1111" s="21"/>
      <c r="CC1111" s="21"/>
      <c r="CD1111" s="21"/>
    </row>
    <row r="1112" spans="5:82" hidden="1" x14ac:dyDescent="0.2">
      <c r="E1112" s="182">
        <f t="shared" si="153"/>
        <v>0</v>
      </c>
      <c r="F1112" s="182"/>
      <c r="H1112" s="182">
        <f t="shared" si="154"/>
        <v>0</v>
      </c>
      <c r="I1112" s="182"/>
      <c r="N1112" s="182">
        <f t="shared" si="155"/>
        <v>0</v>
      </c>
      <c r="O1112" s="182"/>
      <c r="T1112" s="182">
        <f t="shared" si="156"/>
        <v>0</v>
      </c>
      <c r="U1112" s="182"/>
      <c r="Z1112" s="182">
        <f t="shared" si="157"/>
        <v>0</v>
      </c>
      <c r="AA1112" s="182"/>
      <c r="AP1112"/>
      <c r="AQ1112"/>
      <c r="AR1112" s="151"/>
      <c r="AS1112" s="151"/>
      <c r="AT1112"/>
      <c r="AU1112" s="57"/>
      <c r="AV1112" s="57"/>
      <c r="AW1112" s="57"/>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s="21"/>
      <c r="CA1112" s="21"/>
      <c r="CB1112" s="21"/>
      <c r="CC1112" s="21"/>
      <c r="CD1112" s="21"/>
    </row>
    <row r="1113" spans="5:82" hidden="1" x14ac:dyDescent="0.2">
      <c r="E1113" s="182">
        <f t="shared" si="153"/>
        <v>0</v>
      </c>
      <c r="F1113" s="182"/>
      <c r="H1113" s="182">
        <f t="shared" si="154"/>
        <v>0</v>
      </c>
      <c r="I1113" s="182"/>
      <c r="N1113" s="182">
        <f t="shared" si="155"/>
        <v>0</v>
      </c>
      <c r="O1113" s="182"/>
      <c r="T1113" s="182">
        <f t="shared" si="156"/>
        <v>0</v>
      </c>
      <c r="U1113" s="182"/>
      <c r="Z1113" s="182">
        <f t="shared" si="157"/>
        <v>0</v>
      </c>
      <c r="AA1113" s="182"/>
      <c r="AP1113"/>
      <c r="AQ1113"/>
      <c r="AR1113" s="151"/>
      <c r="AS1113" s="151"/>
      <c r="AT1113"/>
      <c r="AU1113" s="57"/>
      <c r="AV1113" s="57"/>
      <c r="AW1113" s="57"/>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s="21"/>
      <c r="CA1113" s="21"/>
      <c r="CB1113" s="21"/>
      <c r="CC1113" s="21"/>
      <c r="CD1113" s="21"/>
    </row>
    <row r="1114" spans="5:82" hidden="1" x14ac:dyDescent="0.2">
      <c r="E1114" s="182">
        <f t="shared" si="153"/>
        <v>0</v>
      </c>
      <c r="F1114" s="182"/>
      <c r="H1114" s="182">
        <f t="shared" si="154"/>
        <v>0</v>
      </c>
      <c r="I1114" s="182"/>
      <c r="N1114" s="182">
        <f t="shared" si="155"/>
        <v>0</v>
      </c>
      <c r="O1114" s="182"/>
      <c r="T1114" s="182">
        <f t="shared" si="156"/>
        <v>0</v>
      </c>
      <c r="U1114" s="182"/>
      <c r="Z1114" s="182">
        <f t="shared" si="157"/>
        <v>0</v>
      </c>
      <c r="AA1114" s="182"/>
      <c r="AP1114"/>
      <c r="AQ1114"/>
      <c r="AR1114" s="151"/>
      <c r="AS1114" s="151"/>
      <c r="AT1114"/>
      <c r="AU1114" s="57"/>
      <c r="AV1114" s="57"/>
      <c r="AW1114" s="57"/>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s="21"/>
      <c r="CA1114" s="21"/>
      <c r="CB1114" s="21"/>
      <c r="CC1114" s="21"/>
      <c r="CD1114" s="21"/>
    </row>
    <row r="1115" spans="5:82" hidden="1" x14ac:dyDescent="0.2">
      <c r="E1115" s="182">
        <f t="shared" si="153"/>
        <v>0</v>
      </c>
      <c r="F1115" s="182"/>
      <c r="H1115" s="182">
        <f t="shared" si="154"/>
        <v>0</v>
      </c>
      <c r="I1115" s="182"/>
      <c r="N1115" s="182">
        <f t="shared" si="155"/>
        <v>0</v>
      </c>
      <c r="O1115" s="182"/>
      <c r="T1115" s="182">
        <f t="shared" si="156"/>
        <v>0</v>
      </c>
      <c r="U1115" s="182"/>
      <c r="Z1115" s="182">
        <f t="shared" si="157"/>
        <v>0</v>
      </c>
      <c r="AA1115" s="182"/>
      <c r="AP1115"/>
      <c r="AQ1115"/>
      <c r="AR1115" s="151"/>
      <c r="AS1115" s="151"/>
      <c r="AT1115"/>
      <c r="AU1115" s="57"/>
      <c r="AV1115" s="57"/>
      <c r="AW1115" s="57"/>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s="21"/>
      <c r="CA1115" s="21"/>
      <c r="CB1115" s="21"/>
      <c r="CC1115" s="21"/>
      <c r="CD1115" s="21"/>
    </row>
    <row r="1116" spans="5:82" hidden="1" x14ac:dyDescent="0.2">
      <c r="E1116" s="182">
        <f t="shared" si="153"/>
        <v>0</v>
      </c>
      <c r="F1116" s="182"/>
      <c r="H1116" s="182">
        <f t="shared" si="154"/>
        <v>0</v>
      </c>
      <c r="I1116" s="182"/>
      <c r="N1116" s="182">
        <f t="shared" si="155"/>
        <v>0</v>
      </c>
      <c r="O1116" s="182"/>
      <c r="T1116" s="182">
        <f t="shared" si="156"/>
        <v>0</v>
      </c>
      <c r="U1116" s="182"/>
      <c r="Z1116" s="182">
        <f t="shared" si="157"/>
        <v>0</v>
      </c>
      <c r="AA1116" s="182"/>
      <c r="AP1116"/>
      <c r="AQ1116"/>
      <c r="AR1116" s="151"/>
      <c r="AS1116" s="151"/>
      <c r="AT1116"/>
      <c r="AU1116" s="57"/>
      <c r="AV1116" s="57"/>
      <c r="AW1116" s="57"/>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s="21"/>
      <c r="CA1116" s="21"/>
      <c r="CB1116" s="21"/>
      <c r="CC1116" s="21"/>
      <c r="CD1116" s="21"/>
    </row>
    <row r="1117" spans="5:82" hidden="1" x14ac:dyDescent="0.2">
      <c r="E1117" s="182">
        <f t="shared" si="153"/>
        <v>0</v>
      </c>
      <c r="F1117" s="182"/>
      <c r="H1117" s="182">
        <f t="shared" si="154"/>
        <v>0</v>
      </c>
      <c r="I1117" s="182"/>
      <c r="N1117" s="182">
        <f t="shared" si="155"/>
        <v>0</v>
      </c>
      <c r="O1117" s="182"/>
      <c r="T1117" s="182">
        <f t="shared" si="156"/>
        <v>0</v>
      </c>
      <c r="U1117" s="182"/>
      <c r="Z1117" s="182">
        <f t="shared" si="157"/>
        <v>0</v>
      </c>
      <c r="AA1117" s="182"/>
      <c r="AP1117"/>
      <c r="AQ1117"/>
      <c r="AR1117" s="151"/>
      <c r="AS1117" s="151"/>
      <c r="AT1117"/>
      <c r="AU1117" s="57"/>
      <c r="AV1117" s="57"/>
      <c r="AW1117" s="5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s="21"/>
      <c r="CA1117" s="21"/>
      <c r="CB1117" s="21"/>
      <c r="CC1117" s="21"/>
      <c r="CD1117" s="21"/>
    </row>
    <row r="1118" spans="5:82" hidden="1" x14ac:dyDescent="0.2">
      <c r="E1118" s="182">
        <f t="shared" si="153"/>
        <v>0</v>
      </c>
      <c r="F1118" s="182"/>
      <c r="H1118" s="182">
        <f t="shared" si="154"/>
        <v>0</v>
      </c>
      <c r="I1118" s="182"/>
      <c r="N1118" s="182">
        <f t="shared" si="155"/>
        <v>0</v>
      </c>
      <c r="O1118" s="182"/>
      <c r="T1118" s="182">
        <f t="shared" si="156"/>
        <v>0</v>
      </c>
      <c r="U1118" s="182"/>
      <c r="Z1118" s="182">
        <f t="shared" si="157"/>
        <v>0</v>
      </c>
      <c r="AA1118" s="182"/>
      <c r="AP1118"/>
      <c r="AQ1118"/>
      <c r="AR1118" s="151"/>
      <c r="AS1118" s="151"/>
      <c r="AT1118"/>
      <c r="AU1118" s="57"/>
      <c r="AV1118" s="57"/>
      <c r="AW1118" s="57"/>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s="21"/>
      <c r="CA1118" s="21"/>
      <c r="CB1118" s="21"/>
      <c r="CC1118" s="21"/>
      <c r="CD1118" s="21"/>
    </row>
    <row r="1119" spans="5:82" hidden="1" x14ac:dyDescent="0.2">
      <c r="E1119" s="182">
        <f t="shared" si="153"/>
        <v>0</v>
      </c>
      <c r="F1119" s="182"/>
      <c r="H1119" s="182">
        <f t="shared" si="154"/>
        <v>0</v>
      </c>
      <c r="I1119" s="182"/>
      <c r="N1119" s="182">
        <f t="shared" si="155"/>
        <v>0</v>
      </c>
      <c r="O1119" s="182"/>
      <c r="T1119" s="182">
        <f t="shared" si="156"/>
        <v>0</v>
      </c>
      <c r="U1119" s="182"/>
      <c r="Z1119" s="182">
        <f t="shared" si="157"/>
        <v>0</v>
      </c>
      <c r="AA1119" s="182"/>
      <c r="AP1119"/>
      <c r="AQ1119"/>
      <c r="AR1119" s="151"/>
      <c r="AS1119" s="151"/>
      <c r="AT1119"/>
      <c r="AU1119" s="57"/>
      <c r="AV1119" s="57"/>
      <c r="AW1119" s="57"/>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s="21"/>
      <c r="CA1119" s="21"/>
      <c r="CB1119" s="21"/>
      <c r="CC1119" s="21"/>
      <c r="CD1119" s="21"/>
    </row>
    <row r="1120" spans="5:82" hidden="1" x14ac:dyDescent="0.2">
      <c r="E1120" s="182">
        <f t="shared" si="153"/>
        <v>0</v>
      </c>
      <c r="F1120" s="182"/>
      <c r="H1120" s="182">
        <f t="shared" si="154"/>
        <v>0</v>
      </c>
      <c r="I1120" s="182"/>
      <c r="N1120" s="182">
        <f t="shared" si="155"/>
        <v>0</v>
      </c>
      <c r="O1120" s="182"/>
      <c r="T1120" s="182">
        <f t="shared" si="156"/>
        <v>0</v>
      </c>
      <c r="U1120" s="182"/>
      <c r="Z1120" s="182">
        <f t="shared" si="157"/>
        <v>0</v>
      </c>
      <c r="AA1120" s="182"/>
      <c r="AP1120"/>
      <c r="AQ1120"/>
      <c r="AR1120" s="151"/>
      <c r="AS1120" s="151"/>
      <c r="AT1120"/>
      <c r="AU1120" s="57"/>
      <c r="AV1120" s="57"/>
      <c r="AW1120" s="57"/>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s="21"/>
      <c r="CA1120" s="21"/>
      <c r="CB1120" s="21"/>
      <c r="CC1120" s="21"/>
      <c r="CD1120" s="21"/>
    </row>
    <row r="1121" spans="5:82" hidden="1" x14ac:dyDescent="0.2">
      <c r="E1121" s="182">
        <f t="shared" si="153"/>
        <v>0</v>
      </c>
      <c r="F1121" s="182"/>
      <c r="H1121" s="182">
        <f t="shared" si="154"/>
        <v>0</v>
      </c>
      <c r="I1121" s="182"/>
      <c r="N1121" s="182">
        <f t="shared" si="155"/>
        <v>0</v>
      </c>
      <c r="O1121" s="182"/>
      <c r="T1121" s="182">
        <f t="shared" si="156"/>
        <v>0</v>
      </c>
      <c r="U1121" s="182"/>
      <c r="Z1121" s="182">
        <f t="shared" si="157"/>
        <v>0</v>
      </c>
      <c r="AA1121" s="182"/>
      <c r="AP1121"/>
      <c r="AQ1121"/>
      <c r="AR1121" s="151"/>
      <c r="AS1121" s="151"/>
      <c r="AT1121"/>
      <c r="AU1121" s="57"/>
      <c r="AV1121" s="57"/>
      <c r="AW1121" s="57"/>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s="21"/>
      <c r="CA1121" s="21"/>
      <c r="CB1121" s="21"/>
      <c r="CC1121" s="21"/>
      <c r="CD1121" s="21"/>
    </row>
    <row r="1122" spans="5:82" hidden="1" x14ac:dyDescent="0.2">
      <c r="E1122" s="182">
        <f t="shared" ref="E1122:E1165" si="158">IF(ISERR(FIND(".",E333)),0,LEN(MID(E333,FIND(".",E333)+1,15)))</f>
        <v>0</v>
      </c>
      <c r="F1122" s="182"/>
      <c r="H1122" s="182">
        <f t="shared" ref="H1122:H1165" si="159">IF(ISERR(FIND(".",H333)),0,LEN(MID(H333,FIND(".",H333)+1,15)))</f>
        <v>0</v>
      </c>
      <c r="I1122" s="182"/>
      <c r="N1122" s="182">
        <f t="shared" ref="N1122:N1165" si="160">IF(ISERR(FIND(".",N333)),0,LEN(MID(N333,FIND(".",N333)+1,15)))</f>
        <v>0</v>
      </c>
      <c r="O1122" s="182"/>
      <c r="T1122" s="182">
        <f t="shared" ref="T1122:T1165" si="161">IF(ISERR(FIND(".",T333)),0,LEN(MID(T333,FIND(".",T333)+1,15)))</f>
        <v>0</v>
      </c>
      <c r="U1122" s="182"/>
      <c r="Z1122" s="182">
        <f t="shared" ref="Z1122:Z1165" si="162">IF(ISERR(FIND(".",Z333)),0,LEN(MID(Z333,FIND(".",Z333)+1,15)))</f>
        <v>0</v>
      </c>
      <c r="AA1122" s="182"/>
      <c r="AP1122"/>
      <c r="AQ1122"/>
      <c r="AR1122" s="151"/>
      <c r="AS1122" s="151"/>
      <c r="AT1122"/>
      <c r="AU1122" s="57"/>
      <c r="AV1122" s="57"/>
      <c r="AW1122" s="57"/>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s="21"/>
      <c r="CA1122" s="21"/>
      <c r="CB1122" s="21"/>
      <c r="CC1122" s="21"/>
      <c r="CD1122" s="21"/>
    </row>
    <row r="1123" spans="5:82" hidden="1" x14ac:dyDescent="0.2">
      <c r="E1123" s="182">
        <f t="shared" si="158"/>
        <v>0</v>
      </c>
      <c r="F1123" s="182"/>
      <c r="H1123" s="182">
        <f t="shared" si="159"/>
        <v>0</v>
      </c>
      <c r="I1123" s="182"/>
      <c r="N1123" s="182">
        <f t="shared" si="160"/>
        <v>0</v>
      </c>
      <c r="O1123" s="182"/>
      <c r="T1123" s="182">
        <f t="shared" si="161"/>
        <v>0</v>
      </c>
      <c r="U1123" s="182"/>
      <c r="Z1123" s="182">
        <f t="shared" si="162"/>
        <v>0</v>
      </c>
      <c r="AA1123" s="182"/>
      <c r="AP1123"/>
      <c r="AQ1123"/>
      <c r="AR1123" s="151"/>
      <c r="AS1123" s="151"/>
      <c r="AT1123"/>
      <c r="AU1123" s="57"/>
      <c r="AV1123" s="57"/>
      <c r="AW1123" s="57"/>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s="21"/>
      <c r="CA1123" s="21"/>
      <c r="CB1123" s="21"/>
      <c r="CC1123" s="21"/>
      <c r="CD1123" s="21"/>
    </row>
    <row r="1124" spans="5:82" hidden="1" x14ac:dyDescent="0.2">
      <c r="E1124" s="182">
        <f t="shared" si="158"/>
        <v>0</v>
      </c>
      <c r="F1124" s="182"/>
      <c r="H1124" s="182">
        <f t="shared" si="159"/>
        <v>0</v>
      </c>
      <c r="I1124" s="182"/>
      <c r="N1124" s="182">
        <f t="shared" si="160"/>
        <v>0</v>
      </c>
      <c r="O1124" s="182"/>
      <c r="T1124" s="182">
        <f t="shared" si="161"/>
        <v>0</v>
      </c>
      <c r="U1124" s="182"/>
      <c r="Z1124" s="182">
        <f t="shared" si="162"/>
        <v>0</v>
      </c>
      <c r="AA1124" s="182"/>
      <c r="AP1124"/>
      <c r="AQ1124"/>
      <c r="AR1124" s="151"/>
      <c r="AS1124" s="151"/>
      <c r="AT1124"/>
      <c r="AU1124" s="57"/>
      <c r="AV1124" s="57"/>
      <c r="AW1124" s="57"/>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s="21"/>
      <c r="CA1124" s="21"/>
      <c r="CB1124" s="21"/>
      <c r="CC1124" s="21"/>
      <c r="CD1124" s="21"/>
    </row>
    <row r="1125" spans="5:82" hidden="1" x14ac:dyDescent="0.2">
      <c r="E1125" s="182">
        <f t="shared" si="158"/>
        <v>0</v>
      </c>
      <c r="F1125" s="182"/>
      <c r="H1125" s="182">
        <f t="shared" si="159"/>
        <v>0</v>
      </c>
      <c r="I1125" s="182"/>
      <c r="N1125" s="182">
        <f t="shared" si="160"/>
        <v>0</v>
      </c>
      <c r="O1125" s="182"/>
      <c r="T1125" s="182">
        <f t="shared" si="161"/>
        <v>0</v>
      </c>
      <c r="U1125" s="182"/>
      <c r="Z1125" s="182">
        <f t="shared" si="162"/>
        <v>0</v>
      </c>
      <c r="AA1125" s="182"/>
      <c r="AP1125"/>
      <c r="AQ1125"/>
      <c r="AR1125" s="151"/>
      <c r="AS1125" s="151"/>
      <c r="AT1125"/>
      <c r="AU1125" s="57"/>
      <c r="AV1125" s="57"/>
      <c r="AW1125" s="57"/>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s="21"/>
      <c r="CA1125" s="21"/>
      <c r="CB1125" s="21"/>
      <c r="CC1125" s="21"/>
      <c r="CD1125" s="21"/>
    </row>
    <row r="1126" spans="5:82" hidden="1" x14ac:dyDescent="0.2">
      <c r="E1126" s="182">
        <f t="shared" si="158"/>
        <v>0</v>
      </c>
      <c r="F1126" s="182"/>
      <c r="H1126" s="182">
        <f t="shared" si="159"/>
        <v>0</v>
      </c>
      <c r="I1126" s="182"/>
      <c r="N1126" s="182">
        <f t="shared" si="160"/>
        <v>0</v>
      </c>
      <c r="O1126" s="182"/>
      <c r="T1126" s="182">
        <f t="shared" si="161"/>
        <v>0</v>
      </c>
      <c r="U1126" s="182"/>
      <c r="Z1126" s="182">
        <f t="shared" si="162"/>
        <v>0</v>
      </c>
      <c r="AA1126" s="182"/>
      <c r="AP1126"/>
      <c r="AQ1126"/>
      <c r="AR1126" s="151"/>
      <c r="AS1126" s="151"/>
      <c r="AT1126"/>
      <c r="AU1126" s="57"/>
      <c r="AV1126" s="57"/>
      <c r="AW1126" s="57"/>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s="21"/>
      <c r="CA1126" s="21"/>
      <c r="CB1126" s="21"/>
      <c r="CC1126" s="21"/>
      <c r="CD1126" s="21"/>
    </row>
    <row r="1127" spans="5:82" hidden="1" x14ac:dyDescent="0.2">
      <c r="E1127" s="182">
        <f t="shared" si="158"/>
        <v>0</v>
      </c>
      <c r="F1127" s="182"/>
      <c r="H1127" s="182">
        <f t="shared" si="159"/>
        <v>0</v>
      </c>
      <c r="I1127" s="182"/>
      <c r="N1127" s="182">
        <f t="shared" si="160"/>
        <v>0</v>
      </c>
      <c r="O1127" s="182"/>
      <c r="T1127" s="182">
        <f t="shared" si="161"/>
        <v>0</v>
      </c>
      <c r="U1127" s="182"/>
      <c r="Z1127" s="182">
        <f t="shared" si="162"/>
        <v>0</v>
      </c>
      <c r="AA1127" s="182"/>
      <c r="AP1127"/>
      <c r="AQ1127"/>
      <c r="AR1127" s="151"/>
      <c r="AS1127" s="151"/>
      <c r="AT1127"/>
      <c r="AU1127" s="57"/>
      <c r="AV1127" s="57"/>
      <c r="AW1127" s="5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s="21"/>
      <c r="CA1127" s="21"/>
      <c r="CB1127" s="21"/>
      <c r="CC1127" s="21"/>
      <c r="CD1127" s="21"/>
    </row>
    <row r="1128" spans="5:82" hidden="1" x14ac:dyDescent="0.2">
      <c r="E1128" s="182">
        <f t="shared" si="158"/>
        <v>0</v>
      </c>
      <c r="F1128" s="182"/>
      <c r="H1128" s="182">
        <f t="shared" si="159"/>
        <v>0</v>
      </c>
      <c r="I1128" s="182"/>
      <c r="N1128" s="182">
        <f t="shared" si="160"/>
        <v>0</v>
      </c>
      <c r="O1128" s="182"/>
      <c r="T1128" s="182">
        <f t="shared" si="161"/>
        <v>0</v>
      </c>
      <c r="U1128" s="182"/>
      <c r="Z1128" s="182">
        <f t="shared" si="162"/>
        <v>0</v>
      </c>
      <c r="AA1128" s="182"/>
      <c r="AP1128"/>
      <c r="AQ1128"/>
      <c r="AR1128" s="151"/>
      <c r="AS1128" s="151"/>
      <c r="AT1128"/>
      <c r="AU1128" s="57"/>
      <c r="AV1128" s="57"/>
      <c r="AW1128" s="57"/>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s="21"/>
      <c r="CA1128" s="21"/>
      <c r="CB1128" s="21"/>
      <c r="CC1128" s="21"/>
      <c r="CD1128" s="21"/>
    </row>
    <row r="1129" spans="5:82" hidden="1" x14ac:dyDescent="0.2">
      <c r="E1129" s="182">
        <f t="shared" si="158"/>
        <v>0</v>
      </c>
      <c r="F1129" s="182"/>
      <c r="H1129" s="182">
        <f t="shared" si="159"/>
        <v>0</v>
      </c>
      <c r="I1129" s="182"/>
      <c r="N1129" s="182">
        <f t="shared" si="160"/>
        <v>0</v>
      </c>
      <c r="O1129" s="182"/>
      <c r="T1129" s="182">
        <f t="shared" si="161"/>
        <v>0</v>
      </c>
      <c r="U1129" s="182"/>
      <c r="Z1129" s="182">
        <f t="shared" si="162"/>
        <v>0</v>
      </c>
      <c r="AA1129" s="182"/>
      <c r="AP1129"/>
      <c r="AQ1129"/>
      <c r="AR1129" s="151"/>
      <c r="AS1129" s="151"/>
      <c r="AT1129"/>
      <c r="AU1129" s="57"/>
      <c r="AV1129" s="57"/>
      <c r="AW1129" s="57"/>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s="21"/>
      <c r="CA1129" s="21"/>
      <c r="CB1129" s="21"/>
      <c r="CC1129" s="21"/>
      <c r="CD1129" s="21"/>
    </row>
    <row r="1130" spans="5:82" hidden="1" x14ac:dyDescent="0.2">
      <c r="E1130" s="182">
        <f t="shared" si="158"/>
        <v>0</v>
      </c>
      <c r="F1130" s="182"/>
      <c r="H1130" s="182">
        <f t="shared" si="159"/>
        <v>0</v>
      </c>
      <c r="I1130" s="182"/>
      <c r="N1130" s="182">
        <f t="shared" si="160"/>
        <v>0</v>
      </c>
      <c r="O1130" s="182"/>
      <c r="T1130" s="182">
        <f t="shared" si="161"/>
        <v>0</v>
      </c>
      <c r="U1130" s="182"/>
      <c r="Z1130" s="182">
        <f t="shared" si="162"/>
        <v>0</v>
      </c>
      <c r="AA1130" s="182"/>
      <c r="AP1130"/>
      <c r="AQ1130"/>
      <c r="AR1130" s="151"/>
      <c r="AS1130" s="151"/>
      <c r="AT1130"/>
      <c r="AU1130" s="57"/>
      <c r="AV1130" s="57"/>
      <c r="AW1130" s="57"/>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s="21"/>
      <c r="CA1130" s="21"/>
      <c r="CB1130" s="21"/>
      <c r="CC1130" s="21"/>
      <c r="CD1130" s="21"/>
    </row>
    <row r="1131" spans="5:82" hidden="1" x14ac:dyDescent="0.2">
      <c r="E1131" s="182">
        <f t="shared" si="158"/>
        <v>0</v>
      </c>
      <c r="F1131" s="182"/>
      <c r="H1131" s="182">
        <f t="shared" si="159"/>
        <v>0</v>
      </c>
      <c r="I1131" s="182"/>
      <c r="N1131" s="182">
        <f t="shared" si="160"/>
        <v>0</v>
      </c>
      <c r="O1131" s="182"/>
      <c r="T1131" s="182">
        <f t="shared" si="161"/>
        <v>0</v>
      </c>
      <c r="U1131" s="182"/>
      <c r="Z1131" s="182">
        <f t="shared" si="162"/>
        <v>0</v>
      </c>
      <c r="AA1131" s="182"/>
      <c r="AP1131"/>
      <c r="AQ1131"/>
      <c r="AR1131" s="151"/>
      <c r="AS1131" s="151"/>
      <c r="AT1131"/>
      <c r="AU1131" s="57"/>
      <c r="AV1131" s="57"/>
      <c r="AW1131" s="57"/>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s="21"/>
      <c r="CA1131" s="21"/>
      <c r="CB1131" s="21"/>
      <c r="CC1131" s="21"/>
      <c r="CD1131" s="21"/>
    </row>
    <row r="1132" spans="5:82" hidden="1" x14ac:dyDescent="0.2">
      <c r="E1132" s="182">
        <f t="shared" si="158"/>
        <v>0</v>
      </c>
      <c r="F1132" s="182"/>
      <c r="H1132" s="182">
        <f t="shared" si="159"/>
        <v>0</v>
      </c>
      <c r="I1132" s="182"/>
      <c r="N1132" s="182">
        <f t="shared" si="160"/>
        <v>0</v>
      </c>
      <c r="O1132" s="182"/>
      <c r="T1132" s="182">
        <f t="shared" si="161"/>
        <v>0</v>
      </c>
      <c r="U1132" s="182"/>
      <c r="Z1132" s="182">
        <f t="shared" si="162"/>
        <v>0</v>
      </c>
      <c r="AA1132" s="182"/>
      <c r="AP1132"/>
      <c r="AQ1132"/>
      <c r="AR1132" s="151"/>
      <c r="AS1132" s="151"/>
      <c r="AT1132"/>
      <c r="AU1132" s="57"/>
      <c r="AV1132" s="57"/>
      <c r="AW1132" s="57"/>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s="21"/>
      <c r="CA1132" s="21"/>
      <c r="CB1132" s="21"/>
      <c r="CC1132" s="21"/>
      <c r="CD1132" s="21"/>
    </row>
    <row r="1133" spans="5:82" hidden="1" x14ac:dyDescent="0.2">
      <c r="E1133" s="182">
        <f t="shared" si="158"/>
        <v>0</v>
      </c>
      <c r="F1133" s="182"/>
      <c r="H1133" s="182">
        <f t="shared" si="159"/>
        <v>0</v>
      </c>
      <c r="I1133" s="182"/>
      <c r="N1133" s="182">
        <f t="shared" si="160"/>
        <v>0</v>
      </c>
      <c r="O1133" s="182"/>
      <c r="T1133" s="182">
        <f t="shared" si="161"/>
        <v>0</v>
      </c>
      <c r="U1133" s="182"/>
      <c r="Z1133" s="182">
        <f t="shared" si="162"/>
        <v>0</v>
      </c>
      <c r="AA1133" s="182"/>
      <c r="AP1133"/>
      <c r="AQ1133"/>
      <c r="AR1133" s="151"/>
      <c r="AS1133" s="151"/>
      <c r="AT1133"/>
      <c r="AU1133" s="57"/>
      <c r="AV1133" s="57"/>
      <c r="AW1133" s="57"/>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s="21"/>
      <c r="CA1133" s="21"/>
      <c r="CB1133" s="21"/>
      <c r="CC1133" s="21"/>
      <c r="CD1133" s="21"/>
    </row>
    <row r="1134" spans="5:82" hidden="1" x14ac:dyDescent="0.2">
      <c r="E1134" s="182">
        <f t="shared" si="158"/>
        <v>0</v>
      </c>
      <c r="F1134" s="182"/>
      <c r="H1134" s="182">
        <f t="shared" si="159"/>
        <v>0</v>
      </c>
      <c r="I1134" s="182"/>
      <c r="N1134" s="182">
        <f t="shared" si="160"/>
        <v>0</v>
      </c>
      <c r="O1134" s="182"/>
      <c r="T1134" s="182">
        <f t="shared" si="161"/>
        <v>0</v>
      </c>
      <c r="U1134" s="182"/>
      <c r="Z1134" s="182">
        <f t="shared" si="162"/>
        <v>0</v>
      </c>
      <c r="AA1134" s="182"/>
      <c r="AP1134"/>
      <c r="AQ1134"/>
      <c r="AR1134" s="151"/>
      <c r="AS1134" s="151"/>
      <c r="AT1134"/>
      <c r="AU1134" s="57"/>
      <c r="AV1134" s="57"/>
      <c r="AW1134" s="57"/>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s="21"/>
      <c r="CA1134" s="21"/>
      <c r="CB1134" s="21"/>
      <c r="CC1134" s="21"/>
      <c r="CD1134" s="21"/>
    </row>
    <row r="1135" spans="5:82" hidden="1" x14ac:dyDescent="0.2">
      <c r="E1135" s="182">
        <f t="shared" si="158"/>
        <v>0</v>
      </c>
      <c r="F1135" s="182"/>
      <c r="H1135" s="182">
        <f t="shared" si="159"/>
        <v>0</v>
      </c>
      <c r="I1135" s="182"/>
      <c r="N1135" s="182">
        <f t="shared" si="160"/>
        <v>0</v>
      </c>
      <c r="O1135" s="182"/>
      <c r="T1135" s="182">
        <f t="shared" si="161"/>
        <v>0</v>
      </c>
      <c r="U1135" s="182"/>
      <c r="Z1135" s="182">
        <f t="shared" si="162"/>
        <v>0</v>
      </c>
      <c r="AA1135" s="182"/>
      <c r="AP1135"/>
      <c r="AQ1135"/>
      <c r="AR1135" s="151"/>
      <c r="AS1135" s="151"/>
      <c r="AT1135"/>
      <c r="AU1135" s="57"/>
      <c r="AV1135" s="57"/>
      <c r="AW1135" s="57"/>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s="21"/>
      <c r="CA1135" s="21"/>
      <c r="CB1135" s="21"/>
      <c r="CC1135" s="21"/>
      <c r="CD1135" s="21"/>
    </row>
    <row r="1136" spans="5:82" hidden="1" x14ac:dyDescent="0.2">
      <c r="E1136" s="182">
        <f t="shared" si="158"/>
        <v>0</v>
      </c>
      <c r="F1136" s="182"/>
      <c r="H1136" s="182">
        <f t="shared" si="159"/>
        <v>0</v>
      </c>
      <c r="I1136" s="182"/>
      <c r="N1136" s="182">
        <f t="shared" si="160"/>
        <v>0</v>
      </c>
      <c r="O1136" s="182"/>
      <c r="T1136" s="182">
        <f t="shared" si="161"/>
        <v>0</v>
      </c>
      <c r="U1136" s="182"/>
      <c r="Z1136" s="182">
        <f t="shared" si="162"/>
        <v>0</v>
      </c>
      <c r="AA1136" s="182"/>
      <c r="AP1136"/>
      <c r="AQ1136"/>
      <c r="AR1136" s="151"/>
      <c r="AS1136" s="151"/>
      <c r="AT1136"/>
      <c r="AU1136" s="57"/>
      <c r="AV1136" s="57"/>
      <c r="AW1136" s="57"/>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s="21"/>
      <c r="CA1136" s="21"/>
      <c r="CB1136" s="21"/>
      <c r="CC1136" s="21"/>
      <c r="CD1136" s="21"/>
    </row>
    <row r="1137" spans="5:82" hidden="1" x14ac:dyDescent="0.2">
      <c r="E1137" s="182">
        <f t="shared" si="158"/>
        <v>0</v>
      </c>
      <c r="F1137" s="182"/>
      <c r="H1137" s="182">
        <f t="shared" si="159"/>
        <v>0</v>
      </c>
      <c r="I1137" s="182"/>
      <c r="N1137" s="182">
        <f t="shared" si="160"/>
        <v>0</v>
      </c>
      <c r="O1137" s="182"/>
      <c r="T1137" s="182">
        <f t="shared" si="161"/>
        <v>0</v>
      </c>
      <c r="U1137" s="182"/>
      <c r="Z1137" s="182">
        <f t="shared" si="162"/>
        <v>0</v>
      </c>
      <c r="AA1137" s="182"/>
      <c r="AP1137"/>
      <c r="AQ1137"/>
      <c r="AR1137" s="151"/>
      <c r="AS1137" s="151"/>
      <c r="AT1137"/>
      <c r="AU1137" s="57"/>
      <c r="AV1137" s="57"/>
      <c r="AW1137" s="5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s="21"/>
      <c r="CA1137" s="21"/>
      <c r="CB1137" s="21"/>
      <c r="CC1137" s="21"/>
      <c r="CD1137" s="21"/>
    </row>
    <row r="1138" spans="5:82" hidden="1" x14ac:dyDescent="0.2">
      <c r="E1138" s="182">
        <f t="shared" si="158"/>
        <v>0</v>
      </c>
      <c r="F1138" s="182"/>
      <c r="H1138" s="182">
        <f t="shared" si="159"/>
        <v>0</v>
      </c>
      <c r="I1138" s="182"/>
      <c r="N1138" s="182">
        <f t="shared" si="160"/>
        <v>0</v>
      </c>
      <c r="O1138" s="182"/>
      <c r="T1138" s="182">
        <f t="shared" si="161"/>
        <v>0</v>
      </c>
      <c r="U1138" s="182"/>
      <c r="Z1138" s="182">
        <f t="shared" si="162"/>
        <v>0</v>
      </c>
      <c r="AA1138" s="182"/>
      <c r="AP1138"/>
      <c r="AQ1138"/>
      <c r="AR1138" s="151"/>
      <c r="AS1138" s="151"/>
      <c r="AT1138"/>
      <c r="AU1138" s="57"/>
      <c r="AV1138" s="57"/>
      <c r="AW1138" s="57"/>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s="21"/>
      <c r="CA1138" s="21"/>
      <c r="CB1138" s="21"/>
      <c r="CC1138" s="21"/>
      <c r="CD1138" s="21"/>
    </row>
    <row r="1139" spans="5:82" hidden="1" x14ac:dyDescent="0.2">
      <c r="E1139" s="182">
        <f t="shared" si="158"/>
        <v>0</v>
      </c>
      <c r="F1139" s="182"/>
      <c r="H1139" s="182">
        <f t="shared" si="159"/>
        <v>0</v>
      </c>
      <c r="I1139" s="182"/>
      <c r="N1139" s="182">
        <f t="shared" si="160"/>
        <v>0</v>
      </c>
      <c r="O1139" s="182"/>
      <c r="T1139" s="182">
        <f t="shared" si="161"/>
        <v>0</v>
      </c>
      <c r="U1139" s="182"/>
      <c r="Z1139" s="182">
        <f t="shared" si="162"/>
        <v>0</v>
      </c>
      <c r="AA1139" s="182"/>
      <c r="AP1139"/>
      <c r="AQ1139"/>
      <c r="AR1139" s="151"/>
      <c r="AS1139" s="151"/>
      <c r="AT1139"/>
      <c r="AU1139" s="57"/>
      <c r="AV1139" s="57"/>
      <c r="AW1139" s="57"/>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s="21"/>
      <c r="CA1139" s="21"/>
      <c r="CB1139" s="21"/>
      <c r="CC1139" s="21"/>
      <c r="CD1139" s="21"/>
    </row>
    <row r="1140" spans="5:82" hidden="1" x14ac:dyDescent="0.2">
      <c r="E1140" s="182">
        <f t="shared" si="158"/>
        <v>0</v>
      </c>
      <c r="F1140" s="182"/>
      <c r="H1140" s="182">
        <f t="shared" si="159"/>
        <v>0</v>
      </c>
      <c r="I1140" s="182"/>
      <c r="N1140" s="182">
        <f t="shared" si="160"/>
        <v>0</v>
      </c>
      <c r="O1140" s="182"/>
      <c r="T1140" s="182">
        <f t="shared" si="161"/>
        <v>0</v>
      </c>
      <c r="U1140" s="182"/>
      <c r="Z1140" s="182">
        <f t="shared" si="162"/>
        <v>0</v>
      </c>
      <c r="AA1140" s="182"/>
      <c r="AP1140"/>
      <c r="AQ1140"/>
      <c r="AR1140" s="151"/>
      <c r="AS1140" s="151"/>
      <c r="AT1140"/>
      <c r="AU1140" s="57"/>
      <c r="AV1140" s="57"/>
      <c r="AW1140" s="57"/>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s="21"/>
      <c r="CA1140" s="21"/>
      <c r="CB1140" s="21"/>
      <c r="CC1140" s="21"/>
      <c r="CD1140" s="21"/>
    </row>
    <row r="1141" spans="5:82" hidden="1" x14ac:dyDescent="0.2">
      <c r="E1141" s="182">
        <f t="shared" si="158"/>
        <v>0</v>
      </c>
      <c r="F1141" s="182"/>
      <c r="H1141" s="182">
        <f t="shared" si="159"/>
        <v>0</v>
      </c>
      <c r="I1141" s="182"/>
      <c r="N1141" s="182">
        <f t="shared" si="160"/>
        <v>0</v>
      </c>
      <c r="O1141" s="182"/>
      <c r="T1141" s="182">
        <f t="shared" si="161"/>
        <v>0</v>
      </c>
      <c r="U1141" s="182"/>
      <c r="Z1141" s="182">
        <f t="shared" si="162"/>
        <v>0</v>
      </c>
      <c r="AA1141" s="182"/>
      <c r="AP1141"/>
      <c r="AQ1141"/>
      <c r="AR1141" s="151"/>
      <c r="AS1141" s="151"/>
      <c r="AT1141"/>
      <c r="AU1141" s="57"/>
      <c r="AV1141" s="57"/>
      <c r="AW1141" s="57"/>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s="21"/>
      <c r="CA1141" s="21"/>
      <c r="CB1141" s="21"/>
      <c r="CC1141" s="21"/>
      <c r="CD1141" s="21"/>
    </row>
    <row r="1142" spans="5:82" hidden="1" x14ac:dyDescent="0.2">
      <c r="E1142" s="182">
        <f t="shared" si="158"/>
        <v>0</v>
      </c>
      <c r="F1142" s="182"/>
      <c r="H1142" s="182">
        <f t="shared" si="159"/>
        <v>0</v>
      </c>
      <c r="I1142" s="182"/>
      <c r="N1142" s="182">
        <f t="shared" si="160"/>
        <v>0</v>
      </c>
      <c r="O1142" s="182"/>
      <c r="T1142" s="182">
        <f t="shared" si="161"/>
        <v>0</v>
      </c>
      <c r="U1142" s="182"/>
      <c r="Z1142" s="182">
        <f t="shared" si="162"/>
        <v>0</v>
      </c>
      <c r="AA1142" s="182"/>
      <c r="AP1142"/>
      <c r="AQ1142"/>
      <c r="AR1142" s="151"/>
      <c r="AS1142" s="151"/>
      <c r="AT1142"/>
      <c r="AU1142" s="57"/>
      <c r="AV1142" s="57"/>
      <c r="AW1142" s="57"/>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row>
    <row r="1143" spans="5:82" hidden="1" x14ac:dyDescent="0.2">
      <c r="E1143" s="182">
        <f t="shared" si="158"/>
        <v>0</v>
      </c>
      <c r="F1143" s="182"/>
      <c r="H1143" s="182">
        <f t="shared" si="159"/>
        <v>0</v>
      </c>
      <c r="I1143" s="182"/>
      <c r="N1143" s="182">
        <f t="shared" si="160"/>
        <v>0</v>
      </c>
      <c r="O1143" s="182"/>
      <c r="T1143" s="182">
        <f t="shared" si="161"/>
        <v>0</v>
      </c>
      <c r="U1143" s="182"/>
      <c r="Z1143" s="182">
        <f t="shared" si="162"/>
        <v>0</v>
      </c>
      <c r="AA1143" s="182"/>
      <c r="AP1143"/>
      <c r="AQ1143"/>
      <c r="AR1143" s="151"/>
      <c r="AS1143" s="151"/>
      <c r="AT1143"/>
      <c r="AU1143" s="57"/>
      <c r="AV1143" s="57"/>
      <c r="AW1143" s="57"/>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row>
    <row r="1144" spans="5:82" hidden="1" x14ac:dyDescent="0.2">
      <c r="E1144" s="182">
        <f t="shared" si="158"/>
        <v>0</v>
      </c>
      <c r="F1144" s="182"/>
      <c r="H1144" s="182">
        <f t="shared" si="159"/>
        <v>0</v>
      </c>
      <c r="I1144" s="182"/>
      <c r="N1144" s="182">
        <f t="shared" si="160"/>
        <v>0</v>
      </c>
      <c r="O1144" s="182"/>
      <c r="T1144" s="182">
        <f t="shared" si="161"/>
        <v>0</v>
      </c>
      <c r="U1144" s="182"/>
      <c r="Z1144" s="182">
        <f t="shared" si="162"/>
        <v>0</v>
      </c>
      <c r="AA1144" s="182"/>
      <c r="AP1144"/>
      <c r="AQ1144"/>
      <c r="AR1144" s="151"/>
      <c r="AS1144" s="151"/>
      <c r="AT1144"/>
      <c r="AU1144" s="57"/>
      <c r="AV1144" s="57"/>
      <c r="AW1144" s="57"/>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row>
    <row r="1145" spans="5:82" hidden="1" x14ac:dyDescent="0.2">
      <c r="E1145" s="182">
        <f t="shared" si="158"/>
        <v>0</v>
      </c>
      <c r="F1145" s="182"/>
      <c r="H1145" s="182">
        <f t="shared" si="159"/>
        <v>0</v>
      </c>
      <c r="I1145" s="182"/>
      <c r="N1145" s="182">
        <f t="shared" si="160"/>
        <v>0</v>
      </c>
      <c r="O1145" s="182"/>
      <c r="T1145" s="182">
        <f t="shared" si="161"/>
        <v>0</v>
      </c>
      <c r="U1145" s="182"/>
      <c r="Z1145" s="182">
        <f t="shared" si="162"/>
        <v>0</v>
      </c>
      <c r="AA1145" s="182"/>
      <c r="AP1145"/>
      <c r="AQ1145"/>
      <c r="AR1145" s="151"/>
      <c r="AS1145" s="151"/>
      <c r="AT1145"/>
      <c r="AU1145" s="57"/>
      <c r="AV1145" s="57"/>
      <c r="AW1145" s="57"/>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row>
    <row r="1146" spans="5:82" hidden="1" x14ac:dyDescent="0.2">
      <c r="E1146" s="182">
        <f t="shared" si="158"/>
        <v>0</v>
      </c>
      <c r="F1146" s="182"/>
      <c r="H1146" s="182">
        <f t="shared" si="159"/>
        <v>0</v>
      </c>
      <c r="I1146" s="182"/>
      <c r="N1146" s="182">
        <f t="shared" si="160"/>
        <v>0</v>
      </c>
      <c r="O1146" s="182"/>
      <c r="T1146" s="182">
        <f t="shared" si="161"/>
        <v>0</v>
      </c>
      <c r="U1146" s="182"/>
      <c r="Z1146" s="182">
        <f t="shared" si="162"/>
        <v>0</v>
      </c>
      <c r="AA1146" s="182"/>
      <c r="AP1146"/>
      <c r="AQ1146"/>
      <c r="AR1146" s="151"/>
      <c r="AS1146" s="151"/>
      <c r="AT1146"/>
      <c r="AU1146" s="57"/>
      <c r="AV1146" s="57"/>
      <c r="AW1146" s="57"/>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row>
    <row r="1147" spans="5:82" hidden="1" x14ac:dyDescent="0.2">
      <c r="E1147" s="182">
        <f t="shared" si="158"/>
        <v>0</v>
      </c>
      <c r="F1147" s="182"/>
      <c r="H1147" s="182">
        <f t="shared" si="159"/>
        <v>0</v>
      </c>
      <c r="I1147" s="182"/>
      <c r="N1147" s="182">
        <f t="shared" si="160"/>
        <v>0</v>
      </c>
      <c r="O1147" s="182"/>
      <c r="T1147" s="182">
        <f t="shared" si="161"/>
        <v>0</v>
      </c>
      <c r="U1147" s="182"/>
      <c r="Z1147" s="182">
        <f t="shared" si="162"/>
        <v>0</v>
      </c>
      <c r="AA1147" s="182"/>
      <c r="AP1147"/>
      <c r="AQ1147"/>
      <c r="AR1147" s="151"/>
      <c r="AS1147" s="151"/>
      <c r="AT1147"/>
      <c r="AU1147" s="57"/>
      <c r="AV1147" s="57"/>
      <c r="AW1147" s="5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row>
    <row r="1148" spans="5:82" hidden="1" x14ac:dyDescent="0.2">
      <c r="E1148" s="182">
        <f t="shared" si="158"/>
        <v>0</v>
      </c>
      <c r="F1148" s="182"/>
      <c r="H1148" s="182">
        <f t="shared" si="159"/>
        <v>0</v>
      </c>
      <c r="I1148" s="182"/>
      <c r="N1148" s="182">
        <f t="shared" si="160"/>
        <v>0</v>
      </c>
      <c r="O1148" s="182"/>
      <c r="T1148" s="182">
        <f t="shared" si="161"/>
        <v>0</v>
      </c>
      <c r="U1148" s="182"/>
      <c r="Z1148" s="182">
        <f t="shared" si="162"/>
        <v>0</v>
      </c>
      <c r="AA1148" s="182"/>
      <c r="AP1148"/>
      <c r="AQ1148"/>
      <c r="AR1148" s="151"/>
      <c r="AS1148" s="151"/>
      <c r="AT1148"/>
      <c r="AU1148" s="57"/>
      <c r="AV1148" s="57"/>
      <c r="AW1148" s="57"/>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row>
    <row r="1149" spans="5:82" hidden="1" x14ac:dyDescent="0.2">
      <c r="E1149" s="182">
        <f t="shared" si="158"/>
        <v>0</v>
      </c>
      <c r="F1149" s="182"/>
      <c r="H1149" s="182">
        <f t="shared" si="159"/>
        <v>0</v>
      </c>
      <c r="I1149" s="182"/>
      <c r="N1149" s="182">
        <f t="shared" si="160"/>
        <v>0</v>
      </c>
      <c r="O1149" s="182"/>
      <c r="T1149" s="182">
        <f t="shared" si="161"/>
        <v>0</v>
      </c>
      <c r="U1149" s="182"/>
      <c r="Z1149" s="182">
        <f t="shared" si="162"/>
        <v>0</v>
      </c>
      <c r="AA1149" s="182"/>
      <c r="AP1149"/>
      <c r="AQ1149"/>
      <c r="AR1149" s="151"/>
      <c r="AS1149" s="151"/>
      <c r="AT1149"/>
      <c r="AU1149" s="57"/>
      <c r="AV1149" s="57"/>
      <c r="AW1149" s="57"/>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row>
    <row r="1150" spans="5:82" hidden="1" x14ac:dyDescent="0.2">
      <c r="E1150" s="182">
        <f t="shared" si="158"/>
        <v>0</v>
      </c>
      <c r="F1150" s="182"/>
      <c r="H1150" s="182">
        <f t="shared" si="159"/>
        <v>0</v>
      </c>
      <c r="I1150" s="182"/>
      <c r="N1150" s="182">
        <f t="shared" si="160"/>
        <v>0</v>
      </c>
      <c r="O1150" s="182"/>
      <c r="T1150" s="182">
        <f t="shared" si="161"/>
        <v>0</v>
      </c>
      <c r="U1150" s="182"/>
      <c r="Z1150" s="182">
        <f t="shared" si="162"/>
        <v>0</v>
      </c>
      <c r="AA1150" s="182"/>
      <c r="AP1150"/>
      <c r="AQ1150"/>
      <c r="AR1150" s="151"/>
      <c r="AS1150" s="151"/>
      <c r="AT1150"/>
      <c r="AU1150" s="57"/>
      <c r="AV1150" s="57"/>
      <c r="AW1150" s="57"/>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row>
    <row r="1151" spans="5:82" hidden="1" x14ac:dyDescent="0.2">
      <c r="E1151" s="182">
        <f t="shared" si="158"/>
        <v>0</v>
      </c>
      <c r="F1151" s="182"/>
      <c r="H1151" s="182">
        <f t="shared" si="159"/>
        <v>0</v>
      </c>
      <c r="I1151" s="182"/>
      <c r="N1151" s="182">
        <f t="shared" si="160"/>
        <v>0</v>
      </c>
      <c r="O1151" s="182"/>
      <c r="T1151" s="182">
        <f t="shared" si="161"/>
        <v>0</v>
      </c>
      <c r="U1151" s="182"/>
      <c r="Z1151" s="182">
        <f t="shared" si="162"/>
        <v>0</v>
      </c>
      <c r="AA1151" s="182"/>
      <c r="AP1151"/>
      <c r="AQ1151"/>
      <c r="AR1151" s="151"/>
      <c r="AS1151" s="151"/>
      <c r="AT1151"/>
      <c r="AU1151" s="57"/>
      <c r="AV1151" s="57"/>
      <c r="AW1151" s="57"/>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row>
    <row r="1152" spans="5:82" hidden="1" x14ac:dyDescent="0.2">
      <c r="E1152" s="182">
        <f t="shared" si="158"/>
        <v>0</v>
      </c>
      <c r="F1152" s="182"/>
      <c r="H1152" s="182">
        <f t="shared" si="159"/>
        <v>0</v>
      </c>
      <c r="I1152" s="182"/>
      <c r="N1152" s="182">
        <f t="shared" si="160"/>
        <v>0</v>
      </c>
      <c r="O1152" s="182"/>
      <c r="T1152" s="182">
        <f t="shared" si="161"/>
        <v>0</v>
      </c>
      <c r="U1152" s="182"/>
      <c r="Z1152" s="182">
        <f t="shared" si="162"/>
        <v>0</v>
      </c>
      <c r="AA1152" s="182"/>
      <c r="AP1152"/>
      <c r="AQ1152"/>
      <c r="AR1152" s="151"/>
      <c r="AS1152" s="151"/>
      <c r="AT1152"/>
      <c r="AU1152" s="57"/>
      <c r="AV1152" s="57"/>
      <c r="AW1152" s="57"/>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row>
    <row r="1153" spans="2:82" hidden="1" x14ac:dyDescent="0.2">
      <c r="E1153" s="182">
        <f t="shared" si="158"/>
        <v>0</v>
      </c>
      <c r="F1153" s="182"/>
      <c r="H1153" s="182">
        <f t="shared" si="159"/>
        <v>0</v>
      </c>
      <c r="I1153" s="182"/>
      <c r="N1153" s="182">
        <f t="shared" si="160"/>
        <v>0</v>
      </c>
      <c r="O1153" s="182"/>
      <c r="T1153" s="182">
        <f t="shared" si="161"/>
        <v>0</v>
      </c>
      <c r="U1153" s="182"/>
      <c r="Z1153" s="182">
        <f t="shared" si="162"/>
        <v>0</v>
      </c>
      <c r="AA1153" s="182"/>
      <c r="AP1153"/>
      <c r="AQ1153"/>
      <c r="AR1153" s="151"/>
      <c r="AS1153" s="151"/>
      <c r="AT1153"/>
      <c r="AU1153" s="57"/>
      <c r="AV1153" s="57"/>
      <c r="AW1153" s="57"/>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row>
    <row r="1154" spans="2:82" hidden="1" x14ac:dyDescent="0.2">
      <c r="E1154" s="182">
        <f t="shared" si="158"/>
        <v>0</v>
      </c>
      <c r="F1154" s="182"/>
      <c r="H1154" s="182">
        <f t="shared" si="159"/>
        <v>0</v>
      </c>
      <c r="I1154" s="182"/>
      <c r="N1154" s="182">
        <f t="shared" si="160"/>
        <v>0</v>
      </c>
      <c r="O1154" s="182"/>
      <c r="T1154" s="182">
        <f t="shared" si="161"/>
        <v>0</v>
      </c>
      <c r="U1154" s="182"/>
      <c r="Z1154" s="182">
        <f t="shared" si="162"/>
        <v>0</v>
      </c>
      <c r="AA1154" s="182"/>
      <c r="AP1154"/>
      <c r="AQ1154"/>
      <c r="AR1154" s="151"/>
      <c r="AS1154" s="151"/>
      <c r="AT1154"/>
      <c r="AU1154" s="57"/>
      <c r="AV1154" s="57"/>
      <c r="AW1154" s="57"/>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row>
    <row r="1155" spans="2:82" hidden="1" x14ac:dyDescent="0.2">
      <c r="E1155" s="182">
        <f t="shared" si="158"/>
        <v>0</v>
      </c>
      <c r="F1155" s="182"/>
      <c r="H1155" s="182">
        <f t="shared" si="159"/>
        <v>0</v>
      </c>
      <c r="I1155" s="182"/>
      <c r="N1155" s="182">
        <f t="shared" si="160"/>
        <v>0</v>
      </c>
      <c r="O1155" s="182"/>
      <c r="T1155" s="182">
        <f t="shared" si="161"/>
        <v>0</v>
      </c>
      <c r="U1155" s="182"/>
      <c r="Z1155" s="182">
        <f t="shared" si="162"/>
        <v>0</v>
      </c>
      <c r="AA1155" s="182"/>
      <c r="AP1155"/>
      <c r="AQ1155"/>
      <c r="AR1155" s="151"/>
      <c r="AS1155" s="151"/>
      <c r="AT1155"/>
      <c r="AU1155" s="57"/>
      <c r="AV1155" s="57"/>
      <c r="AW1155" s="57"/>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row>
    <row r="1156" spans="2:82" hidden="1" x14ac:dyDescent="0.2">
      <c r="E1156" s="182">
        <f t="shared" si="158"/>
        <v>0</v>
      </c>
      <c r="F1156" s="182"/>
      <c r="H1156" s="182">
        <f t="shared" si="159"/>
        <v>0</v>
      </c>
      <c r="I1156" s="182"/>
      <c r="N1156" s="182">
        <f t="shared" si="160"/>
        <v>0</v>
      </c>
      <c r="O1156" s="182"/>
      <c r="T1156" s="182">
        <f t="shared" si="161"/>
        <v>0</v>
      </c>
      <c r="U1156" s="182"/>
      <c r="Z1156" s="182">
        <f t="shared" si="162"/>
        <v>0</v>
      </c>
      <c r="AA1156" s="182"/>
      <c r="AP1156"/>
      <c r="AQ1156"/>
      <c r="AR1156" s="151"/>
      <c r="AS1156" s="151"/>
      <c r="AT1156"/>
      <c r="AU1156" s="57"/>
      <c r="AV1156" s="57"/>
      <c r="AW1156" s="57"/>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row>
    <row r="1157" spans="2:82" hidden="1" x14ac:dyDescent="0.2">
      <c r="E1157" s="182">
        <f t="shared" si="158"/>
        <v>0</v>
      </c>
      <c r="F1157" s="182"/>
      <c r="H1157" s="182">
        <f t="shared" si="159"/>
        <v>0</v>
      </c>
      <c r="I1157" s="182"/>
      <c r="N1157" s="182">
        <f t="shared" si="160"/>
        <v>0</v>
      </c>
      <c r="O1157" s="182"/>
      <c r="T1157" s="182">
        <f t="shared" si="161"/>
        <v>0</v>
      </c>
      <c r="U1157" s="182"/>
      <c r="Z1157" s="182">
        <f t="shared" si="162"/>
        <v>0</v>
      </c>
      <c r="AA1157" s="182"/>
      <c r="AP1157"/>
      <c r="AQ1157"/>
      <c r="AR1157" s="151"/>
      <c r="AS1157" s="151"/>
      <c r="AT1157"/>
      <c r="AU1157" s="57"/>
      <c r="AV1157" s="57"/>
      <c r="AW1157" s="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row>
    <row r="1158" spans="2:82" hidden="1" x14ac:dyDescent="0.2">
      <c r="E1158" s="182">
        <f t="shared" si="158"/>
        <v>0</v>
      </c>
      <c r="F1158" s="182"/>
      <c r="H1158" s="182">
        <f t="shared" si="159"/>
        <v>0</v>
      </c>
      <c r="I1158" s="182"/>
      <c r="N1158" s="182">
        <f t="shared" si="160"/>
        <v>0</v>
      </c>
      <c r="O1158" s="182"/>
      <c r="T1158" s="182">
        <f t="shared" si="161"/>
        <v>0</v>
      </c>
      <c r="U1158" s="182"/>
      <c r="Z1158" s="182">
        <f t="shared" si="162"/>
        <v>0</v>
      </c>
      <c r="AA1158" s="182"/>
      <c r="AP1158"/>
      <c r="AQ1158"/>
      <c r="AR1158" s="151"/>
      <c r="AS1158" s="151"/>
      <c r="AT1158"/>
      <c r="AU1158" s="57"/>
      <c r="AV1158" s="57"/>
      <c r="AW1158" s="57"/>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row>
    <row r="1159" spans="2:82" hidden="1" x14ac:dyDescent="0.2">
      <c r="E1159" s="182">
        <f t="shared" si="158"/>
        <v>0</v>
      </c>
      <c r="F1159" s="182"/>
      <c r="H1159" s="182">
        <f t="shared" si="159"/>
        <v>0</v>
      </c>
      <c r="I1159" s="182"/>
      <c r="N1159" s="182">
        <f t="shared" si="160"/>
        <v>0</v>
      </c>
      <c r="O1159" s="182"/>
      <c r="T1159" s="182">
        <f t="shared" si="161"/>
        <v>0</v>
      </c>
      <c r="U1159" s="182"/>
      <c r="Z1159" s="182">
        <f t="shared" si="162"/>
        <v>0</v>
      </c>
      <c r="AA1159" s="182"/>
      <c r="AP1159"/>
      <c r="AQ1159"/>
      <c r="AR1159" s="151"/>
      <c r="AS1159" s="151"/>
      <c r="AT1159"/>
      <c r="AU1159" s="57"/>
      <c r="AV1159" s="57"/>
      <c r="AW1159" s="57"/>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row>
    <row r="1160" spans="2:82" hidden="1" x14ac:dyDescent="0.2">
      <c r="E1160" s="182">
        <f t="shared" si="158"/>
        <v>0</v>
      </c>
      <c r="F1160" s="182"/>
      <c r="H1160" s="182">
        <f t="shared" si="159"/>
        <v>0</v>
      </c>
      <c r="I1160" s="182"/>
      <c r="N1160" s="182">
        <f t="shared" si="160"/>
        <v>0</v>
      </c>
      <c r="O1160" s="182"/>
      <c r="T1160" s="182">
        <f t="shared" si="161"/>
        <v>0</v>
      </c>
      <c r="U1160" s="182"/>
      <c r="Z1160" s="182">
        <f t="shared" si="162"/>
        <v>0</v>
      </c>
      <c r="AA1160" s="182"/>
      <c r="AP1160"/>
      <c r="AQ1160"/>
      <c r="AR1160" s="151"/>
      <c r="AS1160" s="151"/>
      <c r="AT1160"/>
      <c r="AU1160" s="57"/>
      <c r="AV1160" s="57"/>
      <c r="AW1160" s="57"/>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row>
    <row r="1161" spans="2:82" hidden="1" x14ac:dyDescent="0.2">
      <c r="E1161" s="182">
        <f t="shared" si="158"/>
        <v>0</v>
      </c>
      <c r="F1161" s="182"/>
      <c r="H1161" s="182">
        <f t="shared" si="159"/>
        <v>0</v>
      </c>
      <c r="I1161" s="182"/>
      <c r="N1161" s="182">
        <f t="shared" si="160"/>
        <v>0</v>
      </c>
      <c r="O1161" s="182"/>
      <c r="T1161" s="182">
        <f t="shared" si="161"/>
        <v>0</v>
      </c>
      <c r="U1161" s="182"/>
      <c r="Z1161" s="182">
        <f t="shared" si="162"/>
        <v>0</v>
      </c>
      <c r="AA1161" s="182"/>
      <c r="AP1161"/>
      <c r="AQ1161"/>
      <c r="AR1161" s="151"/>
      <c r="AS1161" s="151"/>
      <c r="AT1161"/>
      <c r="AU1161" s="57"/>
      <c r="AV1161" s="57"/>
      <c r="AW1161" s="57"/>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row>
    <row r="1162" spans="2:82" hidden="1" x14ac:dyDescent="0.2">
      <c r="E1162" s="182">
        <f t="shared" si="158"/>
        <v>0</v>
      </c>
      <c r="F1162" s="182"/>
      <c r="H1162" s="182">
        <f t="shared" si="159"/>
        <v>0</v>
      </c>
      <c r="I1162" s="182"/>
      <c r="N1162" s="182">
        <f t="shared" si="160"/>
        <v>0</v>
      </c>
      <c r="O1162" s="182"/>
      <c r="T1162" s="182">
        <f t="shared" si="161"/>
        <v>0</v>
      </c>
      <c r="U1162" s="182"/>
      <c r="Z1162" s="182">
        <f t="shared" si="162"/>
        <v>0</v>
      </c>
      <c r="AA1162" s="182"/>
      <c r="AP1162"/>
      <c r="AQ1162"/>
      <c r="AR1162" s="151"/>
      <c r="AS1162" s="151"/>
      <c r="AT1162"/>
      <c r="AU1162" s="57"/>
      <c r="AV1162" s="57"/>
      <c r="AW1162" s="57"/>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row>
    <row r="1163" spans="2:82" hidden="1" x14ac:dyDescent="0.2">
      <c r="E1163" s="182">
        <f t="shared" si="158"/>
        <v>0</v>
      </c>
      <c r="F1163" s="182"/>
      <c r="H1163" s="182">
        <f t="shared" si="159"/>
        <v>0</v>
      </c>
      <c r="I1163" s="182"/>
      <c r="N1163" s="182">
        <f t="shared" si="160"/>
        <v>0</v>
      </c>
      <c r="O1163" s="182"/>
      <c r="T1163" s="182">
        <f t="shared" si="161"/>
        <v>0</v>
      </c>
      <c r="U1163" s="182"/>
      <c r="Z1163" s="182">
        <f t="shared" si="162"/>
        <v>0</v>
      </c>
      <c r="AA1163" s="182"/>
      <c r="AP1163"/>
      <c r="AQ1163"/>
      <c r="AR1163" s="151"/>
      <c r="AS1163" s="151"/>
      <c r="AT1163"/>
      <c r="AU1163" s="57"/>
      <c r="AV1163" s="57"/>
      <c r="AW1163" s="57"/>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row>
    <row r="1164" spans="2:82" hidden="1" x14ac:dyDescent="0.2">
      <c r="E1164" s="182">
        <f t="shared" si="158"/>
        <v>0</v>
      </c>
      <c r="F1164" s="182"/>
      <c r="H1164" s="182">
        <f t="shared" si="159"/>
        <v>0</v>
      </c>
      <c r="I1164" s="182"/>
      <c r="N1164" s="182">
        <f t="shared" si="160"/>
        <v>0</v>
      </c>
      <c r="O1164" s="182"/>
      <c r="T1164" s="182">
        <f t="shared" si="161"/>
        <v>0</v>
      </c>
      <c r="U1164" s="182"/>
      <c r="Z1164" s="182">
        <f t="shared" si="162"/>
        <v>0</v>
      </c>
      <c r="AA1164" s="182"/>
      <c r="AP1164"/>
      <c r="AQ1164"/>
      <c r="AR1164" s="151"/>
      <c r="AS1164" s="151"/>
      <c r="AT1164"/>
      <c r="AU1164" s="57"/>
      <c r="AV1164" s="57"/>
      <c r="AW1164" s="57"/>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row>
    <row r="1165" spans="2:82" hidden="1" x14ac:dyDescent="0.2">
      <c r="E1165" s="182">
        <f t="shared" si="158"/>
        <v>0</v>
      </c>
      <c r="F1165" s="182"/>
      <c r="H1165" s="182">
        <f t="shared" si="159"/>
        <v>0</v>
      </c>
      <c r="I1165" s="182"/>
      <c r="N1165" s="182">
        <f t="shared" si="160"/>
        <v>0</v>
      </c>
      <c r="O1165" s="182"/>
      <c r="T1165" s="182">
        <f t="shared" si="161"/>
        <v>0</v>
      </c>
      <c r="U1165" s="182"/>
      <c r="Z1165" s="182">
        <f t="shared" si="162"/>
        <v>0</v>
      </c>
      <c r="AA1165" s="182"/>
      <c r="AP1165"/>
      <c r="AQ1165"/>
      <c r="AR1165" s="151"/>
      <c r="AS1165" s="151"/>
      <c r="AT1165"/>
      <c r="AU1165" s="57"/>
      <c r="AV1165" s="57"/>
      <c r="AW1165" s="57"/>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row>
    <row r="1166" spans="2:82" hidden="1" x14ac:dyDescent="0.2">
      <c r="E1166" s="182">
        <f t="shared" ref="E1166:E1167" si="163">IF(ISERR(FIND(".",E377)),0,LEN(MID(E377,FIND(".",E377)+1,15)))</f>
        <v>0</v>
      </c>
      <c r="F1166" s="182"/>
      <c r="H1166" s="182">
        <f t="shared" ref="H1166:H1167" si="164">IF(ISERR(FIND(".",H377)),0,LEN(MID(H377,FIND(".",H377)+1,15)))</f>
        <v>0</v>
      </c>
      <c r="I1166" s="182"/>
      <c r="N1166" s="182">
        <f t="shared" ref="N1166:N1167" si="165">IF(ISERR(FIND(".",N377)),0,LEN(MID(N377,FIND(".",N377)+1,15)))</f>
        <v>0</v>
      </c>
      <c r="O1166" s="182"/>
      <c r="T1166" s="182">
        <f t="shared" ref="T1166:T1167" si="166">IF(ISERR(FIND(".",T377)),0,LEN(MID(T377,FIND(".",T377)+1,15)))</f>
        <v>0</v>
      </c>
      <c r="U1166" s="182"/>
      <c r="Z1166" s="182">
        <f t="shared" ref="Z1166:Z1167" si="167">IF(ISERR(FIND(".",Z377)),0,LEN(MID(Z377,FIND(".",Z377)+1,15)))</f>
        <v>0</v>
      </c>
      <c r="AA1166" s="182"/>
      <c r="AP1166"/>
      <c r="AQ1166"/>
      <c r="AR1166" s="151"/>
      <c r="AS1166" s="151"/>
      <c r="AT1166"/>
      <c r="AU1166" s="57"/>
      <c r="AV1166" s="57"/>
      <c r="AW1166" s="57"/>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row>
    <row r="1167" spans="2:82" hidden="1" x14ac:dyDescent="0.2">
      <c r="E1167" s="182">
        <f t="shared" si="163"/>
        <v>0</v>
      </c>
      <c r="F1167" s="182"/>
      <c r="H1167" s="182">
        <f t="shared" si="164"/>
        <v>0</v>
      </c>
      <c r="I1167" s="182"/>
      <c r="N1167" s="182">
        <f t="shared" si="165"/>
        <v>0</v>
      </c>
      <c r="O1167" s="182"/>
      <c r="T1167" s="182">
        <f t="shared" si="166"/>
        <v>0</v>
      </c>
      <c r="U1167" s="182"/>
      <c r="Z1167" s="182">
        <f t="shared" si="167"/>
        <v>0</v>
      </c>
      <c r="AA1167" s="182"/>
      <c r="AP1167"/>
      <c r="AQ1167"/>
      <c r="AR1167" s="151"/>
      <c r="AS1167" s="151"/>
      <c r="AT1167"/>
      <c r="AU1167" s="57"/>
      <c r="AV1167" s="57"/>
      <c r="AW1167" s="5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s="56"/>
      <c r="CA1167" s="56"/>
      <c r="CB1167" s="56"/>
      <c r="CC1167" s="56"/>
      <c r="CD1167" s="56"/>
    </row>
    <row r="1168" spans="2:82" hidden="1" x14ac:dyDescent="0.2">
      <c r="B1168" s="179" t="s">
        <v>35</v>
      </c>
      <c r="C1168" s="179"/>
      <c r="D1168" s="179"/>
      <c r="E1168" s="179">
        <f>MAX(E802:E1166)</f>
        <v>0</v>
      </c>
      <c r="F1168" s="179"/>
      <c r="G1168" s="96"/>
      <c r="H1168" s="179">
        <f>MAX(H802:H1166)</f>
        <v>0</v>
      </c>
      <c r="I1168" s="179"/>
      <c r="J1168" s="96"/>
      <c r="K1168" s="96"/>
      <c r="L1168" s="96"/>
      <c r="M1168" s="96"/>
      <c r="N1168" s="179">
        <f>MAX(N802:N1166)</f>
        <v>0</v>
      </c>
      <c r="O1168" s="179"/>
      <c r="P1168" s="96"/>
      <c r="Q1168" s="96"/>
      <c r="R1168" s="96"/>
      <c r="S1168" s="96"/>
      <c r="T1168" s="179">
        <f>MAX(T802:T1166)</f>
        <v>0</v>
      </c>
      <c r="U1168" s="179"/>
      <c r="V1168" s="96"/>
      <c r="W1168" s="96"/>
      <c r="X1168" s="96"/>
      <c r="Y1168" s="96"/>
      <c r="Z1168" s="179">
        <f>MAX(Z802:Z1166)</f>
        <v>0</v>
      </c>
      <c r="AA1168" s="179"/>
      <c r="AP1168"/>
      <c r="AQ1168"/>
      <c r="AR1168" s="151"/>
      <c r="AS1168" s="151"/>
      <c r="AT1168"/>
      <c r="AU1168" s="57"/>
      <c r="AV1168" s="57"/>
      <c r="AW1168" s="57"/>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row>
    <row r="1169" spans="20:77" hidden="1" x14ac:dyDescent="0.2">
      <c r="AP1169"/>
      <c r="AQ1169"/>
      <c r="AR1169" s="151"/>
      <c r="AS1169" s="151"/>
      <c r="AT1169"/>
      <c r="AU1169" s="57"/>
      <c r="AV1169" s="57"/>
      <c r="AW1169" s="57"/>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row>
    <row r="1170" spans="20:77" hidden="1" x14ac:dyDescent="0.2">
      <c r="T1170" s="4" t="s">
        <v>37</v>
      </c>
      <c r="V1170" s="96">
        <f>MAX(T1168:Z1168)</f>
        <v>0</v>
      </c>
      <c r="AP1170"/>
      <c r="AQ1170"/>
      <c r="AR1170" s="151"/>
      <c r="AS1170" s="151"/>
      <c r="AT1170"/>
      <c r="AU1170" s="57"/>
      <c r="AV1170" s="57"/>
      <c r="AW1170" s="57"/>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row>
    <row r="1171" spans="20:77" hidden="1" x14ac:dyDescent="0.2">
      <c r="AP1171"/>
      <c r="AQ1171"/>
      <c r="AR1171" s="151"/>
      <c r="AS1171" s="151"/>
      <c r="AT1171"/>
      <c r="AU1171" s="57"/>
      <c r="AV1171" s="57"/>
      <c r="AW1171" s="57"/>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row>
    <row r="1172" spans="20:77" hidden="1" x14ac:dyDescent="0.2">
      <c r="AP1172"/>
      <c r="AQ1172"/>
      <c r="AR1172" s="151"/>
      <c r="AS1172" s="151"/>
      <c r="AT1172"/>
      <c r="AU1172" s="57"/>
      <c r="AV1172" s="57"/>
      <c r="AW1172" s="57"/>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row>
    <row r="1173" spans="20:77" hidden="1" x14ac:dyDescent="0.2">
      <c r="AP1173"/>
      <c r="AQ1173"/>
      <c r="AR1173" s="151"/>
      <c r="AS1173" s="151"/>
      <c r="AT1173"/>
      <c r="AU1173" s="57"/>
      <c r="AV1173" s="57"/>
      <c r="AW1173" s="57"/>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row>
    <row r="1174" spans="20:77" hidden="1" x14ac:dyDescent="0.2">
      <c r="AP1174"/>
      <c r="AQ1174"/>
      <c r="AR1174" s="151"/>
      <c r="AS1174" s="151"/>
      <c r="AT1174"/>
      <c r="AU1174" s="57"/>
      <c r="AV1174" s="57"/>
      <c r="AW1174" s="57"/>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row>
    <row r="1175" spans="20:77" hidden="1" x14ac:dyDescent="0.2">
      <c r="AP1175"/>
      <c r="AQ1175"/>
      <c r="AR1175" s="151"/>
      <c r="AS1175" s="151"/>
      <c r="AT1175"/>
      <c r="AU1175" s="57"/>
      <c r="AV1175" s="57"/>
      <c r="AW1175" s="57"/>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row>
    <row r="1176" spans="20:77" hidden="1" x14ac:dyDescent="0.2">
      <c r="AP1176"/>
      <c r="AQ1176"/>
      <c r="AR1176" s="151"/>
      <c r="AS1176" s="151"/>
      <c r="AT1176"/>
      <c r="AU1176" s="57"/>
      <c r="AV1176" s="57"/>
      <c r="AW1176" s="57"/>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row>
    <row r="1177" spans="20:77" hidden="1" x14ac:dyDescent="0.2">
      <c r="AP1177"/>
      <c r="AQ1177"/>
      <c r="AR1177" s="151"/>
      <c r="AS1177" s="151"/>
      <c r="AT1177"/>
      <c r="AU1177" s="57"/>
      <c r="AV1177" s="57"/>
      <c r="AW1177" s="5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row>
    <row r="1178" spans="20:77" hidden="1" x14ac:dyDescent="0.2">
      <c r="AP1178"/>
      <c r="AQ1178"/>
      <c r="AR1178" s="151"/>
      <c r="AS1178" s="151"/>
      <c r="AT1178"/>
      <c r="AU1178" s="57"/>
      <c r="AV1178" s="57"/>
      <c r="AW1178" s="57"/>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row>
    <row r="1179" spans="20:77" hidden="1" x14ac:dyDescent="0.2">
      <c r="AP1179"/>
      <c r="AQ1179"/>
      <c r="AR1179" s="151"/>
      <c r="AS1179" s="151"/>
      <c r="AT1179"/>
      <c r="AU1179" s="57"/>
      <c r="AV1179" s="57"/>
      <c r="AW1179" s="57"/>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row>
    <row r="1180" spans="20:77" hidden="1" x14ac:dyDescent="0.2">
      <c r="AP1180"/>
      <c r="AQ1180"/>
      <c r="AR1180" s="151"/>
      <c r="AS1180" s="151"/>
      <c r="AT1180"/>
      <c r="AU1180" s="57"/>
      <c r="AV1180" s="57"/>
      <c r="AW1180" s="57"/>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row>
    <row r="1181" spans="20:77" hidden="1" x14ac:dyDescent="0.2">
      <c r="AP1181"/>
      <c r="AQ1181"/>
      <c r="AR1181" s="151"/>
      <c r="AS1181" s="151"/>
      <c r="AT1181"/>
      <c r="AU1181" s="57"/>
      <c r="AV1181" s="57"/>
      <c r="AW1181" s="57"/>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row>
    <row r="1182" spans="20:77" hidden="1" x14ac:dyDescent="0.2">
      <c r="AP1182"/>
      <c r="AQ1182"/>
      <c r="AR1182" s="151"/>
      <c r="AS1182" s="151"/>
      <c r="AT1182"/>
      <c r="AU1182" s="57"/>
      <c r="AV1182" s="57"/>
      <c r="AW1182" s="57"/>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row>
    <row r="1183" spans="20:77" hidden="1" x14ac:dyDescent="0.2">
      <c r="AP1183"/>
      <c r="AQ1183"/>
      <c r="AR1183" s="151"/>
      <c r="AS1183" s="151"/>
      <c r="AT1183"/>
      <c r="AU1183" s="57"/>
      <c r="AV1183" s="57"/>
      <c r="AW1183" s="57"/>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row>
    <row r="1184" spans="20:77" hidden="1" x14ac:dyDescent="0.2">
      <c r="AP1184"/>
      <c r="AQ1184"/>
      <c r="AR1184" s="151"/>
      <c r="AS1184" s="151"/>
      <c r="AT1184"/>
      <c r="AU1184" s="57"/>
      <c r="AV1184" s="57"/>
      <c r="AW1184" s="57"/>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row>
    <row r="1185" spans="42:77" hidden="1" x14ac:dyDescent="0.2">
      <c r="AP1185"/>
      <c r="AQ1185"/>
      <c r="AR1185" s="151"/>
      <c r="AS1185" s="151"/>
      <c r="AT1185"/>
      <c r="AU1185" s="57"/>
      <c r="AV1185" s="57"/>
      <c r="AW1185" s="57"/>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row>
    <row r="1186" spans="42:77" hidden="1" x14ac:dyDescent="0.2">
      <c r="AP1186"/>
      <c r="AQ1186"/>
      <c r="AR1186" s="151"/>
      <c r="AS1186" s="151"/>
      <c r="AT1186"/>
      <c r="AU1186" s="57"/>
      <c r="AV1186" s="57"/>
      <c r="AW1186" s="57"/>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row>
    <row r="1187" spans="42:77" hidden="1" x14ac:dyDescent="0.2">
      <c r="AP1187"/>
      <c r="AQ1187"/>
      <c r="AR1187" s="151"/>
      <c r="AS1187" s="151"/>
      <c r="AT1187"/>
      <c r="AU1187" s="57"/>
      <c r="AV1187" s="57"/>
      <c r="AW1187" s="5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row>
    <row r="1188" spans="42:77" hidden="1" x14ac:dyDescent="0.2">
      <c r="AP1188"/>
      <c r="AQ1188"/>
      <c r="AR1188" s="151"/>
      <c r="AS1188" s="151"/>
      <c r="AT1188"/>
      <c r="AU1188" s="57"/>
      <c r="AV1188" s="57"/>
      <c r="AW1188" s="57"/>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row>
    <row r="1189" spans="42:77" hidden="1" x14ac:dyDescent="0.2">
      <c r="AP1189"/>
      <c r="AQ1189"/>
      <c r="AR1189" s="151"/>
      <c r="AS1189" s="151"/>
      <c r="AT1189"/>
      <c r="AU1189" s="57"/>
      <c r="AV1189" s="57"/>
      <c r="AW1189" s="57"/>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row>
    <row r="1190" spans="42:77" hidden="1" x14ac:dyDescent="0.2">
      <c r="AP1190"/>
      <c r="AQ1190"/>
      <c r="AR1190" s="151"/>
      <c r="AS1190" s="151"/>
      <c r="AT1190"/>
      <c r="AU1190" s="57"/>
      <c r="AV1190" s="57"/>
      <c r="AW1190" s="57"/>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row>
    <row r="1191" spans="42:77" hidden="1" x14ac:dyDescent="0.2">
      <c r="AP1191"/>
      <c r="AQ1191"/>
      <c r="AR1191" s="151"/>
      <c r="AS1191" s="151"/>
      <c r="AT1191"/>
      <c r="AU1191" s="57"/>
      <c r="AV1191" s="57"/>
      <c r="AW1191" s="57"/>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row>
    <row r="1192" spans="42:77" hidden="1" x14ac:dyDescent="0.2">
      <c r="AP1192"/>
      <c r="AQ1192"/>
      <c r="AR1192" s="151"/>
      <c r="AS1192" s="151"/>
      <c r="AT1192"/>
      <c r="AU1192" s="57"/>
      <c r="AV1192" s="57"/>
      <c r="AW1192" s="57"/>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row>
    <row r="1193" spans="42:77" hidden="1" x14ac:dyDescent="0.2">
      <c r="AP1193"/>
      <c r="AQ1193"/>
      <c r="AR1193" s="151"/>
      <c r="AS1193" s="151"/>
      <c r="AT1193"/>
      <c r="AU1193" s="57"/>
      <c r="AV1193" s="57"/>
      <c r="AW1193" s="57"/>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row>
    <row r="1194" spans="42:77" hidden="1" x14ac:dyDescent="0.2">
      <c r="AP1194"/>
      <c r="AQ1194"/>
      <c r="AR1194" s="151"/>
      <c r="AS1194" s="151"/>
      <c r="AT1194"/>
      <c r="AU1194" s="57"/>
      <c r="AV1194" s="57"/>
      <c r="AW1194" s="57"/>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row>
    <row r="1195" spans="42:77" hidden="1" x14ac:dyDescent="0.2">
      <c r="AP1195"/>
      <c r="AQ1195"/>
      <c r="AR1195" s="151"/>
      <c r="AS1195" s="151"/>
      <c r="AT1195"/>
      <c r="AU1195" s="57"/>
      <c r="AV1195" s="57"/>
      <c r="AW1195" s="57"/>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row>
    <row r="1196" spans="42:77" hidden="1" x14ac:dyDescent="0.2">
      <c r="AP1196"/>
      <c r="AQ1196"/>
      <c r="AR1196" s="151"/>
      <c r="AS1196" s="151"/>
      <c r="AT1196"/>
      <c r="AU1196" s="57"/>
      <c r="AV1196" s="57"/>
      <c r="AW1196" s="57"/>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row>
    <row r="1197" spans="42:77" hidden="1" x14ac:dyDescent="0.2">
      <c r="AP1197"/>
      <c r="AQ1197"/>
      <c r="AR1197" s="151"/>
      <c r="AS1197" s="151"/>
      <c r="AT1197"/>
      <c r="AU1197" s="57"/>
      <c r="AV1197" s="57"/>
      <c r="AW1197" s="5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row>
    <row r="1198" spans="42:77" hidden="1" x14ac:dyDescent="0.2">
      <c r="AP1198"/>
      <c r="AQ1198"/>
      <c r="AR1198" s="151"/>
      <c r="AS1198" s="151"/>
      <c r="AT1198"/>
      <c r="AU1198" s="57"/>
      <c r="AV1198" s="57"/>
      <c r="AW1198" s="57"/>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row>
    <row r="1199" spans="42:77" hidden="1" x14ac:dyDescent="0.2">
      <c r="AP1199"/>
      <c r="AQ1199"/>
      <c r="AR1199" s="151"/>
      <c r="AS1199" s="151"/>
      <c r="AT1199"/>
      <c r="AU1199" s="57"/>
      <c r="AV1199" s="57"/>
      <c r="AW1199" s="57"/>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row>
    <row r="1200" spans="42:77" hidden="1" x14ac:dyDescent="0.2">
      <c r="AP1200"/>
      <c r="AQ1200"/>
      <c r="AR1200" s="151"/>
      <c r="AS1200" s="151"/>
      <c r="AT1200"/>
      <c r="AU1200" s="57"/>
      <c r="AV1200" s="57"/>
      <c r="AW1200" s="57"/>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row>
    <row r="1201" spans="42:77" hidden="1" x14ac:dyDescent="0.2">
      <c r="AP1201"/>
      <c r="AQ1201"/>
      <c r="AR1201" s="151"/>
      <c r="AS1201" s="151"/>
      <c r="AT1201"/>
      <c r="AU1201" s="57"/>
      <c r="AV1201" s="57"/>
      <c r="AW1201" s="57"/>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row>
    <row r="1202" spans="42:77" hidden="1" x14ac:dyDescent="0.2">
      <c r="AP1202"/>
      <c r="AQ1202"/>
      <c r="AR1202" s="151"/>
      <c r="AS1202" s="151"/>
      <c r="AT1202"/>
      <c r="AU1202" s="57"/>
      <c r="AV1202" s="57"/>
      <c r="AW1202" s="57"/>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row>
    <row r="1203" spans="42:77" hidden="1" x14ac:dyDescent="0.2">
      <c r="AP1203"/>
      <c r="AQ1203"/>
      <c r="AR1203" s="151"/>
      <c r="AS1203" s="151"/>
      <c r="AT1203"/>
      <c r="AU1203" s="57"/>
      <c r="AV1203" s="57"/>
      <c r="AW1203" s="57"/>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row>
    <row r="1204" spans="42:77" hidden="1" x14ac:dyDescent="0.2">
      <c r="AP1204"/>
      <c r="AQ1204"/>
      <c r="AR1204" s="151"/>
      <c r="AS1204" s="151"/>
      <c r="AT1204"/>
      <c r="AU1204" s="57"/>
      <c r="AV1204" s="57"/>
      <c r="AW1204" s="57"/>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row>
  </sheetData>
  <sheetProtection algorithmName="SHA-512" hashValue="i84+4O+qcAwYZA62VJv5d2DiIBQfStinH3m1RN+MSTMkmILNajkE90iOXntoO0v2W51exkSt1o5/wpb9ONjiUQ==" saltValue="R1x5SJglI22UYjNw/xqEJw==" spinCount="100000" sheet="1" objects="1" scenarios="1" selectLockedCells="1"/>
  <dataConsolidate/>
  <mergeCells count="6515">
    <mergeCell ref="P8:Q8"/>
    <mergeCell ref="B424:D424"/>
    <mergeCell ref="E424:I424"/>
    <mergeCell ref="J424:N424"/>
    <mergeCell ref="O424:S424"/>
    <mergeCell ref="T424:X424"/>
    <mergeCell ref="Y424:AC424"/>
    <mergeCell ref="B423:D423"/>
    <mergeCell ref="J421:N421"/>
    <mergeCell ref="O421:S421"/>
    <mergeCell ref="T421:X421"/>
    <mergeCell ref="Y421:AC421"/>
    <mergeCell ref="O418:S418"/>
    <mergeCell ref="T418:X418"/>
    <mergeCell ref="Y418:AC418"/>
    <mergeCell ref="T420:X420"/>
    <mergeCell ref="Y420:AC420"/>
    <mergeCell ref="B421:D421"/>
    <mergeCell ref="B422:D422"/>
    <mergeCell ref="E422:I422"/>
    <mergeCell ref="J422:N422"/>
    <mergeCell ref="O422:S422"/>
    <mergeCell ref="T422:X422"/>
    <mergeCell ref="Y422:AC422"/>
    <mergeCell ref="E423:I423"/>
    <mergeCell ref="Z375:AA375"/>
    <mergeCell ref="Z374:AA374"/>
    <mergeCell ref="Q376:R376"/>
    <mergeCell ref="Q378:R378"/>
    <mergeCell ref="B378:D378"/>
    <mergeCell ref="H376:I376"/>
    <mergeCell ref="K376:L376"/>
    <mergeCell ref="B374:D374"/>
    <mergeCell ref="B413:D413"/>
    <mergeCell ref="E413:I413"/>
    <mergeCell ref="J413:N413"/>
    <mergeCell ref="O413:S413"/>
    <mergeCell ref="T413:X413"/>
    <mergeCell ref="Y413:AC413"/>
    <mergeCell ref="B414:D414"/>
    <mergeCell ref="E414:I414"/>
    <mergeCell ref="J414:N414"/>
    <mergeCell ref="Y414:AC414"/>
    <mergeCell ref="B410:AC410"/>
    <mergeCell ref="J404:N404"/>
    <mergeCell ref="Z380:AA380"/>
    <mergeCell ref="T397:X397"/>
    <mergeCell ref="Y397:AC397"/>
    <mergeCell ref="J398:N398"/>
    <mergeCell ref="O398:S398"/>
    <mergeCell ref="T398:X398"/>
    <mergeCell ref="Q379:R379"/>
    <mergeCell ref="N378:O378"/>
    <mergeCell ref="T375:U375"/>
    <mergeCell ref="W378:X378"/>
    <mergeCell ref="Y405:AC405"/>
    <mergeCell ref="Y398:AC398"/>
    <mergeCell ref="J399:N399"/>
    <mergeCell ref="B379:D379"/>
    <mergeCell ref="N375:O375"/>
    <mergeCell ref="B403:D403"/>
    <mergeCell ref="B404:D404"/>
    <mergeCell ref="B405:D405"/>
    <mergeCell ref="B406:D406"/>
    <mergeCell ref="AF373:AG373"/>
    <mergeCell ref="T372:U372"/>
    <mergeCell ref="W372:X372"/>
    <mergeCell ref="Z372:AA372"/>
    <mergeCell ref="AC372:AD372"/>
    <mergeCell ref="AF372:AG372"/>
    <mergeCell ref="B408:D408"/>
    <mergeCell ref="B395:AK395"/>
    <mergeCell ref="E397:I397"/>
    <mergeCell ref="E398:I398"/>
    <mergeCell ref="E399:I399"/>
    <mergeCell ref="B397:D397"/>
    <mergeCell ref="B398:D398"/>
    <mergeCell ref="B399:D399"/>
    <mergeCell ref="N379:O379"/>
    <mergeCell ref="AF377:AG377"/>
    <mergeCell ref="AI377:AJ377"/>
    <mergeCell ref="AI372:AJ372"/>
    <mergeCell ref="AC378:AD378"/>
    <mergeCell ref="AF374:AG374"/>
    <mergeCell ref="T373:U373"/>
    <mergeCell ref="W373:X373"/>
    <mergeCell ref="Z373:AA373"/>
    <mergeCell ref="AK1:AK391"/>
    <mergeCell ref="AF5:AG5"/>
    <mergeCell ref="AH5:AJ5"/>
    <mergeCell ref="AI373:AJ373"/>
    <mergeCell ref="AI382:AJ382"/>
    <mergeCell ref="B371:D371"/>
    <mergeCell ref="B372:D372"/>
    <mergeCell ref="B373:D373"/>
    <mergeCell ref="N380:O380"/>
    <mergeCell ref="N1136:O1136"/>
    <mergeCell ref="T1136:U1136"/>
    <mergeCell ref="N372:O372"/>
    <mergeCell ref="Q372:R372"/>
    <mergeCell ref="E1137:F1137"/>
    <mergeCell ref="H1137:I1137"/>
    <mergeCell ref="N1137:O1137"/>
    <mergeCell ref="T1137:U1137"/>
    <mergeCell ref="Z1137:AA1137"/>
    <mergeCell ref="X9:AA9"/>
    <mergeCell ref="AB9:AC9"/>
    <mergeCell ref="X8:AA8"/>
    <mergeCell ref="AB8:AC8"/>
    <mergeCell ref="B377:D377"/>
    <mergeCell ref="E377:F377"/>
    <mergeCell ref="H377:I377"/>
    <mergeCell ref="K377:L377"/>
    <mergeCell ref="N377:O377"/>
    <mergeCell ref="Q377:R377"/>
    <mergeCell ref="T377:U377"/>
    <mergeCell ref="W377:X377"/>
    <mergeCell ref="Z377:AA377"/>
    <mergeCell ref="AC377:AD377"/>
    <mergeCell ref="B415:D415"/>
    <mergeCell ref="E415:I415"/>
    <mergeCell ref="J415:N415"/>
    <mergeCell ref="O415:S415"/>
    <mergeCell ref="T415:X415"/>
    <mergeCell ref="Y415:AC415"/>
    <mergeCell ref="E421:I421"/>
    <mergeCell ref="E1125:F1125"/>
    <mergeCell ref="H1125:I1125"/>
    <mergeCell ref="E1167:F1167"/>
    <mergeCell ref="H1167:I1167"/>
    <mergeCell ref="N1167:O1167"/>
    <mergeCell ref="T1167:U1167"/>
    <mergeCell ref="Z1167:AA1167"/>
    <mergeCell ref="E1132:F1132"/>
    <mergeCell ref="H1132:I1132"/>
    <mergeCell ref="N1132:O1132"/>
    <mergeCell ref="T1132:U1132"/>
    <mergeCell ref="Z1132:AA1132"/>
    <mergeCell ref="H1126:I1126"/>
    <mergeCell ref="N1126:O1126"/>
    <mergeCell ref="T1126:U1126"/>
    <mergeCell ref="Z1126:AA1126"/>
    <mergeCell ref="E1127:F1127"/>
    <mergeCell ref="H1127:I1127"/>
    <mergeCell ref="N1127:O1127"/>
    <mergeCell ref="T1127:U1127"/>
    <mergeCell ref="Z1127:AA1127"/>
    <mergeCell ref="E1128:F1128"/>
    <mergeCell ref="H1128:I1128"/>
    <mergeCell ref="N1128:O1128"/>
    <mergeCell ref="Z1136:AA1136"/>
    <mergeCell ref="T1128:U1128"/>
    <mergeCell ref="Z1128:AA1128"/>
    <mergeCell ref="T1130:U1130"/>
    <mergeCell ref="Z1130:AA1130"/>
    <mergeCell ref="E1126:F1126"/>
    <mergeCell ref="E1136:F1136"/>
    <mergeCell ref="H1136:I1136"/>
    <mergeCell ref="Z1134:AA1134"/>
    <mergeCell ref="E1135:F1135"/>
    <mergeCell ref="N1125:O1125"/>
    <mergeCell ref="T1125:U1125"/>
    <mergeCell ref="Z1125:AA1125"/>
    <mergeCell ref="AB5:AD5"/>
    <mergeCell ref="X5:AA5"/>
    <mergeCell ref="E1131:F1131"/>
    <mergeCell ref="H1131:I1131"/>
    <mergeCell ref="N1131:O1131"/>
    <mergeCell ref="T1131:U1131"/>
    <mergeCell ref="Z1131:AA1131"/>
    <mergeCell ref="E1123:F1123"/>
    <mergeCell ref="H1123:I1123"/>
    <mergeCell ref="N1123:O1123"/>
    <mergeCell ref="T1123:U1123"/>
    <mergeCell ref="Z1123:AA1123"/>
    <mergeCell ref="E1124:F1124"/>
    <mergeCell ref="H1124:I1124"/>
    <mergeCell ref="N1124:O1124"/>
    <mergeCell ref="T1124:U1124"/>
    <mergeCell ref="Z1124:AA1124"/>
    <mergeCell ref="E1122:F1122"/>
    <mergeCell ref="H1122:I1122"/>
    <mergeCell ref="E1129:F1129"/>
    <mergeCell ref="AC373:AD373"/>
    <mergeCell ref="Z371:AA371"/>
    <mergeCell ref="H1129:I1129"/>
    <mergeCell ref="N1129:O1129"/>
    <mergeCell ref="H1130:I1130"/>
    <mergeCell ref="N1130:O1130"/>
    <mergeCell ref="T1129:U1129"/>
    <mergeCell ref="Z1129:AA1129"/>
    <mergeCell ref="E1130:F1130"/>
    <mergeCell ref="E1121:F1121"/>
    <mergeCell ref="H1121:I1121"/>
    <mergeCell ref="N1121:O1121"/>
    <mergeCell ref="T1121:U1121"/>
    <mergeCell ref="Z1121:AA1121"/>
    <mergeCell ref="N1122:O1122"/>
    <mergeCell ref="T1122:U1122"/>
    <mergeCell ref="Z1122:AA1122"/>
    <mergeCell ref="E1119:F1119"/>
    <mergeCell ref="H1119:I1119"/>
    <mergeCell ref="N1119:O1119"/>
    <mergeCell ref="T1119:U1119"/>
    <mergeCell ref="Z1119:AA1119"/>
    <mergeCell ref="E1120:F1120"/>
    <mergeCell ref="H1120:I1120"/>
    <mergeCell ref="N1120:O1120"/>
    <mergeCell ref="T1120:U1120"/>
    <mergeCell ref="Z1120:AA1120"/>
    <mergeCell ref="E1117:F1117"/>
    <mergeCell ref="H1117:I1117"/>
    <mergeCell ref="N1117:O1117"/>
    <mergeCell ref="T1117:U1117"/>
    <mergeCell ref="Z1117:AA1117"/>
    <mergeCell ref="E1118:F1118"/>
    <mergeCell ref="H1118:I1118"/>
    <mergeCell ref="N1118:O1118"/>
    <mergeCell ref="T1118:U1118"/>
    <mergeCell ref="Z1118:AA1118"/>
    <mergeCell ref="E1115:F1115"/>
    <mergeCell ref="H1115:I1115"/>
    <mergeCell ref="N1115:O1115"/>
    <mergeCell ref="T1115:U1115"/>
    <mergeCell ref="Z1115:AA1115"/>
    <mergeCell ref="E1116:F1116"/>
    <mergeCell ref="H1116:I1116"/>
    <mergeCell ref="N1116:O1116"/>
    <mergeCell ref="T1116:U1116"/>
    <mergeCell ref="Z1116:AA1116"/>
    <mergeCell ref="E1113:F1113"/>
    <mergeCell ref="H1113:I1113"/>
    <mergeCell ref="N1113:O1113"/>
    <mergeCell ref="T1113:U1113"/>
    <mergeCell ref="Z1113:AA1113"/>
    <mergeCell ref="E1114:F1114"/>
    <mergeCell ref="H1114:I1114"/>
    <mergeCell ref="N1114:O1114"/>
    <mergeCell ref="T1114:U1114"/>
    <mergeCell ref="Z1114:AA1114"/>
    <mergeCell ref="E1111:F1111"/>
    <mergeCell ref="H1111:I1111"/>
    <mergeCell ref="N1111:O1111"/>
    <mergeCell ref="T1111:U1111"/>
    <mergeCell ref="Z1111:AA1111"/>
    <mergeCell ref="E1112:F1112"/>
    <mergeCell ref="H1112:I1112"/>
    <mergeCell ref="N1112:O1112"/>
    <mergeCell ref="T1112:U1112"/>
    <mergeCell ref="Z1112:AA1112"/>
    <mergeCell ref="E1103:F1103"/>
    <mergeCell ref="H1103:I1103"/>
    <mergeCell ref="N1103:O1103"/>
    <mergeCell ref="T1103:U1103"/>
    <mergeCell ref="Z1103:AA1103"/>
    <mergeCell ref="E1104:F1104"/>
    <mergeCell ref="H1104:I1104"/>
    <mergeCell ref="N1104:O1104"/>
    <mergeCell ref="T1104:U1104"/>
    <mergeCell ref="Z1104:AA1104"/>
    <mergeCell ref="E1109:F1109"/>
    <mergeCell ref="H1109:I1109"/>
    <mergeCell ref="N1109:O1109"/>
    <mergeCell ref="T1109:U1109"/>
    <mergeCell ref="Z1109:AA1109"/>
    <mergeCell ref="E1110:F1110"/>
    <mergeCell ref="H1110:I1110"/>
    <mergeCell ref="N1110:O1110"/>
    <mergeCell ref="T1110:U1110"/>
    <mergeCell ref="Z1110:AA1110"/>
    <mergeCell ref="E1107:F1107"/>
    <mergeCell ref="H1107:I1107"/>
    <mergeCell ref="N1107:O1107"/>
    <mergeCell ref="T1107:U1107"/>
    <mergeCell ref="Z1107:AA1107"/>
    <mergeCell ref="E1108:F1108"/>
    <mergeCell ref="H1108:I1108"/>
    <mergeCell ref="N1108:O1108"/>
    <mergeCell ref="T1108:U1108"/>
    <mergeCell ref="Z1108:AA1108"/>
    <mergeCell ref="E1105:F1105"/>
    <mergeCell ref="H1105:I1105"/>
    <mergeCell ref="E1101:F1101"/>
    <mergeCell ref="H1101:I1101"/>
    <mergeCell ref="N1101:O1101"/>
    <mergeCell ref="T1101:U1101"/>
    <mergeCell ref="Z1101:AA1101"/>
    <mergeCell ref="E1102:F1102"/>
    <mergeCell ref="H1102:I1102"/>
    <mergeCell ref="N1102:O1102"/>
    <mergeCell ref="T1102:U1102"/>
    <mergeCell ref="Z1102:AA1102"/>
    <mergeCell ref="E1099:F1099"/>
    <mergeCell ref="H1099:I1099"/>
    <mergeCell ref="N1099:O1099"/>
    <mergeCell ref="T1099:U1099"/>
    <mergeCell ref="Z1099:AA1099"/>
    <mergeCell ref="E1100:F1100"/>
    <mergeCell ref="H1100:I1100"/>
    <mergeCell ref="N1100:O1100"/>
    <mergeCell ref="T1100:U1100"/>
    <mergeCell ref="Z1100:AA1100"/>
    <mergeCell ref="N1105:O1105"/>
    <mergeCell ref="T1105:U1105"/>
    <mergeCell ref="Z1105:AA1105"/>
    <mergeCell ref="E1106:F1106"/>
    <mergeCell ref="H1106:I1106"/>
    <mergeCell ref="N1106:O1106"/>
    <mergeCell ref="T1106:U1106"/>
    <mergeCell ref="Z1106:AA1106"/>
    <mergeCell ref="E1140:F1140"/>
    <mergeCell ref="H1140:I1140"/>
    <mergeCell ref="N1140:O1140"/>
    <mergeCell ref="T1140:U1140"/>
    <mergeCell ref="Z1140:AA1140"/>
    <mergeCell ref="E1141:F1141"/>
    <mergeCell ref="H1141:I1141"/>
    <mergeCell ref="N1141:O1141"/>
    <mergeCell ref="T1141:U1141"/>
    <mergeCell ref="Z1141:AA1141"/>
    <mergeCell ref="E1138:F1138"/>
    <mergeCell ref="H1138:I1138"/>
    <mergeCell ref="N1138:O1138"/>
    <mergeCell ref="T1138:U1138"/>
    <mergeCell ref="Z1138:AA1138"/>
    <mergeCell ref="E1139:F1139"/>
    <mergeCell ref="H1139:I1139"/>
    <mergeCell ref="N1139:O1139"/>
    <mergeCell ref="T1139:U1139"/>
    <mergeCell ref="Z1139:AA1139"/>
    <mergeCell ref="E1134:F1134"/>
    <mergeCell ref="H1134:I1134"/>
    <mergeCell ref="N1134:O1134"/>
    <mergeCell ref="T1134:U1134"/>
    <mergeCell ref="H1135:I1135"/>
    <mergeCell ref="N1135:O1135"/>
    <mergeCell ref="T1135:U1135"/>
    <mergeCell ref="Z1135:AA1135"/>
    <mergeCell ref="E1093:F1093"/>
    <mergeCell ref="H1093:I1093"/>
    <mergeCell ref="N1093:O1093"/>
    <mergeCell ref="T1093:U1093"/>
    <mergeCell ref="Z1093:AA1093"/>
    <mergeCell ref="E1133:F1133"/>
    <mergeCell ref="H1133:I1133"/>
    <mergeCell ref="N1133:O1133"/>
    <mergeCell ref="T1133:U1133"/>
    <mergeCell ref="Z1133:AA1133"/>
    <mergeCell ref="E1094:F1094"/>
    <mergeCell ref="H1094:I1094"/>
    <mergeCell ref="N1094:O1094"/>
    <mergeCell ref="T1094:U1094"/>
    <mergeCell ref="Z1094:AA1094"/>
    <mergeCell ref="E1095:F1095"/>
    <mergeCell ref="H1095:I1095"/>
    <mergeCell ref="N1095:O1095"/>
    <mergeCell ref="T1095:U1095"/>
    <mergeCell ref="Z1095:AA1095"/>
    <mergeCell ref="E1096:F1096"/>
    <mergeCell ref="H1096:I1096"/>
    <mergeCell ref="E1097:F1097"/>
    <mergeCell ref="H1097:I1097"/>
    <mergeCell ref="N1097:O1097"/>
    <mergeCell ref="T1097:U1097"/>
    <mergeCell ref="Z1097:AA1097"/>
    <mergeCell ref="E1098:F1098"/>
    <mergeCell ref="H1098:I1098"/>
    <mergeCell ref="N1098:O1098"/>
    <mergeCell ref="E1091:F1091"/>
    <mergeCell ref="H1091:I1091"/>
    <mergeCell ref="N1091:O1091"/>
    <mergeCell ref="T1091:U1091"/>
    <mergeCell ref="Z1091:AA1091"/>
    <mergeCell ref="E1092:F1092"/>
    <mergeCell ref="H1092:I1092"/>
    <mergeCell ref="N1092:O1092"/>
    <mergeCell ref="T1092:U1092"/>
    <mergeCell ref="Z1092:AA1092"/>
    <mergeCell ref="T1098:U1098"/>
    <mergeCell ref="Z1098:AA1098"/>
    <mergeCell ref="E1090:F1090"/>
    <mergeCell ref="H1090:I1090"/>
    <mergeCell ref="N1090:O1090"/>
    <mergeCell ref="T1090:U1090"/>
    <mergeCell ref="Z1090:AA1090"/>
    <mergeCell ref="E1087:F1087"/>
    <mergeCell ref="H1087:I1087"/>
    <mergeCell ref="N1087:O1087"/>
    <mergeCell ref="T1087:U1087"/>
    <mergeCell ref="Z1087:AA1087"/>
    <mergeCell ref="E1088:F1088"/>
    <mergeCell ref="H1088:I1088"/>
    <mergeCell ref="N1088:O1088"/>
    <mergeCell ref="T1088:U1088"/>
    <mergeCell ref="Z1088:AA1088"/>
    <mergeCell ref="E1085:F1085"/>
    <mergeCell ref="H1085:I1085"/>
    <mergeCell ref="N1085:O1085"/>
    <mergeCell ref="T1085:U1085"/>
    <mergeCell ref="Z1085:AA1085"/>
    <mergeCell ref="N1096:O1096"/>
    <mergeCell ref="T1096:U1096"/>
    <mergeCell ref="E1086:F1086"/>
    <mergeCell ref="H1086:I1086"/>
    <mergeCell ref="N1086:O1086"/>
    <mergeCell ref="T1086:U1086"/>
    <mergeCell ref="Z1086:AA1086"/>
    <mergeCell ref="E1089:F1089"/>
    <mergeCell ref="H1089:I1089"/>
    <mergeCell ref="N1089:O1089"/>
    <mergeCell ref="T1089:U1089"/>
    <mergeCell ref="Z1089:AA1089"/>
    <mergeCell ref="E1083:F1083"/>
    <mergeCell ref="H1083:I1083"/>
    <mergeCell ref="N1083:O1083"/>
    <mergeCell ref="T1083:U1083"/>
    <mergeCell ref="Z1083:AA1083"/>
    <mergeCell ref="E1084:F1084"/>
    <mergeCell ref="H1084:I1084"/>
    <mergeCell ref="N1084:O1084"/>
    <mergeCell ref="T1084:U1084"/>
    <mergeCell ref="Z1084:AA1084"/>
    <mergeCell ref="E1081:F1081"/>
    <mergeCell ref="H1081:I1081"/>
    <mergeCell ref="N1081:O1081"/>
    <mergeCell ref="T1081:U1081"/>
    <mergeCell ref="Z1081:AA1081"/>
    <mergeCell ref="E1082:F1082"/>
    <mergeCell ref="H1082:I1082"/>
    <mergeCell ref="N1082:O1082"/>
    <mergeCell ref="T1082:U1082"/>
    <mergeCell ref="Z1082:AA1082"/>
    <mergeCell ref="E1079:F1079"/>
    <mergeCell ref="H1079:I1079"/>
    <mergeCell ref="N1079:O1079"/>
    <mergeCell ref="T1079:U1079"/>
    <mergeCell ref="Z1079:AA1079"/>
    <mergeCell ref="E1080:F1080"/>
    <mergeCell ref="H1080:I1080"/>
    <mergeCell ref="N1080:O1080"/>
    <mergeCell ref="T1080:U1080"/>
    <mergeCell ref="Z1080:AA1080"/>
    <mergeCell ref="E1077:F1077"/>
    <mergeCell ref="H1077:I1077"/>
    <mergeCell ref="N1077:O1077"/>
    <mergeCell ref="T1077:U1077"/>
    <mergeCell ref="Z1077:AA1077"/>
    <mergeCell ref="E1078:F1078"/>
    <mergeCell ref="H1078:I1078"/>
    <mergeCell ref="N1078:O1078"/>
    <mergeCell ref="T1078:U1078"/>
    <mergeCell ref="Z1078:AA1078"/>
    <mergeCell ref="E1075:F1075"/>
    <mergeCell ref="H1075:I1075"/>
    <mergeCell ref="N1075:O1075"/>
    <mergeCell ref="T1075:U1075"/>
    <mergeCell ref="Z1075:AA1075"/>
    <mergeCell ref="E1076:F1076"/>
    <mergeCell ref="H1076:I1076"/>
    <mergeCell ref="N1076:O1076"/>
    <mergeCell ref="T1076:U1076"/>
    <mergeCell ref="Z1076:AA1076"/>
    <mergeCell ref="E1073:F1073"/>
    <mergeCell ref="H1073:I1073"/>
    <mergeCell ref="N1073:O1073"/>
    <mergeCell ref="T1073:U1073"/>
    <mergeCell ref="Z1073:AA1073"/>
    <mergeCell ref="E1074:F1074"/>
    <mergeCell ref="H1074:I1074"/>
    <mergeCell ref="N1074:O1074"/>
    <mergeCell ref="T1074:U1074"/>
    <mergeCell ref="Z1074:AA1074"/>
    <mergeCell ref="E1071:F1071"/>
    <mergeCell ref="H1071:I1071"/>
    <mergeCell ref="N1071:O1071"/>
    <mergeCell ref="T1071:U1071"/>
    <mergeCell ref="Z1071:AA1071"/>
    <mergeCell ref="E1072:F1072"/>
    <mergeCell ref="H1072:I1072"/>
    <mergeCell ref="N1072:O1072"/>
    <mergeCell ref="T1072:U1072"/>
    <mergeCell ref="Z1072:AA1072"/>
    <mergeCell ref="E1069:F1069"/>
    <mergeCell ref="H1069:I1069"/>
    <mergeCell ref="N1069:O1069"/>
    <mergeCell ref="T1069:U1069"/>
    <mergeCell ref="Z1069:AA1069"/>
    <mergeCell ref="E1070:F1070"/>
    <mergeCell ref="H1070:I1070"/>
    <mergeCell ref="N1070:O1070"/>
    <mergeCell ref="T1070:U1070"/>
    <mergeCell ref="Z1070:AA1070"/>
    <mergeCell ref="E1067:F1067"/>
    <mergeCell ref="H1067:I1067"/>
    <mergeCell ref="N1067:O1067"/>
    <mergeCell ref="T1067:U1067"/>
    <mergeCell ref="Z1067:AA1067"/>
    <mergeCell ref="E1068:F1068"/>
    <mergeCell ref="H1068:I1068"/>
    <mergeCell ref="N1068:O1068"/>
    <mergeCell ref="T1068:U1068"/>
    <mergeCell ref="Z1068:AA1068"/>
    <mergeCell ref="E1065:F1065"/>
    <mergeCell ref="H1065:I1065"/>
    <mergeCell ref="N1065:O1065"/>
    <mergeCell ref="T1065:U1065"/>
    <mergeCell ref="Z1065:AA1065"/>
    <mergeCell ref="E1066:F1066"/>
    <mergeCell ref="H1066:I1066"/>
    <mergeCell ref="N1066:O1066"/>
    <mergeCell ref="T1066:U1066"/>
    <mergeCell ref="Z1066:AA1066"/>
    <mergeCell ref="E1063:F1063"/>
    <mergeCell ref="H1063:I1063"/>
    <mergeCell ref="N1063:O1063"/>
    <mergeCell ref="T1063:U1063"/>
    <mergeCell ref="Z1063:AA1063"/>
    <mergeCell ref="E1064:F1064"/>
    <mergeCell ref="H1064:I1064"/>
    <mergeCell ref="N1064:O1064"/>
    <mergeCell ref="T1064:U1064"/>
    <mergeCell ref="Z1064:AA1064"/>
    <mergeCell ref="E1061:F1061"/>
    <mergeCell ref="H1061:I1061"/>
    <mergeCell ref="N1061:O1061"/>
    <mergeCell ref="T1061:U1061"/>
    <mergeCell ref="Z1061:AA1061"/>
    <mergeCell ref="E1062:F1062"/>
    <mergeCell ref="H1062:I1062"/>
    <mergeCell ref="N1062:O1062"/>
    <mergeCell ref="T1062:U1062"/>
    <mergeCell ref="Z1062:AA1062"/>
    <mergeCell ref="E1059:F1059"/>
    <mergeCell ref="H1059:I1059"/>
    <mergeCell ref="N1059:O1059"/>
    <mergeCell ref="T1059:U1059"/>
    <mergeCell ref="Z1059:AA1059"/>
    <mergeCell ref="E1060:F1060"/>
    <mergeCell ref="H1060:I1060"/>
    <mergeCell ref="N1060:O1060"/>
    <mergeCell ref="T1060:U1060"/>
    <mergeCell ref="Z1060:AA1060"/>
    <mergeCell ref="E1057:F1057"/>
    <mergeCell ref="H1057:I1057"/>
    <mergeCell ref="N1057:O1057"/>
    <mergeCell ref="T1057:U1057"/>
    <mergeCell ref="Z1057:AA1057"/>
    <mergeCell ref="E1058:F1058"/>
    <mergeCell ref="H1058:I1058"/>
    <mergeCell ref="N1058:O1058"/>
    <mergeCell ref="T1058:U1058"/>
    <mergeCell ref="Z1058:AA1058"/>
    <mergeCell ref="E1055:F1055"/>
    <mergeCell ref="H1055:I1055"/>
    <mergeCell ref="N1055:O1055"/>
    <mergeCell ref="T1055:U1055"/>
    <mergeCell ref="Z1055:AA1055"/>
    <mergeCell ref="E1056:F1056"/>
    <mergeCell ref="H1056:I1056"/>
    <mergeCell ref="N1056:O1056"/>
    <mergeCell ref="T1056:U1056"/>
    <mergeCell ref="Z1056:AA1056"/>
    <mergeCell ref="E1053:F1053"/>
    <mergeCell ref="H1053:I1053"/>
    <mergeCell ref="N1053:O1053"/>
    <mergeCell ref="T1053:U1053"/>
    <mergeCell ref="Z1053:AA1053"/>
    <mergeCell ref="E1054:F1054"/>
    <mergeCell ref="H1054:I1054"/>
    <mergeCell ref="N1054:O1054"/>
    <mergeCell ref="T1054:U1054"/>
    <mergeCell ref="Z1054:AA1054"/>
    <mergeCell ref="E1051:F1051"/>
    <mergeCell ref="H1051:I1051"/>
    <mergeCell ref="N1051:O1051"/>
    <mergeCell ref="T1051:U1051"/>
    <mergeCell ref="Z1051:AA1051"/>
    <mergeCell ref="E1052:F1052"/>
    <mergeCell ref="H1052:I1052"/>
    <mergeCell ref="N1052:O1052"/>
    <mergeCell ref="T1052:U1052"/>
    <mergeCell ref="Z1052:AA1052"/>
    <mergeCell ref="E1049:F1049"/>
    <mergeCell ref="H1049:I1049"/>
    <mergeCell ref="N1049:O1049"/>
    <mergeCell ref="T1049:U1049"/>
    <mergeCell ref="Z1049:AA1049"/>
    <mergeCell ref="E1050:F1050"/>
    <mergeCell ref="H1050:I1050"/>
    <mergeCell ref="N1050:O1050"/>
    <mergeCell ref="T1050:U1050"/>
    <mergeCell ref="Z1050:AA1050"/>
    <mergeCell ref="E1047:F1047"/>
    <mergeCell ref="H1047:I1047"/>
    <mergeCell ref="N1047:O1047"/>
    <mergeCell ref="T1047:U1047"/>
    <mergeCell ref="Z1047:AA1047"/>
    <mergeCell ref="E1048:F1048"/>
    <mergeCell ref="H1048:I1048"/>
    <mergeCell ref="N1048:O1048"/>
    <mergeCell ref="T1048:U1048"/>
    <mergeCell ref="Z1048:AA1048"/>
    <mergeCell ref="E1045:F1045"/>
    <mergeCell ref="H1045:I1045"/>
    <mergeCell ref="N1045:O1045"/>
    <mergeCell ref="T1045:U1045"/>
    <mergeCell ref="Z1045:AA1045"/>
    <mergeCell ref="E1046:F1046"/>
    <mergeCell ref="H1046:I1046"/>
    <mergeCell ref="N1046:O1046"/>
    <mergeCell ref="T1046:U1046"/>
    <mergeCell ref="Z1046:AA1046"/>
    <mergeCell ref="E1043:F1043"/>
    <mergeCell ref="H1043:I1043"/>
    <mergeCell ref="N1043:O1043"/>
    <mergeCell ref="T1043:U1043"/>
    <mergeCell ref="Z1043:AA1043"/>
    <mergeCell ref="E1044:F1044"/>
    <mergeCell ref="H1044:I1044"/>
    <mergeCell ref="N1044:O1044"/>
    <mergeCell ref="T1044:U1044"/>
    <mergeCell ref="Z1044:AA1044"/>
    <mergeCell ref="E1041:F1041"/>
    <mergeCell ref="H1041:I1041"/>
    <mergeCell ref="N1041:O1041"/>
    <mergeCell ref="T1041:U1041"/>
    <mergeCell ref="Z1041:AA1041"/>
    <mergeCell ref="E1042:F1042"/>
    <mergeCell ref="H1042:I1042"/>
    <mergeCell ref="N1042:O1042"/>
    <mergeCell ref="T1042:U1042"/>
    <mergeCell ref="Z1042:AA1042"/>
    <mergeCell ref="E1039:F1039"/>
    <mergeCell ref="H1039:I1039"/>
    <mergeCell ref="N1039:O1039"/>
    <mergeCell ref="T1039:U1039"/>
    <mergeCell ref="Z1039:AA1039"/>
    <mergeCell ref="E1040:F1040"/>
    <mergeCell ref="H1040:I1040"/>
    <mergeCell ref="N1040:O1040"/>
    <mergeCell ref="T1040:U1040"/>
    <mergeCell ref="Z1040:AA1040"/>
    <mergeCell ref="E1037:F1037"/>
    <mergeCell ref="H1037:I1037"/>
    <mergeCell ref="N1037:O1037"/>
    <mergeCell ref="T1037:U1037"/>
    <mergeCell ref="Z1037:AA1037"/>
    <mergeCell ref="E1038:F1038"/>
    <mergeCell ref="H1038:I1038"/>
    <mergeCell ref="N1038:O1038"/>
    <mergeCell ref="T1038:U1038"/>
    <mergeCell ref="Z1038:AA1038"/>
    <mergeCell ref="E1035:F1035"/>
    <mergeCell ref="H1035:I1035"/>
    <mergeCell ref="N1035:O1035"/>
    <mergeCell ref="T1035:U1035"/>
    <mergeCell ref="Z1035:AA1035"/>
    <mergeCell ref="E1036:F1036"/>
    <mergeCell ref="H1036:I1036"/>
    <mergeCell ref="N1036:O1036"/>
    <mergeCell ref="T1036:U1036"/>
    <mergeCell ref="Z1036:AA1036"/>
    <mergeCell ref="E1033:F1033"/>
    <mergeCell ref="H1033:I1033"/>
    <mergeCell ref="N1033:O1033"/>
    <mergeCell ref="T1033:U1033"/>
    <mergeCell ref="Z1033:AA1033"/>
    <mergeCell ref="E1034:F1034"/>
    <mergeCell ref="H1034:I1034"/>
    <mergeCell ref="N1034:O1034"/>
    <mergeCell ref="T1034:U1034"/>
    <mergeCell ref="Z1034:AA1034"/>
    <mergeCell ref="E1031:F1031"/>
    <mergeCell ref="H1031:I1031"/>
    <mergeCell ref="N1031:O1031"/>
    <mergeCell ref="T1031:U1031"/>
    <mergeCell ref="Z1031:AA1031"/>
    <mergeCell ref="E1032:F1032"/>
    <mergeCell ref="H1032:I1032"/>
    <mergeCell ref="N1032:O1032"/>
    <mergeCell ref="T1032:U1032"/>
    <mergeCell ref="Z1032:AA1032"/>
    <mergeCell ref="E1029:F1029"/>
    <mergeCell ref="H1029:I1029"/>
    <mergeCell ref="N1029:O1029"/>
    <mergeCell ref="T1029:U1029"/>
    <mergeCell ref="Z1029:AA1029"/>
    <mergeCell ref="E1030:F1030"/>
    <mergeCell ref="H1030:I1030"/>
    <mergeCell ref="N1030:O1030"/>
    <mergeCell ref="T1030:U1030"/>
    <mergeCell ref="Z1030:AA1030"/>
    <mergeCell ref="E1027:F1027"/>
    <mergeCell ref="H1027:I1027"/>
    <mergeCell ref="N1027:O1027"/>
    <mergeCell ref="T1027:U1027"/>
    <mergeCell ref="Z1027:AA1027"/>
    <mergeCell ref="E1028:F1028"/>
    <mergeCell ref="H1028:I1028"/>
    <mergeCell ref="N1028:O1028"/>
    <mergeCell ref="T1028:U1028"/>
    <mergeCell ref="Z1028:AA1028"/>
    <mergeCell ref="E1025:F1025"/>
    <mergeCell ref="H1025:I1025"/>
    <mergeCell ref="N1025:O1025"/>
    <mergeCell ref="T1025:U1025"/>
    <mergeCell ref="Z1025:AA1025"/>
    <mergeCell ref="E1026:F1026"/>
    <mergeCell ref="H1026:I1026"/>
    <mergeCell ref="N1026:O1026"/>
    <mergeCell ref="T1026:U1026"/>
    <mergeCell ref="Z1026:AA1026"/>
    <mergeCell ref="E1023:F1023"/>
    <mergeCell ref="H1023:I1023"/>
    <mergeCell ref="N1023:O1023"/>
    <mergeCell ref="T1023:U1023"/>
    <mergeCell ref="Z1023:AA1023"/>
    <mergeCell ref="E1024:F1024"/>
    <mergeCell ref="H1024:I1024"/>
    <mergeCell ref="N1024:O1024"/>
    <mergeCell ref="T1024:U1024"/>
    <mergeCell ref="Z1024:AA1024"/>
    <mergeCell ref="E1021:F1021"/>
    <mergeCell ref="H1021:I1021"/>
    <mergeCell ref="N1021:O1021"/>
    <mergeCell ref="T1021:U1021"/>
    <mergeCell ref="Z1021:AA1021"/>
    <mergeCell ref="E1022:F1022"/>
    <mergeCell ref="H1022:I1022"/>
    <mergeCell ref="N1022:O1022"/>
    <mergeCell ref="T1022:U1022"/>
    <mergeCell ref="Z1022:AA1022"/>
    <mergeCell ref="E1019:F1019"/>
    <mergeCell ref="H1019:I1019"/>
    <mergeCell ref="N1019:O1019"/>
    <mergeCell ref="T1019:U1019"/>
    <mergeCell ref="Z1019:AA1019"/>
    <mergeCell ref="E1020:F1020"/>
    <mergeCell ref="H1020:I1020"/>
    <mergeCell ref="N1020:O1020"/>
    <mergeCell ref="T1020:U1020"/>
    <mergeCell ref="Z1020:AA1020"/>
    <mergeCell ref="E1017:F1017"/>
    <mergeCell ref="H1017:I1017"/>
    <mergeCell ref="N1017:O1017"/>
    <mergeCell ref="T1017:U1017"/>
    <mergeCell ref="Z1017:AA1017"/>
    <mergeCell ref="E1018:F1018"/>
    <mergeCell ref="H1018:I1018"/>
    <mergeCell ref="N1018:O1018"/>
    <mergeCell ref="T1018:U1018"/>
    <mergeCell ref="Z1018:AA1018"/>
    <mergeCell ref="E1015:F1015"/>
    <mergeCell ref="H1015:I1015"/>
    <mergeCell ref="N1015:O1015"/>
    <mergeCell ref="T1015:U1015"/>
    <mergeCell ref="Z1015:AA1015"/>
    <mergeCell ref="E1016:F1016"/>
    <mergeCell ref="H1016:I1016"/>
    <mergeCell ref="N1016:O1016"/>
    <mergeCell ref="T1016:U1016"/>
    <mergeCell ref="Z1016:AA1016"/>
    <mergeCell ref="E1013:F1013"/>
    <mergeCell ref="H1013:I1013"/>
    <mergeCell ref="N1013:O1013"/>
    <mergeCell ref="T1013:U1013"/>
    <mergeCell ref="Z1013:AA1013"/>
    <mergeCell ref="E1014:F1014"/>
    <mergeCell ref="H1014:I1014"/>
    <mergeCell ref="N1014:O1014"/>
    <mergeCell ref="T1014:U1014"/>
    <mergeCell ref="Z1014:AA1014"/>
    <mergeCell ref="E1011:F1011"/>
    <mergeCell ref="H1011:I1011"/>
    <mergeCell ref="N1011:O1011"/>
    <mergeCell ref="T1011:U1011"/>
    <mergeCell ref="Z1011:AA1011"/>
    <mergeCell ref="E1012:F1012"/>
    <mergeCell ref="H1012:I1012"/>
    <mergeCell ref="N1012:O1012"/>
    <mergeCell ref="T1012:U1012"/>
    <mergeCell ref="Z1012:AA1012"/>
    <mergeCell ref="E1009:F1009"/>
    <mergeCell ref="H1009:I1009"/>
    <mergeCell ref="N1009:O1009"/>
    <mergeCell ref="T1009:U1009"/>
    <mergeCell ref="Z1009:AA1009"/>
    <mergeCell ref="E1010:F1010"/>
    <mergeCell ref="H1010:I1010"/>
    <mergeCell ref="N1010:O1010"/>
    <mergeCell ref="T1010:U1010"/>
    <mergeCell ref="Z1010:AA1010"/>
    <mergeCell ref="E1007:F1007"/>
    <mergeCell ref="H1007:I1007"/>
    <mergeCell ref="N1007:O1007"/>
    <mergeCell ref="T1007:U1007"/>
    <mergeCell ref="Z1007:AA1007"/>
    <mergeCell ref="E1008:F1008"/>
    <mergeCell ref="H1008:I1008"/>
    <mergeCell ref="N1008:O1008"/>
    <mergeCell ref="T1008:U1008"/>
    <mergeCell ref="Z1008:AA1008"/>
    <mergeCell ref="E1005:F1005"/>
    <mergeCell ref="H1005:I1005"/>
    <mergeCell ref="N1005:O1005"/>
    <mergeCell ref="T1005:U1005"/>
    <mergeCell ref="Z1005:AA1005"/>
    <mergeCell ref="E1006:F1006"/>
    <mergeCell ref="H1006:I1006"/>
    <mergeCell ref="N1006:O1006"/>
    <mergeCell ref="T1006:U1006"/>
    <mergeCell ref="Z1006:AA1006"/>
    <mergeCell ref="E1003:F1003"/>
    <mergeCell ref="H1003:I1003"/>
    <mergeCell ref="N1003:O1003"/>
    <mergeCell ref="T1003:U1003"/>
    <mergeCell ref="Z1003:AA1003"/>
    <mergeCell ref="E1004:F1004"/>
    <mergeCell ref="H1004:I1004"/>
    <mergeCell ref="N1004:O1004"/>
    <mergeCell ref="T1004:U1004"/>
    <mergeCell ref="Z1004:AA1004"/>
    <mergeCell ref="E1001:F1001"/>
    <mergeCell ref="H1001:I1001"/>
    <mergeCell ref="N1001:O1001"/>
    <mergeCell ref="T1001:U1001"/>
    <mergeCell ref="Z1001:AA1001"/>
    <mergeCell ref="E1002:F1002"/>
    <mergeCell ref="H1002:I1002"/>
    <mergeCell ref="N1002:O1002"/>
    <mergeCell ref="T1002:U1002"/>
    <mergeCell ref="Z1002:AA1002"/>
    <mergeCell ref="E999:F999"/>
    <mergeCell ref="H999:I999"/>
    <mergeCell ref="N999:O999"/>
    <mergeCell ref="T999:U999"/>
    <mergeCell ref="Z999:AA999"/>
    <mergeCell ref="E1000:F1000"/>
    <mergeCell ref="H1000:I1000"/>
    <mergeCell ref="N1000:O1000"/>
    <mergeCell ref="T1000:U1000"/>
    <mergeCell ref="Z1000:AA1000"/>
    <mergeCell ref="E997:F997"/>
    <mergeCell ref="H997:I997"/>
    <mergeCell ref="N997:O997"/>
    <mergeCell ref="T997:U997"/>
    <mergeCell ref="Z997:AA997"/>
    <mergeCell ref="E998:F998"/>
    <mergeCell ref="H998:I998"/>
    <mergeCell ref="N998:O998"/>
    <mergeCell ref="T998:U998"/>
    <mergeCell ref="Z998:AA998"/>
    <mergeCell ref="E995:F995"/>
    <mergeCell ref="H995:I995"/>
    <mergeCell ref="N995:O995"/>
    <mergeCell ref="T995:U995"/>
    <mergeCell ref="Z995:AA995"/>
    <mergeCell ref="E996:F996"/>
    <mergeCell ref="H996:I996"/>
    <mergeCell ref="N996:O996"/>
    <mergeCell ref="T996:U996"/>
    <mergeCell ref="Z996:AA996"/>
    <mergeCell ref="E993:F993"/>
    <mergeCell ref="H993:I993"/>
    <mergeCell ref="N993:O993"/>
    <mergeCell ref="T993:U993"/>
    <mergeCell ref="Z993:AA993"/>
    <mergeCell ref="E994:F994"/>
    <mergeCell ref="H994:I994"/>
    <mergeCell ref="N994:O994"/>
    <mergeCell ref="T994:U994"/>
    <mergeCell ref="Z994:AA994"/>
    <mergeCell ref="E991:F991"/>
    <mergeCell ref="H991:I991"/>
    <mergeCell ref="N991:O991"/>
    <mergeCell ref="T991:U991"/>
    <mergeCell ref="Z991:AA991"/>
    <mergeCell ref="E992:F992"/>
    <mergeCell ref="H992:I992"/>
    <mergeCell ref="N992:O992"/>
    <mergeCell ref="T992:U992"/>
    <mergeCell ref="Z992:AA992"/>
    <mergeCell ref="E989:F989"/>
    <mergeCell ref="H989:I989"/>
    <mergeCell ref="N989:O989"/>
    <mergeCell ref="T989:U989"/>
    <mergeCell ref="Z989:AA989"/>
    <mergeCell ref="E990:F990"/>
    <mergeCell ref="H990:I990"/>
    <mergeCell ref="N990:O990"/>
    <mergeCell ref="T990:U990"/>
    <mergeCell ref="Z990:AA990"/>
    <mergeCell ref="E987:F987"/>
    <mergeCell ref="H987:I987"/>
    <mergeCell ref="N987:O987"/>
    <mergeCell ref="T987:U987"/>
    <mergeCell ref="Z987:AA987"/>
    <mergeCell ref="E988:F988"/>
    <mergeCell ref="H988:I988"/>
    <mergeCell ref="N988:O988"/>
    <mergeCell ref="T988:U988"/>
    <mergeCell ref="Z988:AA988"/>
    <mergeCell ref="E985:F985"/>
    <mergeCell ref="H985:I985"/>
    <mergeCell ref="N985:O985"/>
    <mergeCell ref="T985:U985"/>
    <mergeCell ref="Z985:AA985"/>
    <mergeCell ref="E986:F986"/>
    <mergeCell ref="H986:I986"/>
    <mergeCell ref="N986:O986"/>
    <mergeCell ref="T986:U986"/>
    <mergeCell ref="Z986:AA986"/>
    <mergeCell ref="E983:F983"/>
    <mergeCell ref="H983:I983"/>
    <mergeCell ref="N983:O983"/>
    <mergeCell ref="T983:U983"/>
    <mergeCell ref="Z983:AA983"/>
    <mergeCell ref="E984:F984"/>
    <mergeCell ref="H984:I984"/>
    <mergeCell ref="N984:O984"/>
    <mergeCell ref="T984:U984"/>
    <mergeCell ref="Z984:AA984"/>
    <mergeCell ref="E981:F981"/>
    <mergeCell ref="H981:I981"/>
    <mergeCell ref="N981:O981"/>
    <mergeCell ref="T981:U981"/>
    <mergeCell ref="Z981:AA981"/>
    <mergeCell ref="E982:F982"/>
    <mergeCell ref="H982:I982"/>
    <mergeCell ref="N982:O982"/>
    <mergeCell ref="T982:U982"/>
    <mergeCell ref="Z982:AA982"/>
    <mergeCell ref="E979:F979"/>
    <mergeCell ref="H979:I979"/>
    <mergeCell ref="N979:O979"/>
    <mergeCell ref="T979:U979"/>
    <mergeCell ref="Z979:AA979"/>
    <mergeCell ref="E980:F980"/>
    <mergeCell ref="H980:I980"/>
    <mergeCell ref="N980:O980"/>
    <mergeCell ref="T980:U980"/>
    <mergeCell ref="Z980:AA980"/>
    <mergeCell ref="E977:F977"/>
    <mergeCell ref="H977:I977"/>
    <mergeCell ref="N977:O977"/>
    <mergeCell ref="T977:U977"/>
    <mergeCell ref="Z977:AA977"/>
    <mergeCell ref="E978:F978"/>
    <mergeCell ref="H978:I978"/>
    <mergeCell ref="N978:O978"/>
    <mergeCell ref="T978:U978"/>
    <mergeCell ref="Z978:AA978"/>
    <mergeCell ref="E975:F975"/>
    <mergeCell ref="H975:I975"/>
    <mergeCell ref="N975:O975"/>
    <mergeCell ref="T975:U975"/>
    <mergeCell ref="Z975:AA975"/>
    <mergeCell ref="E976:F976"/>
    <mergeCell ref="H976:I976"/>
    <mergeCell ref="N976:O976"/>
    <mergeCell ref="T976:U976"/>
    <mergeCell ref="Z976:AA976"/>
    <mergeCell ref="E973:F973"/>
    <mergeCell ref="H973:I973"/>
    <mergeCell ref="N973:O973"/>
    <mergeCell ref="T973:U973"/>
    <mergeCell ref="Z973:AA973"/>
    <mergeCell ref="E974:F974"/>
    <mergeCell ref="H974:I974"/>
    <mergeCell ref="N974:O974"/>
    <mergeCell ref="T974:U974"/>
    <mergeCell ref="Z974:AA974"/>
    <mergeCell ref="E971:F971"/>
    <mergeCell ref="H971:I971"/>
    <mergeCell ref="N971:O971"/>
    <mergeCell ref="T971:U971"/>
    <mergeCell ref="Z971:AA971"/>
    <mergeCell ref="E972:F972"/>
    <mergeCell ref="H972:I972"/>
    <mergeCell ref="N972:O972"/>
    <mergeCell ref="T972:U972"/>
    <mergeCell ref="Z972:AA972"/>
    <mergeCell ref="E969:F969"/>
    <mergeCell ref="H969:I969"/>
    <mergeCell ref="N969:O969"/>
    <mergeCell ref="T969:U969"/>
    <mergeCell ref="Z969:AA969"/>
    <mergeCell ref="E970:F970"/>
    <mergeCell ref="H970:I970"/>
    <mergeCell ref="N970:O970"/>
    <mergeCell ref="T970:U970"/>
    <mergeCell ref="Z970:AA970"/>
    <mergeCell ref="E967:F967"/>
    <mergeCell ref="H967:I967"/>
    <mergeCell ref="N967:O967"/>
    <mergeCell ref="T967:U967"/>
    <mergeCell ref="Z967:AA967"/>
    <mergeCell ref="E968:F968"/>
    <mergeCell ref="H968:I968"/>
    <mergeCell ref="N968:O968"/>
    <mergeCell ref="T968:U968"/>
    <mergeCell ref="Z968:AA968"/>
    <mergeCell ref="E965:F965"/>
    <mergeCell ref="H965:I965"/>
    <mergeCell ref="N965:O965"/>
    <mergeCell ref="T965:U965"/>
    <mergeCell ref="Z965:AA965"/>
    <mergeCell ref="E966:F966"/>
    <mergeCell ref="H966:I966"/>
    <mergeCell ref="N966:O966"/>
    <mergeCell ref="T966:U966"/>
    <mergeCell ref="Z966:AA966"/>
    <mergeCell ref="E963:F963"/>
    <mergeCell ref="H963:I963"/>
    <mergeCell ref="N963:O963"/>
    <mergeCell ref="T963:U963"/>
    <mergeCell ref="Z963:AA963"/>
    <mergeCell ref="E964:F964"/>
    <mergeCell ref="H964:I964"/>
    <mergeCell ref="N964:O964"/>
    <mergeCell ref="T964:U964"/>
    <mergeCell ref="Z964:AA964"/>
    <mergeCell ref="E961:F961"/>
    <mergeCell ref="H961:I961"/>
    <mergeCell ref="N961:O961"/>
    <mergeCell ref="T961:U961"/>
    <mergeCell ref="Z961:AA961"/>
    <mergeCell ref="E962:F962"/>
    <mergeCell ref="H962:I962"/>
    <mergeCell ref="N962:O962"/>
    <mergeCell ref="T962:U962"/>
    <mergeCell ref="Z962:AA962"/>
    <mergeCell ref="E959:F959"/>
    <mergeCell ref="H959:I959"/>
    <mergeCell ref="N959:O959"/>
    <mergeCell ref="T959:U959"/>
    <mergeCell ref="Z959:AA959"/>
    <mergeCell ref="E960:F960"/>
    <mergeCell ref="H960:I960"/>
    <mergeCell ref="N960:O960"/>
    <mergeCell ref="T960:U960"/>
    <mergeCell ref="Z960:AA960"/>
    <mergeCell ref="E957:F957"/>
    <mergeCell ref="H957:I957"/>
    <mergeCell ref="N957:O957"/>
    <mergeCell ref="T957:U957"/>
    <mergeCell ref="Z957:AA957"/>
    <mergeCell ref="E958:F958"/>
    <mergeCell ref="H958:I958"/>
    <mergeCell ref="N958:O958"/>
    <mergeCell ref="T958:U958"/>
    <mergeCell ref="Z958:AA958"/>
    <mergeCell ref="E955:F955"/>
    <mergeCell ref="H955:I955"/>
    <mergeCell ref="N955:O955"/>
    <mergeCell ref="T955:U955"/>
    <mergeCell ref="Z955:AA955"/>
    <mergeCell ref="E956:F956"/>
    <mergeCell ref="H956:I956"/>
    <mergeCell ref="N956:O956"/>
    <mergeCell ref="T956:U956"/>
    <mergeCell ref="Z956:AA956"/>
    <mergeCell ref="E953:F953"/>
    <mergeCell ref="H953:I953"/>
    <mergeCell ref="N953:O953"/>
    <mergeCell ref="T953:U953"/>
    <mergeCell ref="Z953:AA953"/>
    <mergeCell ref="E954:F954"/>
    <mergeCell ref="H954:I954"/>
    <mergeCell ref="N954:O954"/>
    <mergeCell ref="T954:U954"/>
    <mergeCell ref="Z954:AA954"/>
    <mergeCell ref="E951:F951"/>
    <mergeCell ref="H951:I951"/>
    <mergeCell ref="N951:O951"/>
    <mergeCell ref="T951:U951"/>
    <mergeCell ref="Z951:AA951"/>
    <mergeCell ref="E952:F952"/>
    <mergeCell ref="H952:I952"/>
    <mergeCell ref="N952:O952"/>
    <mergeCell ref="T952:U952"/>
    <mergeCell ref="Z952:AA952"/>
    <mergeCell ref="E949:F949"/>
    <mergeCell ref="H949:I949"/>
    <mergeCell ref="N949:O949"/>
    <mergeCell ref="T949:U949"/>
    <mergeCell ref="Z949:AA949"/>
    <mergeCell ref="E950:F950"/>
    <mergeCell ref="H950:I950"/>
    <mergeCell ref="N950:O950"/>
    <mergeCell ref="T950:U950"/>
    <mergeCell ref="Z950:AA950"/>
    <mergeCell ref="E947:F947"/>
    <mergeCell ref="H947:I947"/>
    <mergeCell ref="N947:O947"/>
    <mergeCell ref="T947:U947"/>
    <mergeCell ref="Z947:AA947"/>
    <mergeCell ref="E948:F948"/>
    <mergeCell ref="H948:I948"/>
    <mergeCell ref="N948:O948"/>
    <mergeCell ref="T948:U948"/>
    <mergeCell ref="Z948:AA948"/>
    <mergeCell ref="E945:F945"/>
    <mergeCell ref="H945:I945"/>
    <mergeCell ref="N945:O945"/>
    <mergeCell ref="T945:U945"/>
    <mergeCell ref="Z945:AA945"/>
    <mergeCell ref="E946:F946"/>
    <mergeCell ref="H946:I946"/>
    <mergeCell ref="N946:O946"/>
    <mergeCell ref="T946:U946"/>
    <mergeCell ref="Z946:AA946"/>
    <mergeCell ref="E943:F943"/>
    <mergeCell ref="H943:I943"/>
    <mergeCell ref="N943:O943"/>
    <mergeCell ref="T943:U943"/>
    <mergeCell ref="Z943:AA943"/>
    <mergeCell ref="E944:F944"/>
    <mergeCell ref="H944:I944"/>
    <mergeCell ref="N944:O944"/>
    <mergeCell ref="T944:U944"/>
    <mergeCell ref="Z944:AA944"/>
    <mergeCell ref="E941:F941"/>
    <mergeCell ref="H941:I941"/>
    <mergeCell ref="N941:O941"/>
    <mergeCell ref="T941:U941"/>
    <mergeCell ref="Z941:AA941"/>
    <mergeCell ref="E942:F942"/>
    <mergeCell ref="H942:I942"/>
    <mergeCell ref="N942:O942"/>
    <mergeCell ref="T942:U942"/>
    <mergeCell ref="Z942:AA942"/>
    <mergeCell ref="E939:F939"/>
    <mergeCell ref="H939:I939"/>
    <mergeCell ref="N939:O939"/>
    <mergeCell ref="T939:U939"/>
    <mergeCell ref="Z939:AA939"/>
    <mergeCell ref="E940:F940"/>
    <mergeCell ref="H940:I940"/>
    <mergeCell ref="N940:O940"/>
    <mergeCell ref="T940:U940"/>
    <mergeCell ref="Z940:AA940"/>
    <mergeCell ref="E937:F937"/>
    <mergeCell ref="H937:I937"/>
    <mergeCell ref="N937:O937"/>
    <mergeCell ref="T937:U937"/>
    <mergeCell ref="Z937:AA937"/>
    <mergeCell ref="E938:F938"/>
    <mergeCell ref="H938:I938"/>
    <mergeCell ref="N938:O938"/>
    <mergeCell ref="T938:U938"/>
    <mergeCell ref="Z938:AA938"/>
    <mergeCell ref="E935:F935"/>
    <mergeCell ref="H935:I935"/>
    <mergeCell ref="N935:O935"/>
    <mergeCell ref="T935:U935"/>
    <mergeCell ref="Z935:AA935"/>
    <mergeCell ref="E936:F936"/>
    <mergeCell ref="H936:I936"/>
    <mergeCell ref="N936:O936"/>
    <mergeCell ref="T936:U936"/>
    <mergeCell ref="Z936:AA936"/>
    <mergeCell ref="E933:F933"/>
    <mergeCell ref="H933:I933"/>
    <mergeCell ref="N933:O933"/>
    <mergeCell ref="T933:U933"/>
    <mergeCell ref="Z933:AA933"/>
    <mergeCell ref="E934:F934"/>
    <mergeCell ref="H934:I934"/>
    <mergeCell ref="N934:O934"/>
    <mergeCell ref="T934:U934"/>
    <mergeCell ref="Z934:AA934"/>
    <mergeCell ref="E931:F931"/>
    <mergeCell ref="H931:I931"/>
    <mergeCell ref="N931:O931"/>
    <mergeCell ref="T931:U931"/>
    <mergeCell ref="Z931:AA931"/>
    <mergeCell ref="E932:F932"/>
    <mergeCell ref="H932:I932"/>
    <mergeCell ref="N932:O932"/>
    <mergeCell ref="T932:U932"/>
    <mergeCell ref="Z932:AA932"/>
    <mergeCell ref="E929:F929"/>
    <mergeCell ref="H929:I929"/>
    <mergeCell ref="N929:O929"/>
    <mergeCell ref="T929:U929"/>
    <mergeCell ref="Z929:AA929"/>
    <mergeCell ref="E930:F930"/>
    <mergeCell ref="H930:I930"/>
    <mergeCell ref="N930:O930"/>
    <mergeCell ref="T930:U930"/>
    <mergeCell ref="Z930:AA930"/>
    <mergeCell ref="E927:F927"/>
    <mergeCell ref="H927:I927"/>
    <mergeCell ref="N927:O927"/>
    <mergeCell ref="T927:U927"/>
    <mergeCell ref="Z927:AA927"/>
    <mergeCell ref="E928:F928"/>
    <mergeCell ref="H928:I928"/>
    <mergeCell ref="N928:O928"/>
    <mergeCell ref="T928:U928"/>
    <mergeCell ref="Z928:AA928"/>
    <mergeCell ref="E925:F925"/>
    <mergeCell ref="H925:I925"/>
    <mergeCell ref="N925:O925"/>
    <mergeCell ref="T925:U925"/>
    <mergeCell ref="Z925:AA925"/>
    <mergeCell ref="E926:F926"/>
    <mergeCell ref="H926:I926"/>
    <mergeCell ref="N926:O926"/>
    <mergeCell ref="T926:U926"/>
    <mergeCell ref="Z926:AA926"/>
    <mergeCell ref="E923:F923"/>
    <mergeCell ref="H923:I923"/>
    <mergeCell ref="N923:O923"/>
    <mergeCell ref="T923:U923"/>
    <mergeCell ref="Z923:AA923"/>
    <mergeCell ref="E924:F924"/>
    <mergeCell ref="H924:I924"/>
    <mergeCell ref="N924:O924"/>
    <mergeCell ref="T924:U924"/>
    <mergeCell ref="Z924:AA924"/>
    <mergeCell ref="E921:F921"/>
    <mergeCell ref="H921:I921"/>
    <mergeCell ref="N921:O921"/>
    <mergeCell ref="T921:U921"/>
    <mergeCell ref="Z921:AA921"/>
    <mergeCell ref="E922:F922"/>
    <mergeCell ref="H922:I922"/>
    <mergeCell ref="N922:O922"/>
    <mergeCell ref="T922:U922"/>
    <mergeCell ref="Z922:AA922"/>
    <mergeCell ref="E919:F919"/>
    <mergeCell ref="H919:I919"/>
    <mergeCell ref="N919:O919"/>
    <mergeCell ref="T919:U919"/>
    <mergeCell ref="Z919:AA919"/>
    <mergeCell ref="E920:F920"/>
    <mergeCell ref="H920:I920"/>
    <mergeCell ref="N920:O920"/>
    <mergeCell ref="T920:U920"/>
    <mergeCell ref="Z920:AA920"/>
    <mergeCell ref="E917:F917"/>
    <mergeCell ref="H917:I917"/>
    <mergeCell ref="N917:O917"/>
    <mergeCell ref="T917:U917"/>
    <mergeCell ref="Z917:AA917"/>
    <mergeCell ref="E918:F918"/>
    <mergeCell ref="H918:I918"/>
    <mergeCell ref="N918:O918"/>
    <mergeCell ref="T918:U918"/>
    <mergeCell ref="Z918:AA918"/>
    <mergeCell ref="E915:F915"/>
    <mergeCell ref="H915:I915"/>
    <mergeCell ref="N915:O915"/>
    <mergeCell ref="T915:U915"/>
    <mergeCell ref="Z915:AA915"/>
    <mergeCell ref="E916:F916"/>
    <mergeCell ref="H916:I916"/>
    <mergeCell ref="N916:O916"/>
    <mergeCell ref="T916:U916"/>
    <mergeCell ref="Z916:AA916"/>
    <mergeCell ref="E913:F913"/>
    <mergeCell ref="H913:I913"/>
    <mergeCell ref="N913:O913"/>
    <mergeCell ref="T913:U913"/>
    <mergeCell ref="Z913:AA913"/>
    <mergeCell ref="E914:F914"/>
    <mergeCell ref="H914:I914"/>
    <mergeCell ref="N914:O914"/>
    <mergeCell ref="T914:U914"/>
    <mergeCell ref="Z914:AA914"/>
    <mergeCell ref="E911:F911"/>
    <mergeCell ref="H911:I911"/>
    <mergeCell ref="N911:O911"/>
    <mergeCell ref="T911:U911"/>
    <mergeCell ref="Z911:AA911"/>
    <mergeCell ref="E912:F912"/>
    <mergeCell ref="H912:I912"/>
    <mergeCell ref="N912:O912"/>
    <mergeCell ref="T912:U912"/>
    <mergeCell ref="Z912:AA912"/>
    <mergeCell ref="E909:F909"/>
    <mergeCell ref="H909:I909"/>
    <mergeCell ref="N909:O909"/>
    <mergeCell ref="T909:U909"/>
    <mergeCell ref="Z909:AA909"/>
    <mergeCell ref="E910:F910"/>
    <mergeCell ref="H910:I910"/>
    <mergeCell ref="N910:O910"/>
    <mergeCell ref="T910:U910"/>
    <mergeCell ref="Z910:AA910"/>
    <mergeCell ref="E907:F907"/>
    <mergeCell ref="H907:I907"/>
    <mergeCell ref="N907:O907"/>
    <mergeCell ref="T907:U907"/>
    <mergeCell ref="Z907:AA907"/>
    <mergeCell ref="E908:F908"/>
    <mergeCell ref="H908:I908"/>
    <mergeCell ref="N908:O908"/>
    <mergeCell ref="T908:U908"/>
    <mergeCell ref="Z908:AA908"/>
    <mergeCell ref="E905:F905"/>
    <mergeCell ref="H905:I905"/>
    <mergeCell ref="N905:O905"/>
    <mergeCell ref="T905:U905"/>
    <mergeCell ref="Z905:AA905"/>
    <mergeCell ref="E906:F906"/>
    <mergeCell ref="H906:I906"/>
    <mergeCell ref="N906:O906"/>
    <mergeCell ref="T906:U906"/>
    <mergeCell ref="Z906:AA906"/>
    <mergeCell ref="E903:F903"/>
    <mergeCell ref="H903:I903"/>
    <mergeCell ref="N903:O903"/>
    <mergeCell ref="T903:U903"/>
    <mergeCell ref="Z903:AA903"/>
    <mergeCell ref="E904:F904"/>
    <mergeCell ref="H904:I904"/>
    <mergeCell ref="N904:O904"/>
    <mergeCell ref="T904:U904"/>
    <mergeCell ref="Z904:AA904"/>
    <mergeCell ref="E901:F901"/>
    <mergeCell ref="H901:I901"/>
    <mergeCell ref="N901:O901"/>
    <mergeCell ref="T901:U901"/>
    <mergeCell ref="Z901:AA901"/>
    <mergeCell ref="E902:F902"/>
    <mergeCell ref="H902:I902"/>
    <mergeCell ref="N902:O902"/>
    <mergeCell ref="T902:U902"/>
    <mergeCell ref="Z902:AA902"/>
    <mergeCell ref="E899:F899"/>
    <mergeCell ref="H899:I899"/>
    <mergeCell ref="N899:O899"/>
    <mergeCell ref="T899:U899"/>
    <mergeCell ref="Z899:AA899"/>
    <mergeCell ref="E900:F900"/>
    <mergeCell ref="H900:I900"/>
    <mergeCell ref="N900:O900"/>
    <mergeCell ref="T900:U900"/>
    <mergeCell ref="Z900:AA900"/>
    <mergeCell ref="E897:F897"/>
    <mergeCell ref="H897:I897"/>
    <mergeCell ref="N897:O897"/>
    <mergeCell ref="T897:U897"/>
    <mergeCell ref="Z897:AA897"/>
    <mergeCell ref="E898:F898"/>
    <mergeCell ref="H898:I898"/>
    <mergeCell ref="N898:O898"/>
    <mergeCell ref="T898:U898"/>
    <mergeCell ref="Z898:AA898"/>
    <mergeCell ref="E895:F895"/>
    <mergeCell ref="H895:I895"/>
    <mergeCell ref="N895:O895"/>
    <mergeCell ref="T895:U895"/>
    <mergeCell ref="Z895:AA895"/>
    <mergeCell ref="E896:F896"/>
    <mergeCell ref="H896:I896"/>
    <mergeCell ref="N896:O896"/>
    <mergeCell ref="T896:U896"/>
    <mergeCell ref="Z896:AA896"/>
    <mergeCell ref="E893:F893"/>
    <mergeCell ref="H893:I893"/>
    <mergeCell ref="N893:O893"/>
    <mergeCell ref="T893:U893"/>
    <mergeCell ref="Z893:AA893"/>
    <mergeCell ref="E894:F894"/>
    <mergeCell ref="H894:I894"/>
    <mergeCell ref="N894:O894"/>
    <mergeCell ref="T894:U894"/>
    <mergeCell ref="Z894:AA894"/>
    <mergeCell ref="E891:F891"/>
    <mergeCell ref="H891:I891"/>
    <mergeCell ref="N891:O891"/>
    <mergeCell ref="T891:U891"/>
    <mergeCell ref="Z891:AA891"/>
    <mergeCell ref="E892:F892"/>
    <mergeCell ref="H892:I892"/>
    <mergeCell ref="N892:O892"/>
    <mergeCell ref="T892:U892"/>
    <mergeCell ref="Z892:AA892"/>
    <mergeCell ref="E889:F889"/>
    <mergeCell ref="H889:I889"/>
    <mergeCell ref="N889:O889"/>
    <mergeCell ref="T889:U889"/>
    <mergeCell ref="Z889:AA889"/>
    <mergeCell ref="E890:F890"/>
    <mergeCell ref="H890:I890"/>
    <mergeCell ref="N890:O890"/>
    <mergeCell ref="T890:U890"/>
    <mergeCell ref="Z890:AA890"/>
    <mergeCell ref="E887:F887"/>
    <mergeCell ref="H887:I887"/>
    <mergeCell ref="N887:O887"/>
    <mergeCell ref="T887:U887"/>
    <mergeCell ref="Z887:AA887"/>
    <mergeCell ref="E888:F888"/>
    <mergeCell ref="H888:I888"/>
    <mergeCell ref="N888:O888"/>
    <mergeCell ref="T888:U888"/>
    <mergeCell ref="Z888:AA888"/>
    <mergeCell ref="E885:F885"/>
    <mergeCell ref="H885:I885"/>
    <mergeCell ref="N885:O885"/>
    <mergeCell ref="T885:U885"/>
    <mergeCell ref="Z885:AA885"/>
    <mergeCell ref="E886:F886"/>
    <mergeCell ref="H886:I886"/>
    <mergeCell ref="N886:O886"/>
    <mergeCell ref="T886:U886"/>
    <mergeCell ref="Z886:AA886"/>
    <mergeCell ref="E883:F883"/>
    <mergeCell ref="H883:I883"/>
    <mergeCell ref="N883:O883"/>
    <mergeCell ref="T883:U883"/>
    <mergeCell ref="Z883:AA883"/>
    <mergeCell ref="E884:F884"/>
    <mergeCell ref="H884:I884"/>
    <mergeCell ref="N884:O884"/>
    <mergeCell ref="T884:U884"/>
    <mergeCell ref="Z884:AA884"/>
    <mergeCell ref="E881:F881"/>
    <mergeCell ref="H881:I881"/>
    <mergeCell ref="N881:O881"/>
    <mergeCell ref="T881:U881"/>
    <mergeCell ref="Z881:AA881"/>
    <mergeCell ref="E882:F882"/>
    <mergeCell ref="H882:I882"/>
    <mergeCell ref="N882:O882"/>
    <mergeCell ref="T882:U882"/>
    <mergeCell ref="Z882:AA882"/>
    <mergeCell ref="E879:F879"/>
    <mergeCell ref="H879:I879"/>
    <mergeCell ref="N879:O879"/>
    <mergeCell ref="T879:U879"/>
    <mergeCell ref="Z879:AA879"/>
    <mergeCell ref="E880:F880"/>
    <mergeCell ref="H880:I880"/>
    <mergeCell ref="N880:O880"/>
    <mergeCell ref="T880:U880"/>
    <mergeCell ref="Z880:AA880"/>
    <mergeCell ref="E877:F877"/>
    <mergeCell ref="H877:I877"/>
    <mergeCell ref="N877:O877"/>
    <mergeCell ref="T877:U877"/>
    <mergeCell ref="Z877:AA877"/>
    <mergeCell ref="E878:F878"/>
    <mergeCell ref="H878:I878"/>
    <mergeCell ref="N878:O878"/>
    <mergeCell ref="T878:U878"/>
    <mergeCell ref="Z878:AA878"/>
    <mergeCell ref="E875:F875"/>
    <mergeCell ref="H875:I875"/>
    <mergeCell ref="N875:O875"/>
    <mergeCell ref="T875:U875"/>
    <mergeCell ref="Z875:AA875"/>
    <mergeCell ref="E876:F876"/>
    <mergeCell ref="H876:I876"/>
    <mergeCell ref="N876:O876"/>
    <mergeCell ref="T876:U876"/>
    <mergeCell ref="Z876:AA876"/>
    <mergeCell ref="E873:F873"/>
    <mergeCell ref="H873:I873"/>
    <mergeCell ref="N873:O873"/>
    <mergeCell ref="T873:U873"/>
    <mergeCell ref="Z873:AA873"/>
    <mergeCell ref="E874:F874"/>
    <mergeCell ref="H874:I874"/>
    <mergeCell ref="N874:O874"/>
    <mergeCell ref="T874:U874"/>
    <mergeCell ref="Z874:AA874"/>
    <mergeCell ref="E871:F871"/>
    <mergeCell ref="H871:I871"/>
    <mergeCell ref="N871:O871"/>
    <mergeCell ref="T871:U871"/>
    <mergeCell ref="Z871:AA871"/>
    <mergeCell ref="E872:F872"/>
    <mergeCell ref="H872:I872"/>
    <mergeCell ref="N872:O872"/>
    <mergeCell ref="T872:U872"/>
    <mergeCell ref="Z872:AA872"/>
    <mergeCell ref="E869:F869"/>
    <mergeCell ref="H869:I869"/>
    <mergeCell ref="N869:O869"/>
    <mergeCell ref="T869:U869"/>
    <mergeCell ref="Z869:AA869"/>
    <mergeCell ref="E870:F870"/>
    <mergeCell ref="H870:I870"/>
    <mergeCell ref="N870:O870"/>
    <mergeCell ref="T870:U870"/>
    <mergeCell ref="Z870:AA870"/>
    <mergeCell ref="E867:F867"/>
    <mergeCell ref="H867:I867"/>
    <mergeCell ref="N867:O867"/>
    <mergeCell ref="T867:U867"/>
    <mergeCell ref="Z867:AA867"/>
    <mergeCell ref="E868:F868"/>
    <mergeCell ref="H868:I868"/>
    <mergeCell ref="N868:O868"/>
    <mergeCell ref="T868:U868"/>
    <mergeCell ref="Z868:AA868"/>
    <mergeCell ref="E865:F865"/>
    <mergeCell ref="H865:I865"/>
    <mergeCell ref="N865:O865"/>
    <mergeCell ref="T865:U865"/>
    <mergeCell ref="Z865:AA865"/>
    <mergeCell ref="E866:F866"/>
    <mergeCell ref="H866:I866"/>
    <mergeCell ref="N866:O866"/>
    <mergeCell ref="T866:U866"/>
    <mergeCell ref="Z866:AA866"/>
    <mergeCell ref="E863:F863"/>
    <mergeCell ref="H863:I863"/>
    <mergeCell ref="N863:O863"/>
    <mergeCell ref="T863:U863"/>
    <mergeCell ref="Z863:AA863"/>
    <mergeCell ref="E864:F864"/>
    <mergeCell ref="H864:I864"/>
    <mergeCell ref="N864:O864"/>
    <mergeCell ref="T864:U864"/>
    <mergeCell ref="Z864:AA864"/>
    <mergeCell ref="E861:F861"/>
    <mergeCell ref="H861:I861"/>
    <mergeCell ref="N861:O861"/>
    <mergeCell ref="T861:U861"/>
    <mergeCell ref="Z861:AA861"/>
    <mergeCell ref="E862:F862"/>
    <mergeCell ref="H862:I862"/>
    <mergeCell ref="N862:O862"/>
    <mergeCell ref="T862:U862"/>
    <mergeCell ref="Z862:AA862"/>
    <mergeCell ref="E859:F859"/>
    <mergeCell ref="H859:I859"/>
    <mergeCell ref="N859:O859"/>
    <mergeCell ref="T859:U859"/>
    <mergeCell ref="Z859:AA859"/>
    <mergeCell ref="E860:F860"/>
    <mergeCell ref="H860:I860"/>
    <mergeCell ref="N860:O860"/>
    <mergeCell ref="T860:U860"/>
    <mergeCell ref="Z860:AA860"/>
    <mergeCell ref="E857:F857"/>
    <mergeCell ref="H857:I857"/>
    <mergeCell ref="N857:O857"/>
    <mergeCell ref="T857:U857"/>
    <mergeCell ref="Z857:AA857"/>
    <mergeCell ref="E858:F858"/>
    <mergeCell ref="H858:I858"/>
    <mergeCell ref="N858:O858"/>
    <mergeCell ref="T858:U858"/>
    <mergeCell ref="Z858:AA858"/>
    <mergeCell ref="E855:F855"/>
    <mergeCell ref="H855:I855"/>
    <mergeCell ref="N855:O855"/>
    <mergeCell ref="T855:U855"/>
    <mergeCell ref="Z855:AA855"/>
    <mergeCell ref="E856:F856"/>
    <mergeCell ref="H856:I856"/>
    <mergeCell ref="N856:O856"/>
    <mergeCell ref="T856:U856"/>
    <mergeCell ref="Z856:AA856"/>
    <mergeCell ref="E853:F853"/>
    <mergeCell ref="H853:I853"/>
    <mergeCell ref="N853:O853"/>
    <mergeCell ref="T853:U853"/>
    <mergeCell ref="Z853:AA853"/>
    <mergeCell ref="E854:F854"/>
    <mergeCell ref="H854:I854"/>
    <mergeCell ref="N854:O854"/>
    <mergeCell ref="T854:U854"/>
    <mergeCell ref="Z854:AA854"/>
    <mergeCell ref="E851:F851"/>
    <mergeCell ref="H851:I851"/>
    <mergeCell ref="N851:O851"/>
    <mergeCell ref="T851:U851"/>
    <mergeCell ref="Z851:AA851"/>
    <mergeCell ref="E852:F852"/>
    <mergeCell ref="H852:I852"/>
    <mergeCell ref="N852:O852"/>
    <mergeCell ref="T852:U852"/>
    <mergeCell ref="Z852:AA852"/>
    <mergeCell ref="E849:F849"/>
    <mergeCell ref="H849:I849"/>
    <mergeCell ref="N849:O849"/>
    <mergeCell ref="T849:U849"/>
    <mergeCell ref="Z849:AA849"/>
    <mergeCell ref="E850:F850"/>
    <mergeCell ref="H850:I850"/>
    <mergeCell ref="N850:O850"/>
    <mergeCell ref="T850:U850"/>
    <mergeCell ref="Z850:AA850"/>
    <mergeCell ref="E847:F847"/>
    <mergeCell ref="H847:I847"/>
    <mergeCell ref="N847:O847"/>
    <mergeCell ref="T847:U847"/>
    <mergeCell ref="Z847:AA847"/>
    <mergeCell ref="E848:F848"/>
    <mergeCell ref="H848:I848"/>
    <mergeCell ref="N848:O848"/>
    <mergeCell ref="T848:U848"/>
    <mergeCell ref="Z848:AA848"/>
    <mergeCell ref="E845:F845"/>
    <mergeCell ref="H845:I845"/>
    <mergeCell ref="N845:O845"/>
    <mergeCell ref="T845:U845"/>
    <mergeCell ref="Z845:AA845"/>
    <mergeCell ref="E846:F846"/>
    <mergeCell ref="H846:I846"/>
    <mergeCell ref="N846:O846"/>
    <mergeCell ref="T846:U846"/>
    <mergeCell ref="Z846:AA846"/>
    <mergeCell ref="E843:F843"/>
    <mergeCell ref="H843:I843"/>
    <mergeCell ref="N843:O843"/>
    <mergeCell ref="T843:U843"/>
    <mergeCell ref="Z843:AA843"/>
    <mergeCell ref="E844:F844"/>
    <mergeCell ref="H844:I844"/>
    <mergeCell ref="N844:O844"/>
    <mergeCell ref="T844:U844"/>
    <mergeCell ref="Z844:AA844"/>
    <mergeCell ref="E841:F841"/>
    <mergeCell ref="H841:I841"/>
    <mergeCell ref="N841:O841"/>
    <mergeCell ref="T841:U841"/>
    <mergeCell ref="Z841:AA841"/>
    <mergeCell ref="E842:F842"/>
    <mergeCell ref="H842:I842"/>
    <mergeCell ref="N842:O842"/>
    <mergeCell ref="T842:U842"/>
    <mergeCell ref="Z842:AA842"/>
    <mergeCell ref="E839:F839"/>
    <mergeCell ref="H839:I839"/>
    <mergeCell ref="N839:O839"/>
    <mergeCell ref="T839:U839"/>
    <mergeCell ref="Z839:AA839"/>
    <mergeCell ref="E840:F840"/>
    <mergeCell ref="H840:I840"/>
    <mergeCell ref="N840:O840"/>
    <mergeCell ref="T840:U840"/>
    <mergeCell ref="Z840:AA840"/>
    <mergeCell ref="E837:F837"/>
    <mergeCell ref="H837:I837"/>
    <mergeCell ref="N837:O837"/>
    <mergeCell ref="T837:U837"/>
    <mergeCell ref="Z837:AA837"/>
    <mergeCell ref="E838:F838"/>
    <mergeCell ref="H838:I838"/>
    <mergeCell ref="N838:O838"/>
    <mergeCell ref="T838:U838"/>
    <mergeCell ref="Z838:AA838"/>
    <mergeCell ref="E835:F835"/>
    <mergeCell ref="H835:I835"/>
    <mergeCell ref="N835:O835"/>
    <mergeCell ref="T835:U835"/>
    <mergeCell ref="Z835:AA835"/>
    <mergeCell ref="E836:F836"/>
    <mergeCell ref="H836:I836"/>
    <mergeCell ref="N836:O836"/>
    <mergeCell ref="T836:U836"/>
    <mergeCell ref="Z836:AA836"/>
    <mergeCell ref="E833:F833"/>
    <mergeCell ref="H833:I833"/>
    <mergeCell ref="N833:O833"/>
    <mergeCell ref="T833:U833"/>
    <mergeCell ref="Z833:AA833"/>
    <mergeCell ref="E834:F834"/>
    <mergeCell ref="H834:I834"/>
    <mergeCell ref="N834:O834"/>
    <mergeCell ref="T834:U834"/>
    <mergeCell ref="Z834:AA834"/>
    <mergeCell ref="E831:F831"/>
    <mergeCell ref="H831:I831"/>
    <mergeCell ref="N831:O831"/>
    <mergeCell ref="T831:U831"/>
    <mergeCell ref="Z831:AA831"/>
    <mergeCell ref="E832:F832"/>
    <mergeCell ref="H832:I832"/>
    <mergeCell ref="N832:O832"/>
    <mergeCell ref="T832:U832"/>
    <mergeCell ref="Z832:AA832"/>
    <mergeCell ref="E829:F829"/>
    <mergeCell ref="H829:I829"/>
    <mergeCell ref="N829:O829"/>
    <mergeCell ref="T829:U829"/>
    <mergeCell ref="Z829:AA829"/>
    <mergeCell ref="E830:F830"/>
    <mergeCell ref="H830:I830"/>
    <mergeCell ref="N830:O830"/>
    <mergeCell ref="T830:U830"/>
    <mergeCell ref="Z830:AA830"/>
    <mergeCell ref="E827:F827"/>
    <mergeCell ref="H827:I827"/>
    <mergeCell ref="N827:O827"/>
    <mergeCell ref="T827:U827"/>
    <mergeCell ref="Z827:AA827"/>
    <mergeCell ref="E828:F828"/>
    <mergeCell ref="H828:I828"/>
    <mergeCell ref="N828:O828"/>
    <mergeCell ref="T828:U828"/>
    <mergeCell ref="Z828:AA828"/>
    <mergeCell ref="E825:F825"/>
    <mergeCell ref="H825:I825"/>
    <mergeCell ref="N825:O825"/>
    <mergeCell ref="T825:U825"/>
    <mergeCell ref="Z825:AA825"/>
    <mergeCell ref="E826:F826"/>
    <mergeCell ref="H826:I826"/>
    <mergeCell ref="N826:O826"/>
    <mergeCell ref="T826:U826"/>
    <mergeCell ref="Z826:AA826"/>
    <mergeCell ref="E823:F823"/>
    <mergeCell ref="H823:I823"/>
    <mergeCell ref="N823:O823"/>
    <mergeCell ref="T823:U823"/>
    <mergeCell ref="Z823:AA823"/>
    <mergeCell ref="E824:F824"/>
    <mergeCell ref="H824:I824"/>
    <mergeCell ref="N824:O824"/>
    <mergeCell ref="T824:U824"/>
    <mergeCell ref="Z824:AA824"/>
    <mergeCell ref="E821:F821"/>
    <mergeCell ref="H821:I821"/>
    <mergeCell ref="N821:O821"/>
    <mergeCell ref="T821:U821"/>
    <mergeCell ref="Z821:AA821"/>
    <mergeCell ref="E822:F822"/>
    <mergeCell ref="H822:I822"/>
    <mergeCell ref="N822:O822"/>
    <mergeCell ref="T822:U822"/>
    <mergeCell ref="Z822:AA822"/>
    <mergeCell ref="N814:O814"/>
    <mergeCell ref="T814:U814"/>
    <mergeCell ref="Z814:AA814"/>
    <mergeCell ref="E819:F819"/>
    <mergeCell ref="H819:I819"/>
    <mergeCell ref="N819:O819"/>
    <mergeCell ref="T819:U819"/>
    <mergeCell ref="Z819:AA819"/>
    <mergeCell ref="E820:F820"/>
    <mergeCell ref="H820:I820"/>
    <mergeCell ref="N820:O820"/>
    <mergeCell ref="T820:U820"/>
    <mergeCell ref="Z820:AA820"/>
    <mergeCell ref="E817:F817"/>
    <mergeCell ref="H817:I817"/>
    <mergeCell ref="N817:O817"/>
    <mergeCell ref="T817:U817"/>
    <mergeCell ref="Z817:AA817"/>
    <mergeCell ref="E818:F818"/>
    <mergeCell ref="H818:I818"/>
    <mergeCell ref="N818:O818"/>
    <mergeCell ref="T818:U818"/>
    <mergeCell ref="Z818:AA818"/>
    <mergeCell ref="E810:F810"/>
    <mergeCell ref="H810:I810"/>
    <mergeCell ref="N810:O810"/>
    <mergeCell ref="T810:U810"/>
    <mergeCell ref="Z810:AA810"/>
    <mergeCell ref="E815:F815"/>
    <mergeCell ref="H815:I815"/>
    <mergeCell ref="N815:O815"/>
    <mergeCell ref="T815:U815"/>
    <mergeCell ref="Z815:AA815"/>
    <mergeCell ref="E816:F816"/>
    <mergeCell ref="H816:I816"/>
    <mergeCell ref="N816:O816"/>
    <mergeCell ref="T816:U816"/>
    <mergeCell ref="Z816:AA816"/>
    <mergeCell ref="E807:F807"/>
    <mergeCell ref="H807:I807"/>
    <mergeCell ref="N807:O807"/>
    <mergeCell ref="T807:U807"/>
    <mergeCell ref="Z807:AA807"/>
    <mergeCell ref="E808:F808"/>
    <mergeCell ref="H808:I808"/>
    <mergeCell ref="N808:O808"/>
    <mergeCell ref="T808:U808"/>
    <mergeCell ref="Z808:AA808"/>
    <mergeCell ref="E813:F813"/>
    <mergeCell ref="H813:I813"/>
    <mergeCell ref="N813:O813"/>
    <mergeCell ref="T813:U813"/>
    <mergeCell ref="Z813:AA813"/>
    <mergeCell ref="E814:F814"/>
    <mergeCell ref="H814:I814"/>
    <mergeCell ref="E806:F806"/>
    <mergeCell ref="H806:I806"/>
    <mergeCell ref="N806:O806"/>
    <mergeCell ref="T806:U806"/>
    <mergeCell ref="Z806:AA806"/>
    <mergeCell ref="E811:F811"/>
    <mergeCell ref="H811:I811"/>
    <mergeCell ref="N811:O811"/>
    <mergeCell ref="T811:U811"/>
    <mergeCell ref="Z811:AA811"/>
    <mergeCell ref="E812:F812"/>
    <mergeCell ref="H812:I812"/>
    <mergeCell ref="N812:O812"/>
    <mergeCell ref="T812:U812"/>
    <mergeCell ref="Z812:AA812"/>
    <mergeCell ref="E803:F803"/>
    <mergeCell ref="H803:I803"/>
    <mergeCell ref="N803:O803"/>
    <mergeCell ref="T803:U803"/>
    <mergeCell ref="Z803:AA803"/>
    <mergeCell ref="E804:F804"/>
    <mergeCell ref="H804:I804"/>
    <mergeCell ref="N804:O804"/>
    <mergeCell ref="T804:U804"/>
    <mergeCell ref="Z804:AA804"/>
    <mergeCell ref="E809:F809"/>
    <mergeCell ref="H809:I809"/>
    <mergeCell ref="N809:O809"/>
    <mergeCell ref="T809:U809"/>
    <mergeCell ref="Z809:AA809"/>
    <mergeCell ref="E805:F805"/>
    <mergeCell ref="H805:I805"/>
    <mergeCell ref="N376:O376"/>
    <mergeCell ref="M425:P425"/>
    <mergeCell ref="Q425:T425"/>
    <mergeCell ref="AI426:AJ426"/>
    <mergeCell ref="E426:F426"/>
    <mergeCell ref="E420:I420"/>
    <mergeCell ref="J420:N420"/>
    <mergeCell ref="O420:S420"/>
    <mergeCell ref="O423:S423"/>
    <mergeCell ref="T423:X423"/>
    <mergeCell ref="Y423:AC423"/>
    <mergeCell ref="O419:S419"/>
    <mergeCell ref="T419:X419"/>
    <mergeCell ref="Y419:AC419"/>
    <mergeCell ref="J423:N423"/>
    <mergeCell ref="E419:I419"/>
    <mergeCell ref="J419:N419"/>
    <mergeCell ref="O412:S412"/>
    <mergeCell ref="O414:S414"/>
    <mergeCell ref="T414:X414"/>
    <mergeCell ref="E416:I416"/>
    <mergeCell ref="J416:N416"/>
    <mergeCell ref="O416:S416"/>
    <mergeCell ref="T416:X416"/>
    <mergeCell ref="Y416:AC416"/>
    <mergeCell ref="E417:I417"/>
    <mergeCell ref="J417:N417"/>
    <mergeCell ref="O417:S417"/>
    <mergeCell ref="T417:X417"/>
    <mergeCell ref="Y417:AC417"/>
    <mergeCell ref="E418:I418"/>
    <mergeCell ref="J418:N418"/>
    <mergeCell ref="H802:I802"/>
    <mergeCell ref="Z802:AA802"/>
    <mergeCell ref="K427:L427"/>
    <mergeCell ref="Q426:R426"/>
    <mergeCell ref="K382:L382"/>
    <mergeCell ref="W426:X426"/>
    <mergeCell ref="O399:S399"/>
    <mergeCell ref="T399:X399"/>
    <mergeCell ref="Y399:AC399"/>
    <mergeCell ref="Y404:AC404"/>
    <mergeCell ref="E396:I396"/>
    <mergeCell ref="J396:N396"/>
    <mergeCell ref="O396:S396"/>
    <mergeCell ref="T396:X396"/>
    <mergeCell ref="Y396:AC396"/>
    <mergeCell ref="AC426:AD426"/>
    <mergeCell ref="Z379:AA379"/>
    <mergeCell ref="E379:F379"/>
    <mergeCell ref="H379:I379"/>
    <mergeCell ref="K379:L379"/>
    <mergeCell ref="AC379:AD379"/>
    <mergeCell ref="U425:X425"/>
    <mergeCell ref="T805:U805"/>
    <mergeCell ref="Z805:AA805"/>
    <mergeCell ref="B382:J382"/>
    <mergeCell ref="AB382:AH382"/>
    <mergeCell ref="H374:I374"/>
    <mergeCell ref="T374:U374"/>
    <mergeCell ref="G429:AE429"/>
    <mergeCell ref="E799:AA799"/>
    <mergeCell ref="B396:D396"/>
    <mergeCell ref="B411:AK411"/>
    <mergeCell ref="B412:D412"/>
    <mergeCell ref="E412:I412"/>
    <mergeCell ref="E406:I406"/>
    <mergeCell ref="E407:I407"/>
    <mergeCell ref="T412:X412"/>
    <mergeCell ref="Y412:AC412"/>
    <mergeCell ref="B384:AJ387"/>
    <mergeCell ref="E408:I408"/>
    <mergeCell ref="J397:N397"/>
    <mergeCell ref="O397:S397"/>
    <mergeCell ref="W374:X374"/>
    <mergeCell ref="Q374:R374"/>
    <mergeCell ref="Q375:R375"/>
    <mergeCell ref="T380:U380"/>
    <mergeCell ref="AE380:AG380"/>
    <mergeCell ref="AC380:AD380"/>
    <mergeCell ref="K380:L380"/>
    <mergeCell ref="Q380:R380"/>
    <mergeCell ref="W380:X380"/>
    <mergeCell ref="B425:D425"/>
    <mergeCell ref="E425:H425"/>
    <mergeCell ref="I425:L425"/>
    <mergeCell ref="E373:F373"/>
    <mergeCell ref="H373:I373"/>
    <mergeCell ref="E378:F378"/>
    <mergeCell ref="T379:U379"/>
    <mergeCell ref="E375:F375"/>
    <mergeCell ref="E376:F376"/>
    <mergeCell ref="E374:F374"/>
    <mergeCell ref="AC371:AD371"/>
    <mergeCell ref="AF375:AG375"/>
    <mergeCell ref="Z370:AA370"/>
    <mergeCell ref="AC370:AD370"/>
    <mergeCell ref="AF370:AG370"/>
    <mergeCell ref="AI370:AJ370"/>
    <mergeCell ref="AF371:AG371"/>
    <mergeCell ref="AC376:AD376"/>
    <mergeCell ref="W375:X375"/>
    <mergeCell ref="K372:L372"/>
    <mergeCell ref="E372:F372"/>
    <mergeCell ref="H372:I372"/>
    <mergeCell ref="K373:L373"/>
    <mergeCell ref="N373:O373"/>
    <mergeCell ref="Q373:R373"/>
    <mergeCell ref="W379:X379"/>
    <mergeCell ref="Q370:R370"/>
    <mergeCell ref="AF376:AG376"/>
    <mergeCell ref="T378:U378"/>
    <mergeCell ref="T376:U376"/>
    <mergeCell ref="AF379:AG379"/>
    <mergeCell ref="H378:I378"/>
    <mergeCell ref="K378:L378"/>
    <mergeCell ref="Z378:AA378"/>
    <mergeCell ref="Z376:AA376"/>
    <mergeCell ref="AF344:AG344"/>
    <mergeCell ref="AI344:AJ344"/>
    <mergeCell ref="E368:F368"/>
    <mergeCell ref="H368:I368"/>
    <mergeCell ref="K368:L368"/>
    <mergeCell ref="N368:O368"/>
    <mergeCell ref="Q368:R368"/>
    <mergeCell ref="T368:U368"/>
    <mergeCell ref="W368:X368"/>
    <mergeCell ref="Z368:AA368"/>
    <mergeCell ref="AC368:AD368"/>
    <mergeCell ref="AF368:AG368"/>
    <mergeCell ref="AI368:AJ368"/>
    <mergeCell ref="E344:F344"/>
    <mergeCell ref="H344:I344"/>
    <mergeCell ref="K344:L344"/>
    <mergeCell ref="N344:O344"/>
    <mergeCell ref="Q344:R344"/>
    <mergeCell ref="T344:U344"/>
    <mergeCell ref="W344:X344"/>
    <mergeCell ref="Z344:AA344"/>
    <mergeCell ref="AC344:AD344"/>
    <mergeCell ref="AI353:AJ353"/>
    <mergeCell ref="AC360:AD360"/>
    <mergeCell ref="AC361:AD361"/>
    <mergeCell ref="AF366:AG366"/>
    <mergeCell ref="AF367:AG367"/>
    <mergeCell ref="AC367:AD367"/>
    <mergeCell ref="AC363:AD363"/>
    <mergeCell ref="AI347:AJ347"/>
    <mergeCell ref="AI348:AJ348"/>
    <mergeCell ref="AI349:AJ349"/>
    <mergeCell ref="E343:F343"/>
    <mergeCell ref="H343:I343"/>
    <mergeCell ref="K343:L343"/>
    <mergeCell ref="N343:O343"/>
    <mergeCell ref="Q343:R343"/>
    <mergeCell ref="T343:U343"/>
    <mergeCell ref="W343:X343"/>
    <mergeCell ref="Z343:AA343"/>
    <mergeCell ref="AC343:AD343"/>
    <mergeCell ref="AF343:AG343"/>
    <mergeCell ref="AI343:AJ343"/>
    <mergeCell ref="E342:F342"/>
    <mergeCell ref="H342:I342"/>
    <mergeCell ref="K342:L342"/>
    <mergeCell ref="N342:O342"/>
    <mergeCell ref="Q342:R342"/>
    <mergeCell ref="T342:U342"/>
    <mergeCell ref="W342:X342"/>
    <mergeCell ref="Z342:AA342"/>
    <mergeCell ref="AC342:AD342"/>
    <mergeCell ref="AF342:AG342"/>
    <mergeCell ref="AI342:AJ342"/>
    <mergeCell ref="AI350:AJ350"/>
    <mergeCell ref="AC359:AD359"/>
    <mergeCell ref="W362:X362"/>
    <mergeCell ref="W361:X361"/>
    <mergeCell ref="E341:F341"/>
    <mergeCell ref="H341:I341"/>
    <mergeCell ref="K341:L341"/>
    <mergeCell ref="N341:O341"/>
    <mergeCell ref="Q341:R341"/>
    <mergeCell ref="T341:U341"/>
    <mergeCell ref="W341:X341"/>
    <mergeCell ref="Z341:AA341"/>
    <mergeCell ref="AC341:AD341"/>
    <mergeCell ref="AF341:AG341"/>
    <mergeCell ref="AI341:AJ341"/>
    <mergeCell ref="E340:F340"/>
    <mergeCell ref="H340:I340"/>
    <mergeCell ref="K340:L340"/>
    <mergeCell ref="N340:O340"/>
    <mergeCell ref="Q340:R340"/>
    <mergeCell ref="T340:U340"/>
    <mergeCell ref="W340:X340"/>
    <mergeCell ref="Z340:AA340"/>
    <mergeCell ref="AC340:AD340"/>
    <mergeCell ref="AF340:AG340"/>
    <mergeCell ref="AI340:AJ340"/>
    <mergeCell ref="AC355:AD355"/>
    <mergeCell ref="AC354:AD354"/>
    <mergeCell ref="W354:X354"/>
    <mergeCell ref="AF354:AG354"/>
    <mergeCell ref="AF361:AG361"/>
    <mergeCell ref="AF362:AG362"/>
    <mergeCell ref="E339:F339"/>
    <mergeCell ref="H339:I339"/>
    <mergeCell ref="K339:L339"/>
    <mergeCell ref="N339:O339"/>
    <mergeCell ref="Q339:R339"/>
    <mergeCell ref="T339:U339"/>
    <mergeCell ref="W339:X339"/>
    <mergeCell ref="Z339:AA339"/>
    <mergeCell ref="AC339:AD339"/>
    <mergeCell ref="AF339:AG339"/>
    <mergeCell ref="AI339:AJ339"/>
    <mergeCell ref="E338:F338"/>
    <mergeCell ref="H338:I338"/>
    <mergeCell ref="K338:L338"/>
    <mergeCell ref="N338:O338"/>
    <mergeCell ref="Q338:R338"/>
    <mergeCell ref="T338:U338"/>
    <mergeCell ref="W338:X338"/>
    <mergeCell ref="Z338:AA338"/>
    <mergeCell ref="AC338:AD338"/>
    <mergeCell ref="AF338:AG338"/>
    <mergeCell ref="AI338:AJ338"/>
    <mergeCell ref="E337:F337"/>
    <mergeCell ref="H337:I337"/>
    <mergeCell ref="K337:L337"/>
    <mergeCell ref="N337:O337"/>
    <mergeCell ref="Q337:R337"/>
    <mergeCell ref="T337:U337"/>
    <mergeCell ref="W337:X337"/>
    <mergeCell ref="Z337:AA337"/>
    <mergeCell ref="AC337:AD337"/>
    <mergeCell ref="AF337:AG337"/>
    <mergeCell ref="AI337:AJ337"/>
    <mergeCell ref="E336:F336"/>
    <mergeCell ref="H336:I336"/>
    <mergeCell ref="K336:L336"/>
    <mergeCell ref="N336:O336"/>
    <mergeCell ref="Q336:R336"/>
    <mergeCell ref="T336:U336"/>
    <mergeCell ref="W336:X336"/>
    <mergeCell ref="Z336:AA336"/>
    <mergeCell ref="AC336:AD336"/>
    <mergeCell ref="AF336:AG336"/>
    <mergeCell ref="AI336:AJ336"/>
    <mergeCell ref="E335:F335"/>
    <mergeCell ref="H335:I335"/>
    <mergeCell ref="K335:L335"/>
    <mergeCell ref="N335:O335"/>
    <mergeCell ref="Q335:R335"/>
    <mergeCell ref="T335:U335"/>
    <mergeCell ref="W335:X335"/>
    <mergeCell ref="Z335:AA335"/>
    <mergeCell ref="AC335:AD335"/>
    <mergeCell ref="AF335:AG335"/>
    <mergeCell ref="AI335:AJ335"/>
    <mergeCell ref="E334:F334"/>
    <mergeCell ref="H334:I334"/>
    <mergeCell ref="K334:L334"/>
    <mergeCell ref="N334:O334"/>
    <mergeCell ref="Q334:R334"/>
    <mergeCell ref="T334:U334"/>
    <mergeCell ref="W334:X334"/>
    <mergeCell ref="Z334:AA334"/>
    <mergeCell ref="AC334:AD334"/>
    <mergeCell ref="AF334:AG334"/>
    <mergeCell ref="AI334:AJ334"/>
    <mergeCell ref="E333:F333"/>
    <mergeCell ref="H333:I333"/>
    <mergeCell ref="K333:L333"/>
    <mergeCell ref="N333:O333"/>
    <mergeCell ref="Q333:R333"/>
    <mergeCell ref="T333:U333"/>
    <mergeCell ref="W333:X333"/>
    <mergeCell ref="Z333:AA333"/>
    <mergeCell ref="AC333:AD333"/>
    <mergeCell ref="AF333:AG333"/>
    <mergeCell ref="AI333:AJ333"/>
    <mergeCell ref="E332:F332"/>
    <mergeCell ref="H332:I332"/>
    <mergeCell ref="K332:L332"/>
    <mergeCell ref="N332:O332"/>
    <mergeCell ref="Q332:R332"/>
    <mergeCell ref="T332:U332"/>
    <mergeCell ref="W332:X332"/>
    <mergeCell ref="Z332:AA332"/>
    <mergeCell ref="AC332:AD332"/>
    <mergeCell ref="AF332:AG332"/>
    <mergeCell ref="AI332:AJ332"/>
    <mergeCell ref="E331:F331"/>
    <mergeCell ref="H331:I331"/>
    <mergeCell ref="K331:L331"/>
    <mergeCell ref="N331:O331"/>
    <mergeCell ref="Q331:R331"/>
    <mergeCell ref="T331:U331"/>
    <mergeCell ref="W331:X331"/>
    <mergeCell ref="Z331:AA331"/>
    <mergeCell ref="AC331:AD331"/>
    <mergeCell ref="AF331:AG331"/>
    <mergeCell ref="AI331:AJ331"/>
    <mergeCell ref="E330:F330"/>
    <mergeCell ref="H330:I330"/>
    <mergeCell ref="K330:L330"/>
    <mergeCell ref="N330:O330"/>
    <mergeCell ref="Q330:R330"/>
    <mergeCell ref="T330:U330"/>
    <mergeCell ref="W330:X330"/>
    <mergeCell ref="Z330:AA330"/>
    <mergeCell ref="AC330:AD330"/>
    <mergeCell ref="AF330:AG330"/>
    <mergeCell ref="AI330:AJ330"/>
    <mergeCell ref="E329:F329"/>
    <mergeCell ref="H329:I329"/>
    <mergeCell ref="K329:L329"/>
    <mergeCell ref="N329:O329"/>
    <mergeCell ref="Q329:R329"/>
    <mergeCell ref="T329:U329"/>
    <mergeCell ref="W329:X329"/>
    <mergeCell ref="Z329:AA329"/>
    <mergeCell ref="AC329:AD329"/>
    <mergeCell ref="AF329:AG329"/>
    <mergeCell ref="AI329:AJ329"/>
    <mergeCell ref="E328:F328"/>
    <mergeCell ref="H328:I328"/>
    <mergeCell ref="K328:L328"/>
    <mergeCell ref="N328:O328"/>
    <mergeCell ref="Q328:R328"/>
    <mergeCell ref="T328:U328"/>
    <mergeCell ref="W328:X328"/>
    <mergeCell ref="Z328:AA328"/>
    <mergeCell ref="AC328:AD328"/>
    <mergeCell ref="AF328:AG328"/>
    <mergeCell ref="AI328:AJ328"/>
    <mergeCell ref="E327:F327"/>
    <mergeCell ref="H327:I327"/>
    <mergeCell ref="K327:L327"/>
    <mergeCell ref="N327:O327"/>
    <mergeCell ref="Q327:R327"/>
    <mergeCell ref="T327:U327"/>
    <mergeCell ref="W327:X327"/>
    <mergeCell ref="Z327:AA327"/>
    <mergeCell ref="AC327:AD327"/>
    <mergeCell ref="AF327:AG327"/>
    <mergeCell ref="AI327:AJ327"/>
    <mergeCell ref="E326:F326"/>
    <mergeCell ref="H326:I326"/>
    <mergeCell ref="K326:L326"/>
    <mergeCell ref="N326:O326"/>
    <mergeCell ref="Q326:R326"/>
    <mergeCell ref="T326:U326"/>
    <mergeCell ref="W326:X326"/>
    <mergeCell ref="Z326:AA326"/>
    <mergeCell ref="AC326:AD326"/>
    <mergeCell ref="AF326:AG326"/>
    <mergeCell ref="AI326:AJ326"/>
    <mergeCell ref="E325:F325"/>
    <mergeCell ref="H325:I325"/>
    <mergeCell ref="K325:L325"/>
    <mergeCell ref="N325:O325"/>
    <mergeCell ref="Q325:R325"/>
    <mergeCell ref="T325:U325"/>
    <mergeCell ref="W325:X325"/>
    <mergeCell ref="Z325:AA325"/>
    <mergeCell ref="AC325:AD325"/>
    <mergeCell ref="AF325:AG325"/>
    <mergeCell ref="AI325:AJ325"/>
    <mergeCell ref="E324:F324"/>
    <mergeCell ref="H324:I324"/>
    <mergeCell ref="K324:L324"/>
    <mergeCell ref="N324:O324"/>
    <mergeCell ref="Q324:R324"/>
    <mergeCell ref="T324:U324"/>
    <mergeCell ref="W324:X324"/>
    <mergeCell ref="Z324:AA324"/>
    <mergeCell ref="AC324:AD324"/>
    <mergeCell ref="AF324:AG324"/>
    <mergeCell ref="AI324:AJ324"/>
    <mergeCell ref="AF320:AG320"/>
    <mergeCell ref="AI320:AJ320"/>
    <mergeCell ref="E321:F321"/>
    <mergeCell ref="H321:I321"/>
    <mergeCell ref="K321:L321"/>
    <mergeCell ref="N321:O321"/>
    <mergeCell ref="Q321:R321"/>
    <mergeCell ref="T321:U321"/>
    <mergeCell ref="W321:X321"/>
    <mergeCell ref="Z321:AA321"/>
    <mergeCell ref="AC321:AD321"/>
    <mergeCell ref="AF321:AG321"/>
    <mergeCell ref="AI321:AJ321"/>
    <mergeCell ref="E320:F320"/>
    <mergeCell ref="H320:I320"/>
    <mergeCell ref="K320:L320"/>
    <mergeCell ref="N320:O320"/>
    <mergeCell ref="Q320:R320"/>
    <mergeCell ref="T320:U320"/>
    <mergeCell ref="W320:X320"/>
    <mergeCell ref="Z320:AA320"/>
    <mergeCell ref="AC320:AD320"/>
    <mergeCell ref="AF318:AG318"/>
    <mergeCell ref="AI318:AJ318"/>
    <mergeCell ref="E319:F319"/>
    <mergeCell ref="H319:I319"/>
    <mergeCell ref="K319:L319"/>
    <mergeCell ref="N319:O319"/>
    <mergeCell ref="Q319:R319"/>
    <mergeCell ref="T319:U319"/>
    <mergeCell ref="W319:X319"/>
    <mergeCell ref="Z319:AA319"/>
    <mergeCell ref="AC319:AD319"/>
    <mergeCell ref="AF319:AG319"/>
    <mergeCell ref="AI319:AJ319"/>
    <mergeCell ref="E318:F318"/>
    <mergeCell ref="H318:I318"/>
    <mergeCell ref="K318:L318"/>
    <mergeCell ref="N318:O318"/>
    <mergeCell ref="Q318:R318"/>
    <mergeCell ref="T318:U318"/>
    <mergeCell ref="W318:X318"/>
    <mergeCell ref="Z318:AA318"/>
    <mergeCell ref="AC318:AD318"/>
    <mergeCell ref="AF316:AG316"/>
    <mergeCell ref="AI316:AJ316"/>
    <mergeCell ref="E317:F317"/>
    <mergeCell ref="H317:I317"/>
    <mergeCell ref="K317:L317"/>
    <mergeCell ref="N317:O317"/>
    <mergeCell ref="Q317:R317"/>
    <mergeCell ref="T317:U317"/>
    <mergeCell ref="W317:X317"/>
    <mergeCell ref="Z317:AA317"/>
    <mergeCell ref="AC317:AD317"/>
    <mergeCell ref="AF317:AG317"/>
    <mergeCell ref="AI317:AJ317"/>
    <mergeCell ref="E316:F316"/>
    <mergeCell ref="H316:I316"/>
    <mergeCell ref="K316:L316"/>
    <mergeCell ref="N316:O316"/>
    <mergeCell ref="Q316:R316"/>
    <mergeCell ref="T316:U316"/>
    <mergeCell ref="W316:X316"/>
    <mergeCell ref="Z316:AA316"/>
    <mergeCell ref="AC316:AD316"/>
    <mergeCell ref="AF314:AG314"/>
    <mergeCell ref="AI314:AJ314"/>
    <mergeCell ref="E315:F315"/>
    <mergeCell ref="H315:I315"/>
    <mergeCell ref="K315:L315"/>
    <mergeCell ref="N315:O315"/>
    <mergeCell ref="Q315:R315"/>
    <mergeCell ref="T315:U315"/>
    <mergeCell ref="W315:X315"/>
    <mergeCell ref="Z315:AA315"/>
    <mergeCell ref="AC315:AD315"/>
    <mergeCell ref="AF315:AG315"/>
    <mergeCell ref="AI315:AJ315"/>
    <mergeCell ref="E314:F314"/>
    <mergeCell ref="H314:I314"/>
    <mergeCell ref="K314:L314"/>
    <mergeCell ref="N314:O314"/>
    <mergeCell ref="Q314:R314"/>
    <mergeCell ref="T314:U314"/>
    <mergeCell ref="W314:X314"/>
    <mergeCell ref="Z314:AA314"/>
    <mergeCell ref="AC314:AD314"/>
    <mergeCell ref="AF312:AG312"/>
    <mergeCell ref="AI312:AJ312"/>
    <mergeCell ref="E313:F313"/>
    <mergeCell ref="H313:I313"/>
    <mergeCell ref="K313:L313"/>
    <mergeCell ref="N313:O313"/>
    <mergeCell ref="Q313:R313"/>
    <mergeCell ref="T313:U313"/>
    <mergeCell ref="W313:X313"/>
    <mergeCell ref="Z313:AA313"/>
    <mergeCell ref="AC313:AD313"/>
    <mergeCell ref="AF313:AG313"/>
    <mergeCell ref="AI313:AJ313"/>
    <mergeCell ref="E312:F312"/>
    <mergeCell ref="H312:I312"/>
    <mergeCell ref="K312:L312"/>
    <mergeCell ref="N312:O312"/>
    <mergeCell ref="Q312:R312"/>
    <mergeCell ref="T312:U312"/>
    <mergeCell ref="W312:X312"/>
    <mergeCell ref="Z312:AA312"/>
    <mergeCell ref="AC312:AD312"/>
    <mergeCell ref="AF310:AG310"/>
    <mergeCell ref="AI310:AJ310"/>
    <mergeCell ref="E311:F311"/>
    <mergeCell ref="H311:I311"/>
    <mergeCell ref="K311:L311"/>
    <mergeCell ref="N311:O311"/>
    <mergeCell ref="Q311:R311"/>
    <mergeCell ref="T311:U311"/>
    <mergeCell ref="W311:X311"/>
    <mergeCell ref="Z311:AA311"/>
    <mergeCell ref="AC311:AD311"/>
    <mergeCell ref="AF311:AG311"/>
    <mergeCell ref="AI311:AJ311"/>
    <mergeCell ref="E310:F310"/>
    <mergeCell ref="H310:I310"/>
    <mergeCell ref="K310:L310"/>
    <mergeCell ref="N310:O310"/>
    <mergeCell ref="Q310:R310"/>
    <mergeCell ref="T310:U310"/>
    <mergeCell ref="W310:X310"/>
    <mergeCell ref="Z310:AA310"/>
    <mergeCell ref="AC310:AD310"/>
    <mergeCell ref="AF308:AG308"/>
    <mergeCell ref="AI308:AJ308"/>
    <mergeCell ref="E309:F309"/>
    <mergeCell ref="H309:I309"/>
    <mergeCell ref="K309:L309"/>
    <mergeCell ref="N309:O309"/>
    <mergeCell ref="Q309:R309"/>
    <mergeCell ref="T309:U309"/>
    <mergeCell ref="W309:X309"/>
    <mergeCell ref="Z309:AA309"/>
    <mergeCell ref="AC309:AD309"/>
    <mergeCell ref="AF309:AG309"/>
    <mergeCell ref="AI309:AJ309"/>
    <mergeCell ref="E308:F308"/>
    <mergeCell ref="H308:I308"/>
    <mergeCell ref="K308:L308"/>
    <mergeCell ref="N308:O308"/>
    <mergeCell ref="Q308:R308"/>
    <mergeCell ref="T308:U308"/>
    <mergeCell ref="W308:X308"/>
    <mergeCell ref="Z308:AA308"/>
    <mergeCell ref="AC308:AD308"/>
    <mergeCell ref="AF306:AG306"/>
    <mergeCell ref="AI306:AJ306"/>
    <mergeCell ref="E307:F307"/>
    <mergeCell ref="H307:I307"/>
    <mergeCell ref="K307:L307"/>
    <mergeCell ref="N307:O307"/>
    <mergeCell ref="Q307:R307"/>
    <mergeCell ref="T307:U307"/>
    <mergeCell ref="W307:X307"/>
    <mergeCell ref="Z307:AA307"/>
    <mergeCell ref="AC307:AD307"/>
    <mergeCell ref="AF307:AG307"/>
    <mergeCell ref="AI307:AJ307"/>
    <mergeCell ref="E306:F306"/>
    <mergeCell ref="H306:I306"/>
    <mergeCell ref="K306:L306"/>
    <mergeCell ref="N306:O306"/>
    <mergeCell ref="Q306:R306"/>
    <mergeCell ref="T306:U306"/>
    <mergeCell ref="W306:X306"/>
    <mergeCell ref="Z306:AA306"/>
    <mergeCell ref="AC306:AD306"/>
    <mergeCell ref="AF304:AG304"/>
    <mergeCell ref="AI304:AJ304"/>
    <mergeCell ref="E305:F305"/>
    <mergeCell ref="H305:I305"/>
    <mergeCell ref="K305:L305"/>
    <mergeCell ref="N305:O305"/>
    <mergeCell ref="Q305:R305"/>
    <mergeCell ref="T305:U305"/>
    <mergeCell ref="W305:X305"/>
    <mergeCell ref="Z305:AA305"/>
    <mergeCell ref="AC305:AD305"/>
    <mergeCell ref="AF305:AG305"/>
    <mergeCell ref="AI305:AJ305"/>
    <mergeCell ref="E304:F304"/>
    <mergeCell ref="H304:I304"/>
    <mergeCell ref="K304:L304"/>
    <mergeCell ref="N304:O304"/>
    <mergeCell ref="Q304:R304"/>
    <mergeCell ref="T304:U304"/>
    <mergeCell ref="W304:X304"/>
    <mergeCell ref="Z304:AA304"/>
    <mergeCell ref="AC304:AD304"/>
    <mergeCell ref="AF302:AG302"/>
    <mergeCell ref="AI302:AJ302"/>
    <mergeCell ref="E303:F303"/>
    <mergeCell ref="H303:I303"/>
    <mergeCell ref="K303:L303"/>
    <mergeCell ref="N303:O303"/>
    <mergeCell ref="Q303:R303"/>
    <mergeCell ref="T303:U303"/>
    <mergeCell ref="W303:X303"/>
    <mergeCell ref="Z303:AA303"/>
    <mergeCell ref="AC303:AD303"/>
    <mergeCell ref="AF303:AG303"/>
    <mergeCell ref="AI303:AJ303"/>
    <mergeCell ref="E302:F302"/>
    <mergeCell ref="H302:I302"/>
    <mergeCell ref="K302:L302"/>
    <mergeCell ref="N302:O302"/>
    <mergeCell ref="Q302:R302"/>
    <mergeCell ref="T302:U302"/>
    <mergeCell ref="W302:X302"/>
    <mergeCell ref="Z302:AA302"/>
    <mergeCell ref="AC302:AD302"/>
    <mergeCell ref="AF300:AG300"/>
    <mergeCell ref="AI300:AJ300"/>
    <mergeCell ref="E301:F301"/>
    <mergeCell ref="H301:I301"/>
    <mergeCell ref="K301:L301"/>
    <mergeCell ref="N301:O301"/>
    <mergeCell ref="Q301:R301"/>
    <mergeCell ref="T301:U301"/>
    <mergeCell ref="W301:X301"/>
    <mergeCell ref="Z301:AA301"/>
    <mergeCell ref="AC301:AD301"/>
    <mergeCell ref="AF301:AG301"/>
    <mergeCell ref="AI301:AJ301"/>
    <mergeCell ref="E300:F300"/>
    <mergeCell ref="H300:I300"/>
    <mergeCell ref="K300:L300"/>
    <mergeCell ref="N300:O300"/>
    <mergeCell ref="Q300:R300"/>
    <mergeCell ref="T300:U300"/>
    <mergeCell ref="W300:X300"/>
    <mergeCell ref="Z300:AA300"/>
    <mergeCell ref="AC300:AD300"/>
    <mergeCell ref="AF298:AG298"/>
    <mergeCell ref="AI298:AJ298"/>
    <mergeCell ref="E299:F299"/>
    <mergeCell ref="H299:I299"/>
    <mergeCell ref="K299:L299"/>
    <mergeCell ref="N299:O299"/>
    <mergeCell ref="Q299:R299"/>
    <mergeCell ref="T299:U299"/>
    <mergeCell ref="W299:X299"/>
    <mergeCell ref="Z299:AA299"/>
    <mergeCell ref="AC299:AD299"/>
    <mergeCell ref="AF299:AG299"/>
    <mergeCell ref="AI299:AJ299"/>
    <mergeCell ref="E298:F298"/>
    <mergeCell ref="H298:I298"/>
    <mergeCell ref="K298:L298"/>
    <mergeCell ref="N298:O298"/>
    <mergeCell ref="Q298:R298"/>
    <mergeCell ref="T298:U298"/>
    <mergeCell ref="W298:X298"/>
    <mergeCell ref="Z298:AA298"/>
    <mergeCell ref="AC298:AD298"/>
    <mergeCell ref="AF296:AG296"/>
    <mergeCell ref="AI296:AJ296"/>
    <mergeCell ref="E297:F297"/>
    <mergeCell ref="H297:I297"/>
    <mergeCell ref="K297:L297"/>
    <mergeCell ref="N297:O297"/>
    <mergeCell ref="Q297:R297"/>
    <mergeCell ref="T297:U297"/>
    <mergeCell ref="W297:X297"/>
    <mergeCell ref="Z297:AA297"/>
    <mergeCell ref="AC297:AD297"/>
    <mergeCell ref="AF297:AG297"/>
    <mergeCell ref="AI297:AJ297"/>
    <mergeCell ref="E296:F296"/>
    <mergeCell ref="H296:I296"/>
    <mergeCell ref="K296:L296"/>
    <mergeCell ref="N296:O296"/>
    <mergeCell ref="Q296:R296"/>
    <mergeCell ref="T296:U296"/>
    <mergeCell ref="W296:X296"/>
    <mergeCell ref="Z296:AA296"/>
    <mergeCell ref="AC296:AD296"/>
    <mergeCell ref="AF293:AG293"/>
    <mergeCell ref="AI293:AJ293"/>
    <mergeCell ref="E295:F295"/>
    <mergeCell ref="H295:I295"/>
    <mergeCell ref="K295:L295"/>
    <mergeCell ref="N295:O295"/>
    <mergeCell ref="Q295:R295"/>
    <mergeCell ref="T295:U295"/>
    <mergeCell ref="W295:X295"/>
    <mergeCell ref="Z295:AA295"/>
    <mergeCell ref="AC295:AD295"/>
    <mergeCell ref="AF295:AG295"/>
    <mergeCell ref="AI295:AJ295"/>
    <mergeCell ref="E293:F293"/>
    <mergeCell ref="H293:I293"/>
    <mergeCell ref="K293:L293"/>
    <mergeCell ref="N293:O293"/>
    <mergeCell ref="Q293:R293"/>
    <mergeCell ref="T293:U293"/>
    <mergeCell ref="W293:X293"/>
    <mergeCell ref="Z293:AA293"/>
    <mergeCell ref="AC293:AD293"/>
    <mergeCell ref="W294:X294"/>
    <mergeCell ref="Q294:R294"/>
    <mergeCell ref="AF294:AG294"/>
    <mergeCell ref="AF291:AG291"/>
    <mergeCell ref="AI291:AJ291"/>
    <mergeCell ref="E292:F292"/>
    <mergeCell ref="H292:I292"/>
    <mergeCell ref="K292:L292"/>
    <mergeCell ref="N292:O292"/>
    <mergeCell ref="Q292:R292"/>
    <mergeCell ref="T292:U292"/>
    <mergeCell ref="W292:X292"/>
    <mergeCell ref="Z292:AA292"/>
    <mergeCell ref="AC292:AD292"/>
    <mergeCell ref="AF292:AG292"/>
    <mergeCell ref="AI292:AJ292"/>
    <mergeCell ref="E291:F291"/>
    <mergeCell ref="H291:I291"/>
    <mergeCell ref="K291:L291"/>
    <mergeCell ref="N291:O291"/>
    <mergeCell ref="Q291:R291"/>
    <mergeCell ref="T291:U291"/>
    <mergeCell ref="W291:X291"/>
    <mergeCell ref="Z291:AA291"/>
    <mergeCell ref="AC291:AD291"/>
    <mergeCell ref="AF289:AG289"/>
    <mergeCell ref="AI289:AJ289"/>
    <mergeCell ref="E290:F290"/>
    <mergeCell ref="H290:I290"/>
    <mergeCell ref="K290:L290"/>
    <mergeCell ref="N290:O290"/>
    <mergeCell ref="Q290:R290"/>
    <mergeCell ref="T290:U290"/>
    <mergeCell ref="W290:X290"/>
    <mergeCell ref="Z290:AA290"/>
    <mergeCell ref="AC290:AD290"/>
    <mergeCell ref="AF290:AG290"/>
    <mergeCell ref="AI290:AJ290"/>
    <mergeCell ref="E289:F289"/>
    <mergeCell ref="H289:I289"/>
    <mergeCell ref="K289:L289"/>
    <mergeCell ref="N289:O289"/>
    <mergeCell ref="Q289:R289"/>
    <mergeCell ref="T289:U289"/>
    <mergeCell ref="W289:X289"/>
    <mergeCell ref="Z289:AA289"/>
    <mergeCell ref="AC289:AD289"/>
    <mergeCell ref="AF287:AG287"/>
    <mergeCell ref="AI287:AJ287"/>
    <mergeCell ref="E288:F288"/>
    <mergeCell ref="H288:I288"/>
    <mergeCell ref="K288:L288"/>
    <mergeCell ref="N288:O288"/>
    <mergeCell ref="Q288:R288"/>
    <mergeCell ref="T288:U288"/>
    <mergeCell ref="W288:X288"/>
    <mergeCell ref="Z288:AA288"/>
    <mergeCell ref="AC288:AD288"/>
    <mergeCell ref="AF288:AG288"/>
    <mergeCell ref="AI288:AJ288"/>
    <mergeCell ref="E287:F287"/>
    <mergeCell ref="H287:I287"/>
    <mergeCell ref="K287:L287"/>
    <mergeCell ref="N287:O287"/>
    <mergeCell ref="Q287:R287"/>
    <mergeCell ref="T287:U287"/>
    <mergeCell ref="W287:X287"/>
    <mergeCell ref="Z287:AA287"/>
    <mergeCell ref="AC287:AD287"/>
    <mergeCell ref="AF285:AG285"/>
    <mergeCell ref="AI285:AJ285"/>
    <mergeCell ref="E286:F286"/>
    <mergeCell ref="H286:I286"/>
    <mergeCell ref="K286:L286"/>
    <mergeCell ref="N286:O286"/>
    <mergeCell ref="Q286:R286"/>
    <mergeCell ref="T286:U286"/>
    <mergeCell ref="W286:X286"/>
    <mergeCell ref="Z286:AA286"/>
    <mergeCell ref="AC286:AD286"/>
    <mergeCell ref="AF286:AG286"/>
    <mergeCell ref="AI286:AJ286"/>
    <mergeCell ref="E285:F285"/>
    <mergeCell ref="H285:I285"/>
    <mergeCell ref="K285:L285"/>
    <mergeCell ref="N285:O285"/>
    <mergeCell ref="Q285:R285"/>
    <mergeCell ref="T285:U285"/>
    <mergeCell ref="W285:X285"/>
    <mergeCell ref="Z285:AA285"/>
    <mergeCell ref="AC285:AD285"/>
    <mergeCell ref="AF283:AG283"/>
    <mergeCell ref="AI283:AJ283"/>
    <mergeCell ref="E284:F284"/>
    <mergeCell ref="H284:I284"/>
    <mergeCell ref="K284:L284"/>
    <mergeCell ref="N284:O284"/>
    <mergeCell ref="Q284:R284"/>
    <mergeCell ref="T284:U284"/>
    <mergeCell ref="W284:X284"/>
    <mergeCell ref="Z284:AA284"/>
    <mergeCell ref="AC284:AD284"/>
    <mergeCell ref="AF284:AG284"/>
    <mergeCell ref="AI284:AJ284"/>
    <mergeCell ref="E283:F283"/>
    <mergeCell ref="H283:I283"/>
    <mergeCell ref="K283:L283"/>
    <mergeCell ref="N283:O283"/>
    <mergeCell ref="Q283:R283"/>
    <mergeCell ref="T283:U283"/>
    <mergeCell ref="W283:X283"/>
    <mergeCell ref="Z283:AA283"/>
    <mergeCell ref="AC283:AD283"/>
    <mergeCell ref="AF281:AG281"/>
    <mergeCell ref="AI281:AJ281"/>
    <mergeCell ref="E282:F282"/>
    <mergeCell ref="H282:I282"/>
    <mergeCell ref="K282:L282"/>
    <mergeCell ref="N282:O282"/>
    <mergeCell ref="Q282:R282"/>
    <mergeCell ref="T282:U282"/>
    <mergeCell ref="W282:X282"/>
    <mergeCell ref="Z282:AA282"/>
    <mergeCell ref="AC282:AD282"/>
    <mergeCell ref="AF282:AG282"/>
    <mergeCell ref="AI282:AJ282"/>
    <mergeCell ref="E281:F281"/>
    <mergeCell ref="H281:I281"/>
    <mergeCell ref="K281:L281"/>
    <mergeCell ref="N281:O281"/>
    <mergeCell ref="Q281:R281"/>
    <mergeCell ref="T281:U281"/>
    <mergeCell ref="W281:X281"/>
    <mergeCell ref="Z281:AA281"/>
    <mergeCell ref="AC281:AD281"/>
    <mergeCell ref="AF279:AG279"/>
    <mergeCell ref="AI279:AJ279"/>
    <mergeCell ref="E280:F280"/>
    <mergeCell ref="H280:I280"/>
    <mergeCell ref="K280:L280"/>
    <mergeCell ref="N280:O280"/>
    <mergeCell ref="Q280:R280"/>
    <mergeCell ref="T280:U280"/>
    <mergeCell ref="W280:X280"/>
    <mergeCell ref="Z280:AA280"/>
    <mergeCell ref="AC280:AD280"/>
    <mergeCell ref="AF280:AG280"/>
    <mergeCell ref="AI280:AJ280"/>
    <mergeCell ref="E279:F279"/>
    <mergeCell ref="H279:I279"/>
    <mergeCell ref="K279:L279"/>
    <mergeCell ref="N279:O279"/>
    <mergeCell ref="Q279:R279"/>
    <mergeCell ref="T279:U279"/>
    <mergeCell ref="W279:X279"/>
    <mergeCell ref="Z279:AA279"/>
    <mergeCell ref="AC279:AD279"/>
    <mergeCell ref="AF277:AG277"/>
    <mergeCell ref="AI277:AJ277"/>
    <mergeCell ref="E278:F278"/>
    <mergeCell ref="H278:I278"/>
    <mergeCell ref="K278:L278"/>
    <mergeCell ref="N278:O278"/>
    <mergeCell ref="Q278:R278"/>
    <mergeCell ref="T278:U278"/>
    <mergeCell ref="W278:X278"/>
    <mergeCell ref="Z278:AA278"/>
    <mergeCell ref="AC278:AD278"/>
    <mergeCell ref="AF278:AG278"/>
    <mergeCell ref="AI278:AJ278"/>
    <mergeCell ref="E277:F277"/>
    <mergeCell ref="H277:I277"/>
    <mergeCell ref="K277:L277"/>
    <mergeCell ref="N277:O277"/>
    <mergeCell ref="Q277:R277"/>
    <mergeCell ref="T277:U277"/>
    <mergeCell ref="W277:X277"/>
    <mergeCell ref="Z277:AA277"/>
    <mergeCell ref="AC277:AD277"/>
    <mergeCell ref="AF275:AG275"/>
    <mergeCell ref="AI275:AJ275"/>
    <mergeCell ref="E276:F276"/>
    <mergeCell ref="H276:I276"/>
    <mergeCell ref="K276:L276"/>
    <mergeCell ref="N276:O276"/>
    <mergeCell ref="Q276:R276"/>
    <mergeCell ref="T276:U276"/>
    <mergeCell ref="W276:X276"/>
    <mergeCell ref="Z276:AA276"/>
    <mergeCell ref="AC276:AD276"/>
    <mergeCell ref="AF276:AG276"/>
    <mergeCell ref="AI276:AJ276"/>
    <mergeCell ref="E275:F275"/>
    <mergeCell ref="H275:I275"/>
    <mergeCell ref="K275:L275"/>
    <mergeCell ref="N275:O275"/>
    <mergeCell ref="Q275:R275"/>
    <mergeCell ref="T275:U275"/>
    <mergeCell ref="W275:X275"/>
    <mergeCell ref="Z275:AA275"/>
    <mergeCell ref="AC275:AD275"/>
    <mergeCell ref="AF273:AG273"/>
    <mergeCell ref="AI273:AJ273"/>
    <mergeCell ref="E274:F274"/>
    <mergeCell ref="H274:I274"/>
    <mergeCell ref="K274:L274"/>
    <mergeCell ref="N274:O274"/>
    <mergeCell ref="Q274:R274"/>
    <mergeCell ref="T274:U274"/>
    <mergeCell ref="W274:X274"/>
    <mergeCell ref="Z274:AA274"/>
    <mergeCell ref="AC274:AD274"/>
    <mergeCell ref="AF274:AG274"/>
    <mergeCell ref="AI274:AJ274"/>
    <mergeCell ref="E273:F273"/>
    <mergeCell ref="H273:I273"/>
    <mergeCell ref="K273:L273"/>
    <mergeCell ref="N273:O273"/>
    <mergeCell ref="Q273:R273"/>
    <mergeCell ref="T273:U273"/>
    <mergeCell ref="W273:X273"/>
    <mergeCell ref="Z273:AA273"/>
    <mergeCell ref="AC273:AD273"/>
    <mergeCell ref="AF271:AG271"/>
    <mergeCell ref="AI271:AJ271"/>
    <mergeCell ref="E272:F272"/>
    <mergeCell ref="H272:I272"/>
    <mergeCell ref="K272:L272"/>
    <mergeCell ref="N272:O272"/>
    <mergeCell ref="Q272:R272"/>
    <mergeCell ref="T272:U272"/>
    <mergeCell ref="W272:X272"/>
    <mergeCell ref="Z272:AA272"/>
    <mergeCell ref="AC272:AD272"/>
    <mergeCell ref="AF272:AG272"/>
    <mergeCell ref="AI272:AJ272"/>
    <mergeCell ref="E271:F271"/>
    <mergeCell ref="H271:I271"/>
    <mergeCell ref="K271:L271"/>
    <mergeCell ref="N271:O271"/>
    <mergeCell ref="Q271:R271"/>
    <mergeCell ref="T271:U271"/>
    <mergeCell ref="W271:X271"/>
    <mergeCell ref="Z271:AA271"/>
    <mergeCell ref="AC271:AD271"/>
    <mergeCell ref="AF269:AG269"/>
    <mergeCell ref="AI269:AJ269"/>
    <mergeCell ref="E270:F270"/>
    <mergeCell ref="H270:I270"/>
    <mergeCell ref="K270:L270"/>
    <mergeCell ref="N270:O270"/>
    <mergeCell ref="Q270:R270"/>
    <mergeCell ref="T270:U270"/>
    <mergeCell ref="W270:X270"/>
    <mergeCell ref="Z270:AA270"/>
    <mergeCell ref="AC270:AD270"/>
    <mergeCell ref="AF270:AG270"/>
    <mergeCell ref="AI270:AJ270"/>
    <mergeCell ref="E269:F269"/>
    <mergeCell ref="H269:I269"/>
    <mergeCell ref="K269:L269"/>
    <mergeCell ref="N269:O269"/>
    <mergeCell ref="Q269:R269"/>
    <mergeCell ref="T269:U269"/>
    <mergeCell ref="W269:X269"/>
    <mergeCell ref="Z269:AA269"/>
    <mergeCell ref="AC269:AD269"/>
    <mergeCell ref="AF267:AG267"/>
    <mergeCell ref="AI267:AJ267"/>
    <mergeCell ref="E268:F268"/>
    <mergeCell ref="H268:I268"/>
    <mergeCell ref="K268:L268"/>
    <mergeCell ref="N268:O268"/>
    <mergeCell ref="Q268:R268"/>
    <mergeCell ref="T268:U268"/>
    <mergeCell ref="W268:X268"/>
    <mergeCell ref="Z268:AA268"/>
    <mergeCell ref="AC268:AD268"/>
    <mergeCell ref="AF268:AG268"/>
    <mergeCell ref="AI268:AJ268"/>
    <mergeCell ref="E267:F267"/>
    <mergeCell ref="H267:I267"/>
    <mergeCell ref="K267:L267"/>
    <mergeCell ref="N267:O267"/>
    <mergeCell ref="Q267:R267"/>
    <mergeCell ref="T267:U267"/>
    <mergeCell ref="W267:X267"/>
    <mergeCell ref="Z267:AA267"/>
    <mergeCell ref="AC267:AD267"/>
    <mergeCell ref="AF265:AG265"/>
    <mergeCell ref="AI265:AJ265"/>
    <mergeCell ref="E266:F266"/>
    <mergeCell ref="H266:I266"/>
    <mergeCell ref="K266:L266"/>
    <mergeCell ref="N266:O266"/>
    <mergeCell ref="Q266:R266"/>
    <mergeCell ref="T266:U266"/>
    <mergeCell ref="W266:X266"/>
    <mergeCell ref="Z266:AA266"/>
    <mergeCell ref="AC266:AD266"/>
    <mergeCell ref="AF266:AG266"/>
    <mergeCell ref="AI266:AJ266"/>
    <mergeCell ref="E265:F265"/>
    <mergeCell ref="H265:I265"/>
    <mergeCell ref="K265:L265"/>
    <mergeCell ref="N265:O265"/>
    <mergeCell ref="Q265:R265"/>
    <mergeCell ref="T265:U265"/>
    <mergeCell ref="W265:X265"/>
    <mergeCell ref="Z265:AA265"/>
    <mergeCell ref="AC265:AD265"/>
    <mergeCell ref="AF263:AG263"/>
    <mergeCell ref="AI263:AJ263"/>
    <mergeCell ref="E264:F264"/>
    <mergeCell ref="H264:I264"/>
    <mergeCell ref="K264:L264"/>
    <mergeCell ref="N264:O264"/>
    <mergeCell ref="Q264:R264"/>
    <mergeCell ref="T264:U264"/>
    <mergeCell ref="W264:X264"/>
    <mergeCell ref="Z264:AA264"/>
    <mergeCell ref="AC264:AD264"/>
    <mergeCell ref="AF264:AG264"/>
    <mergeCell ref="AI264:AJ264"/>
    <mergeCell ref="E263:F263"/>
    <mergeCell ref="H263:I263"/>
    <mergeCell ref="K263:L263"/>
    <mergeCell ref="N263:O263"/>
    <mergeCell ref="Q263:R263"/>
    <mergeCell ref="T263:U263"/>
    <mergeCell ref="W263:X263"/>
    <mergeCell ref="Z263:AA263"/>
    <mergeCell ref="AC263:AD263"/>
    <mergeCell ref="AF261:AG261"/>
    <mergeCell ref="AI261:AJ261"/>
    <mergeCell ref="E262:F262"/>
    <mergeCell ref="H262:I262"/>
    <mergeCell ref="K262:L262"/>
    <mergeCell ref="N262:O262"/>
    <mergeCell ref="Q262:R262"/>
    <mergeCell ref="T262:U262"/>
    <mergeCell ref="W262:X262"/>
    <mergeCell ref="Z262:AA262"/>
    <mergeCell ref="AC262:AD262"/>
    <mergeCell ref="AF262:AG262"/>
    <mergeCell ref="AI262:AJ262"/>
    <mergeCell ref="E261:F261"/>
    <mergeCell ref="H261:I261"/>
    <mergeCell ref="K261:L261"/>
    <mergeCell ref="N261:O261"/>
    <mergeCell ref="Q261:R261"/>
    <mergeCell ref="T261:U261"/>
    <mergeCell ref="W261:X261"/>
    <mergeCell ref="Z261:AA261"/>
    <mergeCell ref="AC261:AD261"/>
    <mergeCell ref="AF259:AG259"/>
    <mergeCell ref="AI259:AJ259"/>
    <mergeCell ref="E260:F260"/>
    <mergeCell ref="H260:I260"/>
    <mergeCell ref="K260:L260"/>
    <mergeCell ref="N260:O260"/>
    <mergeCell ref="Q260:R260"/>
    <mergeCell ref="T260:U260"/>
    <mergeCell ref="W260:X260"/>
    <mergeCell ref="Z260:AA260"/>
    <mergeCell ref="AC260:AD260"/>
    <mergeCell ref="AF260:AG260"/>
    <mergeCell ref="AI260:AJ260"/>
    <mergeCell ref="E259:F259"/>
    <mergeCell ref="H259:I259"/>
    <mergeCell ref="K259:L259"/>
    <mergeCell ref="N259:O259"/>
    <mergeCell ref="Q259:R259"/>
    <mergeCell ref="T259:U259"/>
    <mergeCell ref="W259:X259"/>
    <mergeCell ref="Z259:AA259"/>
    <mergeCell ref="AC259:AD259"/>
    <mergeCell ref="AF257:AG257"/>
    <mergeCell ref="AI257:AJ257"/>
    <mergeCell ref="E258:F258"/>
    <mergeCell ref="H258:I258"/>
    <mergeCell ref="K258:L258"/>
    <mergeCell ref="N258:O258"/>
    <mergeCell ref="Q258:R258"/>
    <mergeCell ref="T258:U258"/>
    <mergeCell ref="W258:X258"/>
    <mergeCell ref="Z258:AA258"/>
    <mergeCell ref="AC258:AD258"/>
    <mergeCell ref="AF258:AG258"/>
    <mergeCell ref="AI258:AJ258"/>
    <mergeCell ref="E257:F257"/>
    <mergeCell ref="H257:I257"/>
    <mergeCell ref="K257:L257"/>
    <mergeCell ref="N257:O257"/>
    <mergeCell ref="Q257:R257"/>
    <mergeCell ref="T257:U257"/>
    <mergeCell ref="W257:X257"/>
    <mergeCell ref="Z257:AA257"/>
    <mergeCell ref="AC257:AD257"/>
    <mergeCell ref="AF255:AG255"/>
    <mergeCell ref="AI255:AJ255"/>
    <mergeCell ref="E256:F256"/>
    <mergeCell ref="H256:I256"/>
    <mergeCell ref="K256:L256"/>
    <mergeCell ref="N256:O256"/>
    <mergeCell ref="Q256:R256"/>
    <mergeCell ref="T256:U256"/>
    <mergeCell ref="W256:X256"/>
    <mergeCell ref="Z256:AA256"/>
    <mergeCell ref="AC256:AD256"/>
    <mergeCell ref="AF256:AG256"/>
    <mergeCell ref="AI256:AJ256"/>
    <mergeCell ref="E255:F255"/>
    <mergeCell ref="H255:I255"/>
    <mergeCell ref="K255:L255"/>
    <mergeCell ref="N255:O255"/>
    <mergeCell ref="Q255:R255"/>
    <mergeCell ref="T255:U255"/>
    <mergeCell ref="W255:X255"/>
    <mergeCell ref="Z255:AA255"/>
    <mergeCell ref="AC255:AD255"/>
    <mergeCell ref="AF253:AG253"/>
    <mergeCell ref="AI253:AJ253"/>
    <mergeCell ref="E254:F254"/>
    <mergeCell ref="H254:I254"/>
    <mergeCell ref="K254:L254"/>
    <mergeCell ref="N254:O254"/>
    <mergeCell ref="Q254:R254"/>
    <mergeCell ref="T254:U254"/>
    <mergeCell ref="W254:X254"/>
    <mergeCell ref="Z254:AA254"/>
    <mergeCell ref="AC254:AD254"/>
    <mergeCell ref="AF254:AG254"/>
    <mergeCell ref="AI254:AJ254"/>
    <mergeCell ref="E253:F253"/>
    <mergeCell ref="H253:I253"/>
    <mergeCell ref="K253:L253"/>
    <mergeCell ref="N253:O253"/>
    <mergeCell ref="Q253:R253"/>
    <mergeCell ref="T253:U253"/>
    <mergeCell ref="W253:X253"/>
    <mergeCell ref="Z253:AA253"/>
    <mergeCell ref="AC253:AD253"/>
    <mergeCell ref="AF251:AG251"/>
    <mergeCell ref="AI251:AJ251"/>
    <mergeCell ref="E252:F252"/>
    <mergeCell ref="H252:I252"/>
    <mergeCell ref="K252:L252"/>
    <mergeCell ref="N252:O252"/>
    <mergeCell ref="Q252:R252"/>
    <mergeCell ref="T252:U252"/>
    <mergeCell ref="W252:X252"/>
    <mergeCell ref="Z252:AA252"/>
    <mergeCell ref="AC252:AD252"/>
    <mergeCell ref="AF252:AG252"/>
    <mergeCell ref="AI252:AJ252"/>
    <mergeCell ref="E251:F251"/>
    <mergeCell ref="H251:I251"/>
    <mergeCell ref="K251:L251"/>
    <mergeCell ref="N251:O251"/>
    <mergeCell ref="Q251:R251"/>
    <mergeCell ref="T251:U251"/>
    <mergeCell ref="W251:X251"/>
    <mergeCell ref="Z251:AA251"/>
    <mergeCell ref="AC251:AD251"/>
    <mergeCell ref="AF249:AG249"/>
    <mergeCell ref="AI249:AJ249"/>
    <mergeCell ref="E250:F250"/>
    <mergeCell ref="H250:I250"/>
    <mergeCell ref="K250:L250"/>
    <mergeCell ref="N250:O250"/>
    <mergeCell ref="Q250:R250"/>
    <mergeCell ref="T250:U250"/>
    <mergeCell ref="W250:X250"/>
    <mergeCell ref="Z250:AA250"/>
    <mergeCell ref="AC250:AD250"/>
    <mergeCell ref="AF250:AG250"/>
    <mergeCell ref="AI250:AJ250"/>
    <mergeCell ref="E249:F249"/>
    <mergeCell ref="H249:I249"/>
    <mergeCell ref="K249:L249"/>
    <mergeCell ref="N249:O249"/>
    <mergeCell ref="Q249:R249"/>
    <mergeCell ref="T249:U249"/>
    <mergeCell ref="W249:X249"/>
    <mergeCell ref="Z249:AA249"/>
    <mergeCell ref="AC249:AD249"/>
    <mergeCell ref="AF247:AG247"/>
    <mergeCell ref="AI247:AJ247"/>
    <mergeCell ref="E248:F248"/>
    <mergeCell ref="H248:I248"/>
    <mergeCell ref="K248:L248"/>
    <mergeCell ref="N248:O248"/>
    <mergeCell ref="Q248:R248"/>
    <mergeCell ref="T248:U248"/>
    <mergeCell ref="W248:X248"/>
    <mergeCell ref="Z248:AA248"/>
    <mergeCell ref="AC248:AD248"/>
    <mergeCell ref="AF248:AG248"/>
    <mergeCell ref="AI248:AJ248"/>
    <mergeCell ref="E247:F247"/>
    <mergeCell ref="H247:I247"/>
    <mergeCell ref="K247:L247"/>
    <mergeCell ref="N247:O247"/>
    <mergeCell ref="Q247:R247"/>
    <mergeCell ref="T247:U247"/>
    <mergeCell ref="W247:X247"/>
    <mergeCell ref="Z247:AA247"/>
    <mergeCell ref="AC247:AD247"/>
    <mergeCell ref="AF245:AG245"/>
    <mergeCell ref="AI245:AJ245"/>
    <mergeCell ref="E246:F246"/>
    <mergeCell ref="H246:I246"/>
    <mergeCell ref="K246:L246"/>
    <mergeCell ref="N246:O246"/>
    <mergeCell ref="Q246:R246"/>
    <mergeCell ref="T246:U246"/>
    <mergeCell ref="W246:X246"/>
    <mergeCell ref="Z246:AA246"/>
    <mergeCell ref="AC246:AD246"/>
    <mergeCell ref="AF246:AG246"/>
    <mergeCell ref="AI246:AJ246"/>
    <mergeCell ref="E245:F245"/>
    <mergeCell ref="H245:I245"/>
    <mergeCell ref="K245:L245"/>
    <mergeCell ref="N245:O245"/>
    <mergeCell ref="Q245:R245"/>
    <mergeCell ref="T245:U245"/>
    <mergeCell ref="W245:X245"/>
    <mergeCell ref="Z245:AA245"/>
    <mergeCell ref="AC245:AD245"/>
    <mergeCell ref="AF243:AG243"/>
    <mergeCell ref="AI243:AJ243"/>
    <mergeCell ref="E244:F244"/>
    <mergeCell ref="H244:I244"/>
    <mergeCell ref="K244:L244"/>
    <mergeCell ref="N244:O244"/>
    <mergeCell ref="Q244:R244"/>
    <mergeCell ref="T244:U244"/>
    <mergeCell ref="W244:X244"/>
    <mergeCell ref="Z244:AA244"/>
    <mergeCell ref="AC244:AD244"/>
    <mergeCell ref="AF244:AG244"/>
    <mergeCell ref="AI244:AJ244"/>
    <mergeCell ref="E243:F243"/>
    <mergeCell ref="H243:I243"/>
    <mergeCell ref="K243:L243"/>
    <mergeCell ref="N243:O243"/>
    <mergeCell ref="Q243:R243"/>
    <mergeCell ref="T243:U243"/>
    <mergeCell ref="W243:X243"/>
    <mergeCell ref="Z243:AA243"/>
    <mergeCell ref="AC243:AD243"/>
    <mergeCell ref="AF241:AG241"/>
    <mergeCell ref="AI241:AJ241"/>
    <mergeCell ref="E242:F242"/>
    <mergeCell ref="H242:I242"/>
    <mergeCell ref="K242:L242"/>
    <mergeCell ref="N242:O242"/>
    <mergeCell ref="Q242:R242"/>
    <mergeCell ref="T242:U242"/>
    <mergeCell ref="W242:X242"/>
    <mergeCell ref="Z242:AA242"/>
    <mergeCell ref="AC242:AD242"/>
    <mergeCell ref="AF242:AG242"/>
    <mergeCell ref="AI242:AJ242"/>
    <mergeCell ref="E241:F241"/>
    <mergeCell ref="H241:I241"/>
    <mergeCell ref="K241:L241"/>
    <mergeCell ref="N241:O241"/>
    <mergeCell ref="Q241:R241"/>
    <mergeCell ref="T241:U241"/>
    <mergeCell ref="W241:X241"/>
    <mergeCell ref="Z241:AA241"/>
    <mergeCell ref="AC241:AD241"/>
    <mergeCell ref="AF239:AG239"/>
    <mergeCell ref="AI239:AJ239"/>
    <mergeCell ref="E240:F240"/>
    <mergeCell ref="H240:I240"/>
    <mergeCell ref="K240:L240"/>
    <mergeCell ref="N240:O240"/>
    <mergeCell ref="Q240:R240"/>
    <mergeCell ref="T240:U240"/>
    <mergeCell ref="W240:X240"/>
    <mergeCell ref="Z240:AA240"/>
    <mergeCell ref="AC240:AD240"/>
    <mergeCell ref="AF240:AG240"/>
    <mergeCell ref="AI240:AJ240"/>
    <mergeCell ref="E239:F239"/>
    <mergeCell ref="H239:I239"/>
    <mergeCell ref="K239:L239"/>
    <mergeCell ref="N239:O239"/>
    <mergeCell ref="Q239:R239"/>
    <mergeCell ref="T239:U239"/>
    <mergeCell ref="W239:X239"/>
    <mergeCell ref="Z239:AA239"/>
    <mergeCell ref="AC239:AD239"/>
    <mergeCell ref="AF237:AG237"/>
    <mergeCell ref="AI237:AJ237"/>
    <mergeCell ref="E238:F238"/>
    <mergeCell ref="H238:I238"/>
    <mergeCell ref="K238:L238"/>
    <mergeCell ref="N238:O238"/>
    <mergeCell ref="Q238:R238"/>
    <mergeCell ref="T238:U238"/>
    <mergeCell ref="W238:X238"/>
    <mergeCell ref="Z238:AA238"/>
    <mergeCell ref="AC238:AD238"/>
    <mergeCell ref="AF238:AG238"/>
    <mergeCell ref="AI238:AJ238"/>
    <mergeCell ref="E237:F237"/>
    <mergeCell ref="H237:I237"/>
    <mergeCell ref="K237:L237"/>
    <mergeCell ref="N237:O237"/>
    <mergeCell ref="Q237:R237"/>
    <mergeCell ref="T237:U237"/>
    <mergeCell ref="W237:X237"/>
    <mergeCell ref="Z237:AA237"/>
    <mergeCell ref="AC237:AD237"/>
    <mergeCell ref="AF235:AG235"/>
    <mergeCell ref="AI235:AJ235"/>
    <mergeCell ref="E236:F236"/>
    <mergeCell ref="H236:I236"/>
    <mergeCell ref="K236:L236"/>
    <mergeCell ref="N236:O236"/>
    <mergeCell ref="Q236:R236"/>
    <mergeCell ref="T236:U236"/>
    <mergeCell ref="W236:X236"/>
    <mergeCell ref="Z236:AA236"/>
    <mergeCell ref="AC236:AD236"/>
    <mergeCell ref="AF236:AG236"/>
    <mergeCell ref="AI236:AJ236"/>
    <mergeCell ref="E235:F235"/>
    <mergeCell ref="H235:I235"/>
    <mergeCell ref="K235:L235"/>
    <mergeCell ref="N235:O235"/>
    <mergeCell ref="Q235:R235"/>
    <mergeCell ref="T235:U235"/>
    <mergeCell ref="W235:X235"/>
    <mergeCell ref="Z235:AA235"/>
    <mergeCell ref="AC235:AD235"/>
    <mergeCell ref="AF233:AG233"/>
    <mergeCell ref="AI233:AJ233"/>
    <mergeCell ref="E234:F234"/>
    <mergeCell ref="H234:I234"/>
    <mergeCell ref="K234:L234"/>
    <mergeCell ref="N234:O234"/>
    <mergeCell ref="Q234:R234"/>
    <mergeCell ref="T234:U234"/>
    <mergeCell ref="W234:X234"/>
    <mergeCell ref="Z234:AA234"/>
    <mergeCell ref="AC234:AD234"/>
    <mergeCell ref="AF234:AG234"/>
    <mergeCell ref="AI234:AJ234"/>
    <mergeCell ref="E233:F233"/>
    <mergeCell ref="H233:I233"/>
    <mergeCell ref="K233:L233"/>
    <mergeCell ref="N233:O233"/>
    <mergeCell ref="Q233:R233"/>
    <mergeCell ref="T233:U233"/>
    <mergeCell ref="W233:X233"/>
    <mergeCell ref="Z233:AA233"/>
    <mergeCell ref="AC233:AD233"/>
    <mergeCell ref="AF231:AG231"/>
    <mergeCell ref="AI231:AJ231"/>
    <mergeCell ref="E232:F232"/>
    <mergeCell ref="H232:I232"/>
    <mergeCell ref="K232:L232"/>
    <mergeCell ref="N232:O232"/>
    <mergeCell ref="Q232:R232"/>
    <mergeCell ref="T232:U232"/>
    <mergeCell ref="W232:X232"/>
    <mergeCell ref="Z232:AA232"/>
    <mergeCell ref="AC232:AD232"/>
    <mergeCell ref="AF232:AG232"/>
    <mergeCell ref="AI232:AJ232"/>
    <mergeCell ref="E231:F231"/>
    <mergeCell ref="H231:I231"/>
    <mergeCell ref="K231:L231"/>
    <mergeCell ref="N231:O231"/>
    <mergeCell ref="Q231:R231"/>
    <mergeCell ref="T231:U231"/>
    <mergeCell ref="W231:X231"/>
    <mergeCell ref="Z231:AA231"/>
    <mergeCell ref="AC231:AD231"/>
    <mergeCell ref="AF229:AG229"/>
    <mergeCell ref="AI229:AJ229"/>
    <mergeCell ref="E230:F230"/>
    <mergeCell ref="H230:I230"/>
    <mergeCell ref="K230:L230"/>
    <mergeCell ref="N230:O230"/>
    <mergeCell ref="Q230:R230"/>
    <mergeCell ref="T230:U230"/>
    <mergeCell ref="W230:X230"/>
    <mergeCell ref="Z230:AA230"/>
    <mergeCell ref="AC230:AD230"/>
    <mergeCell ref="AF230:AG230"/>
    <mergeCell ref="AI230:AJ230"/>
    <mergeCell ref="E229:F229"/>
    <mergeCell ref="H229:I229"/>
    <mergeCell ref="K229:L229"/>
    <mergeCell ref="N229:O229"/>
    <mergeCell ref="Q229:R229"/>
    <mergeCell ref="T229:U229"/>
    <mergeCell ref="W229:X229"/>
    <mergeCell ref="Z229:AA229"/>
    <mergeCell ref="AC229:AD229"/>
    <mergeCell ref="AF227:AG227"/>
    <mergeCell ref="AI227:AJ227"/>
    <mergeCell ref="E228:F228"/>
    <mergeCell ref="H228:I228"/>
    <mergeCell ref="K228:L228"/>
    <mergeCell ref="N228:O228"/>
    <mergeCell ref="Q228:R228"/>
    <mergeCell ref="T228:U228"/>
    <mergeCell ref="W228:X228"/>
    <mergeCell ref="Z228:AA228"/>
    <mergeCell ref="AC228:AD228"/>
    <mergeCell ref="AF228:AG228"/>
    <mergeCell ref="AI228:AJ228"/>
    <mergeCell ref="E227:F227"/>
    <mergeCell ref="H227:I227"/>
    <mergeCell ref="K227:L227"/>
    <mergeCell ref="N227:O227"/>
    <mergeCell ref="Q227:R227"/>
    <mergeCell ref="T227:U227"/>
    <mergeCell ref="W227:X227"/>
    <mergeCell ref="Z227:AA227"/>
    <mergeCell ref="AC227:AD227"/>
    <mergeCell ref="AF225:AG225"/>
    <mergeCell ref="AI225:AJ225"/>
    <mergeCell ref="E226:F226"/>
    <mergeCell ref="H226:I226"/>
    <mergeCell ref="K226:L226"/>
    <mergeCell ref="N226:O226"/>
    <mergeCell ref="Q226:R226"/>
    <mergeCell ref="T226:U226"/>
    <mergeCell ref="W226:X226"/>
    <mergeCell ref="Z226:AA226"/>
    <mergeCell ref="AC226:AD226"/>
    <mergeCell ref="AF226:AG226"/>
    <mergeCell ref="AI226:AJ226"/>
    <mergeCell ref="E225:F225"/>
    <mergeCell ref="H225:I225"/>
    <mergeCell ref="K225:L225"/>
    <mergeCell ref="N225:O225"/>
    <mergeCell ref="Q225:R225"/>
    <mergeCell ref="T225:U225"/>
    <mergeCell ref="W225:X225"/>
    <mergeCell ref="Z225:AA225"/>
    <mergeCell ref="AC225:AD225"/>
    <mergeCell ref="AF223:AG223"/>
    <mergeCell ref="AI223:AJ223"/>
    <mergeCell ref="E224:F224"/>
    <mergeCell ref="H224:I224"/>
    <mergeCell ref="K224:L224"/>
    <mergeCell ref="N224:O224"/>
    <mergeCell ref="Q224:R224"/>
    <mergeCell ref="T224:U224"/>
    <mergeCell ref="W224:X224"/>
    <mergeCell ref="Z224:AA224"/>
    <mergeCell ref="AC224:AD224"/>
    <mergeCell ref="AF224:AG224"/>
    <mergeCell ref="AI224:AJ224"/>
    <mergeCell ref="E223:F223"/>
    <mergeCell ref="H223:I223"/>
    <mergeCell ref="K223:L223"/>
    <mergeCell ref="N223:O223"/>
    <mergeCell ref="Q223:R223"/>
    <mergeCell ref="T223:U223"/>
    <mergeCell ref="W223:X223"/>
    <mergeCell ref="Z223:AA223"/>
    <mergeCell ref="AC223:AD223"/>
    <mergeCell ref="AF221:AG221"/>
    <mergeCell ref="AI221:AJ221"/>
    <mergeCell ref="E222:F222"/>
    <mergeCell ref="H222:I222"/>
    <mergeCell ref="K222:L222"/>
    <mergeCell ref="N222:O222"/>
    <mergeCell ref="Q222:R222"/>
    <mergeCell ref="T222:U222"/>
    <mergeCell ref="W222:X222"/>
    <mergeCell ref="Z222:AA222"/>
    <mergeCell ref="AC222:AD222"/>
    <mergeCell ref="AF222:AG222"/>
    <mergeCell ref="AI222:AJ222"/>
    <mergeCell ref="E221:F221"/>
    <mergeCell ref="H221:I221"/>
    <mergeCell ref="K221:L221"/>
    <mergeCell ref="N221:O221"/>
    <mergeCell ref="Q221:R221"/>
    <mergeCell ref="T221:U221"/>
    <mergeCell ref="W221:X221"/>
    <mergeCell ref="Z221:AA221"/>
    <mergeCell ref="AC221:AD221"/>
    <mergeCell ref="AF219:AG219"/>
    <mergeCell ref="AI219:AJ219"/>
    <mergeCell ref="E220:F220"/>
    <mergeCell ref="H220:I220"/>
    <mergeCell ref="K220:L220"/>
    <mergeCell ref="N220:O220"/>
    <mergeCell ref="Q220:R220"/>
    <mergeCell ref="T220:U220"/>
    <mergeCell ref="W220:X220"/>
    <mergeCell ref="Z220:AA220"/>
    <mergeCell ref="AC220:AD220"/>
    <mergeCell ref="AF220:AG220"/>
    <mergeCell ref="AI220:AJ220"/>
    <mergeCell ref="E219:F219"/>
    <mergeCell ref="H219:I219"/>
    <mergeCell ref="K219:L219"/>
    <mergeCell ref="N219:O219"/>
    <mergeCell ref="Q219:R219"/>
    <mergeCell ref="T219:U219"/>
    <mergeCell ref="W219:X219"/>
    <mergeCell ref="Z219:AA219"/>
    <mergeCell ref="AC219:AD219"/>
    <mergeCell ref="AF217:AG217"/>
    <mergeCell ref="AI217:AJ217"/>
    <mergeCell ref="E218:F218"/>
    <mergeCell ref="H218:I218"/>
    <mergeCell ref="K218:L218"/>
    <mergeCell ref="N218:O218"/>
    <mergeCell ref="Q218:R218"/>
    <mergeCell ref="T218:U218"/>
    <mergeCell ref="W218:X218"/>
    <mergeCell ref="Z218:AA218"/>
    <mergeCell ref="AC218:AD218"/>
    <mergeCell ref="AF218:AG218"/>
    <mergeCell ref="AI218:AJ218"/>
    <mergeCell ref="E217:F217"/>
    <mergeCell ref="H217:I217"/>
    <mergeCell ref="K217:L217"/>
    <mergeCell ref="N217:O217"/>
    <mergeCell ref="Q217:R217"/>
    <mergeCell ref="T217:U217"/>
    <mergeCell ref="W217:X217"/>
    <mergeCell ref="Z217:AA217"/>
    <mergeCell ref="AC217:AD217"/>
    <mergeCell ref="AF215:AG215"/>
    <mergeCell ref="AI215:AJ215"/>
    <mergeCell ref="E216:F216"/>
    <mergeCell ref="H216:I216"/>
    <mergeCell ref="K216:L216"/>
    <mergeCell ref="N216:O216"/>
    <mergeCell ref="Q216:R216"/>
    <mergeCell ref="T216:U216"/>
    <mergeCell ref="W216:X216"/>
    <mergeCell ref="Z216:AA216"/>
    <mergeCell ref="AC216:AD216"/>
    <mergeCell ref="AF216:AG216"/>
    <mergeCell ref="AI216:AJ216"/>
    <mergeCell ref="E215:F215"/>
    <mergeCell ref="H215:I215"/>
    <mergeCell ref="K215:L215"/>
    <mergeCell ref="N215:O215"/>
    <mergeCell ref="Q215:R215"/>
    <mergeCell ref="T215:U215"/>
    <mergeCell ref="W215:X215"/>
    <mergeCell ref="Z215:AA215"/>
    <mergeCell ref="AC215:AD215"/>
    <mergeCell ref="AF213:AG213"/>
    <mergeCell ref="AI213:AJ213"/>
    <mergeCell ref="E214:F214"/>
    <mergeCell ref="H214:I214"/>
    <mergeCell ref="K214:L214"/>
    <mergeCell ref="N214:O214"/>
    <mergeCell ref="Q214:R214"/>
    <mergeCell ref="T214:U214"/>
    <mergeCell ref="W214:X214"/>
    <mergeCell ref="Z214:AA214"/>
    <mergeCell ref="AC214:AD214"/>
    <mergeCell ref="AF214:AG214"/>
    <mergeCell ref="AI214:AJ214"/>
    <mergeCell ref="E213:F213"/>
    <mergeCell ref="H213:I213"/>
    <mergeCell ref="K213:L213"/>
    <mergeCell ref="N213:O213"/>
    <mergeCell ref="Q213:R213"/>
    <mergeCell ref="T213:U213"/>
    <mergeCell ref="W213:X213"/>
    <mergeCell ref="Z213:AA213"/>
    <mergeCell ref="AC213:AD213"/>
    <mergeCell ref="AF211:AG211"/>
    <mergeCell ref="AI211:AJ211"/>
    <mergeCell ref="E212:F212"/>
    <mergeCell ref="H212:I212"/>
    <mergeCell ref="K212:L212"/>
    <mergeCell ref="N212:O212"/>
    <mergeCell ref="Q212:R212"/>
    <mergeCell ref="T212:U212"/>
    <mergeCell ref="W212:X212"/>
    <mergeCell ref="Z212:AA212"/>
    <mergeCell ref="AC212:AD212"/>
    <mergeCell ref="AF212:AG212"/>
    <mergeCell ref="AI212:AJ212"/>
    <mergeCell ref="E211:F211"/>
    <mergeCell ref="H211:I211"/>
    <mergeCell ref="K211:L211"/>
    <mergeCell ref="N211:O211"/>
    <mergeCell ref="Q211:R211"/>
    <mergeCell ref="T211:U211"/>
    <mergeCell ref="W211:X211"/>
    <mergeCell ref="Z211:AA211"/>
    <mergeCell ref="AC211:AD211"/>
    <mergeCell ref="AF209:AG209"/>
    <mergeCell ref="AI209:AJ209"/>
    <mergeCell ref="E210:F210"/>
    <mergeCell ref="H210:I210"/>
    <mergeCell ref="K210:L210"/>
    <mergeCell ref="N210:O210"/>
    <mergeCell ref="Q210:R210"/>
    <mergeCell ref="T210:U210"/>
    <mergeCell ref="W210:X210"/>
    <mergeCell ref="Z210:AA210"/>
    <mergeCell ref="AC210:AD210"/>
    <mergeCell ref="AF210:AG210"/>
    <mergeCell ref="AI210:AJ210"/>
    <mergeCell ref="E209:F209"/>
    <mergeCell ref="H209:I209"/>
    <mergeCell ref="K209:L209"/>
    <mergeCell ref="N209:O209"/>
    <mergeCell ref="Q209:R209"/>
    <mergeCell ref="T209:U209"/>
    <mergeCell ref="W209:X209"/>
    <mergeCell ref="Z209:AA209"/>
    <mergeCell ref="AC209:AD209"/>
    <mergeCell ref="AF207:AG207"/>
    <mergeCell ref="AI207:AJ207"/>
    <mergeCell ref="E208:F208"/>
    <mergeCell ref="H208:I208"/>
    <mergeCell ref="K208:L208"/>
    <mergeCell ref="N208:O208"/>
    <mergeCell ref="Q208:R208"/>
    <mergeCell ref="T208:U208"/>
    <mergeCell ref="W208:X208"/>
    <mergeCell ref="Z208:AA208"/>
    <mergeCell ref="AC208:AD208"/>
    <mergeCell ref="AF208:AG208"/>
    <mergeCell ref="AI208:AJ208"/>
    <mergeCell ref="E207:F207"/>
    <mergeCell ref="H207:I207"/>
    <mergeCell ref="K207:L207"/>
    <mergeCell ref="N207:O207"/>
    <mergeCell ref="Q207:R207"/>
    <mergeCell ref="T207:U207"/>
    <mergeCell ref="W207:X207"/>
    <mergeCell ref="Z207:AA207"/>
    <mergeCell ref="AC207:AD207"/>
    <mergeCell ref="AF205:AG205"/>
    <mergeCell ref="AI205:AJ205"/>
    <mergeCell ref="E206:F206"/>
    <mergeCell ref="H206:I206"/>
    <mergeCell ref="K206:L206"/>
    <mergeCell ref="N206:O206"/>
    <mergeCell ref="Q206:R206"/>
    <mergeCell ref="T206:U206"/>
    <mergeCell ref="W206:X206"/>
    <mergeCell ref="Z206:AA206"/>
    <mergeCell ref="AC206:AD206"/>
    <mergeCell ref="AF206:AG206"/>
    <mergeCell ref="AI206:AJ206"/>
    <mergeCell ref="E205:F205"/>
    <mergeCell ref="H205:I205"/>
    <mergeCell ref="K205:L205"/>
    <mergeCell ref="N205:O205"/>
    <mergeCell ref="Q205:R205"/>
    <mergeCell ref="T205:U205"/>
    <mergeCell ref="W205:X205"/>
    <mergeCell ref="Z205:AA205"/>
    <mergeCell ref="AC205:AD205"/>
    <mergeCell ref="AF203:AG203"/>
    <mergeCell ref="AI203:AJ203"/>
    <mergeCell ref="E204:F204"/>
    <mergeCell ref="H204:I204"/>
    <mergeCell ref="K204:L204"/>
    <mergeCell ref="N204:O204"/>
    <mergeCell ref="Q204:R204"/>
    <mergeCell ref="T204:U204"/>
    <mergeCell ref="W204:X204"/>
    <mergeCell ref="Z204:AA204"/>
    <mergeCell ref="AC204:AD204"/>
    <mergeCell ref="AF204:AG204"/>
    <mergeCell ref="AI204:AJ204"/>
    <mergeCell ref="E203:F203"/>
    <mergeCell ref="H203:I203"/>
    <mergeCell ref="K203:L203"/>
    <mergeCell ref="N203:O203"/>
    <mergeCell ref="Q203:R203"/>
    <mergeCell ref="T203:U203"/>
    <mergeCell ref="W203:X203"/>
    <mergeCell ref="Z203:AA203"/>
    <mergeCell ref="AC203:AD203"/>
    <mergeCell ref="AF201:AG201"/>
    <mergeCell ref="AI201:AJ201"/>
    <mergeCell ref="E202:F202"/>
    <mergeCell ref="H202:I202"/>
    <mergeCell ref="K202:L202"/>
    <mergeCell ref="N202:O202"/>
    <mergeCell ref="Q202:R202"/>
    <mergeCell ref="T202:U202"/>
    <mergeCell ref="W202:X202"/>
    <mergeCell ref="Z202:AA202"/>
    <mergeCell ref="AC202:AD202"/>
    <mergeCell ref="AF202:AG202"/>
    <mergeCell ref="AI202:AJ202"/>
    <mergeCell ref="E201:F201"/>
    <mergeCell ref="H201:I201"/>
    <mergeCell ref="K201:L201"/>
    <mergeCell ref="N201:O201"/>
    <mergeCell ref="Q201:R201"/>
    <mergeCell ref="T201:U201"/>
    <mergeCell ref="W201:X201"/>
    <mergeCell ref="Z201:AA201"/>
    <mergeCell ref="AC201:AD201"/>
    <mergeCell ref="AF199:AG199"/>
    <mergeCell ref="AI199:AJ199"/>
    <mergeCell ref="E200:F200"/>
    <mergeCell ref="H200:I200"/>
    <mergeCell ref="K200:L200"/>
    <mergeCell ref="N200:O200"/>
    <mergeCell ref="Q200:R200"/>
    <mergeCell ref="T200:U200"/>
    <mergeCell ref="W200:X200"/>
    <mergeCell ref="Z200:AA200"/>
    <mergeCell ref="AC200:AD200"/>
    <mergeCell ref="AF200:AG200"/>
    <mergeCell ref="AI200:AJ200"/>
    <mergeCell ref="E199:F199"/>
    <mergeCell ref="H199:I199"/>
    <mergeCell ref="K199:L199"/>
    <mergeCell ref="N199:O199"/>
    <mergeCell ref="Q199:R199"/>
    <mergeCell ref="T199:U199"/>
    <mergeCell ref="W199:X199"/>
    <mergeCell ref="Z199:AA199"/>
    <mergeCell ref="AC199:AD199"/>
    <mergeCell ref="AF197:AG197"/>
    <mergeCell ref="AI197:AJ197"/>
    <mergeCell ref="E198:F198"/>
    <mergeCell ref="H198:I198"/>
    <mergeCell ref="K198:L198"/>
    <mergeCell ref="N198:O198"/>
    <mergeCell ref="Q198:R198"/>
    <mergeCell ref="T198:U198"/>
    <mergeCell ref="W198:X198"/>
    <mergeCell ref="Z198:AA198"/>
    <mergeCell ref="AC198:AD198"/>
    <mergeCell ref="AF198:AG198"/>
    <mergeCell ref="AI198:AJ198"/>
    <mergeCell ref="E197:F197"/>
    <mergeCell ref="H197:I197"/>
    <mergeCell ref="K197:L197"/>
    <mergeCell ref="N197:O197"/>
    <mergeCell ref="Q197:R197"/>
    <mergeCell ref="T197:U197"/>
    <mergeCell ref="W197:X197"/>
    <mergeCell ref="Z197:AA197"/>
    <mergeCell ref="AC197:AD197"/>
    <mergeCell ref="AF195:AG195"/>
    <mergeCell ref="AI195:AJ195"/>
    <mergeCell ref="E196:F196"/>
    <mergeCell ref="H196:I196"/>
    <mergeCell ref="K196:L196"/>
    <mergeCell ref="N196:O196"/>
    <mergeCell ref="Q196:R196"/>
    <mergeCell ref="T196:U196"/>
    <mergeCell ref="W196:X196"/>
    <mergeCell ref="Z196:AA196"/>
    <mergeCell ref="AC196:AD196"/>
    <mergeCell ref="AF196:AG196"/>
    <mergeCell ref="AI196:AJ196"/>
    <mergeCell ref="E195:F195"/>
    <mergeCell ref="H195:I195"/>
    <mergeCell ref="K195:L195"/>
    <mergeCell ref="N195:O195"/>
    <mergeCell ref="Q195:R195"/>
    <mergeCell ref="T195:U195"/>
    <mergeCell ref="W195:X195"/>
    <mergeCell ref="Z195:AA195"/>
    <mergeCell ref="AC195:AD195"/>
    <mergeCell ref="AF193:AG193"/>
    <mergeCell ref="AI193:AJ193"/>
    <mergeCell ref="E194:F194"/>
    <mergeCell ref="H194:I194"/>
    <mergeCell ref="K194:L194"/>
    <mergeCell ref="N194:O194"/>
    <mergeCell ref="Q194:R194"/>
    <mergeCell ref="T194:U194"/>
    <mergeCell ref="W194:X194"/>
    <mergeCell ref="Z194:AA194"/>
    <mergeCell ref="AC194:AD194"/>
    <mergeCell ref="AF194:AG194"/>
    <mergeCell ref="AI194:AJ194"/>
    <mergeCell ref="E193:F193"/>
    <mergeCell ref="H193:I193"/>
    <mergeCell ref="K193:L193"/>
    <mergeCell ref="N193:O193"/>
    <mergeCell ref="Q193:R193"/>
    <mergeCell ref="T193:U193"/>
    <mergeCell ref="W193:X193"/>
    <mergeCell ref="Z193:AA193"/>
    <mergeCell ref="AC193:AD193"/>
    <mergeCell ref="AF191:AG191"/>
    <mergeCell ref="AI191:AJ191"/>
    <mergeCell ref="E192:F192"/>
    <mergeCell ref="H192:I192"/>
    <mergeCell ref="K192:L192"/>
    <mergeCell ref="N192:O192"/>
    <mergeCell ref="Q192:R192"/>
    <mergeCell ref="T192:U192"/>
    <mergeCell ref="W192:X192"/>
    <mergeCell ref="Z192:AA192"/>
    <mergeCell ref="AC192:AD192"/>
    <mergeCell ref="AF192:AG192"/>
    <mergeCell ref="AI192:AJ192"/>
    <mergeCell ref="E191:F191"/>
    <mergeCell ref="H191:I191"/>
    <mergeCell ref="K191:L191"/>
    <mergeCell ref="N191:O191"/>
    <mergeCell ref="Q191:R191"/>
    <mergeCell ref="T191:U191"/>
    <mergeCell ref="W191:X191"/>
    <mergeCell ref="Z191:AA191"/>
    <mergeCell ref="AC191:AD191"/>
    <mergeCell ref="AF189:AG189"/>
    <mergeCell ref="AI189:AJ189"/>
    <mergeCell ref="E190:F190"/>
    <mergeCell ref="H190:I190"/>
    <mergeCell ref="K190:L190"/>
    <mergeCell ref="N190:O190"/>
    <mergeCell ref="Q190:R190"/>
    <mergeCell ref="T190:U190"/>
    <mergeCell ref="W190:X190"/>
    <mergeCell ref="Z190:AA190"/>
    <mergeCell ref="AC190:AD190"/>
    <mergeCell ref="AF190:AG190"/>
    <mergeCell ref="AI190:AJ190"/>
    <mergeCell ref="E189:F189"/>
    <mergeCell ref="H189:I189"/>
    <mergeCell ref="K189:L189"/>
    <mergeCell ref="N189:O189"/>
    <mergeCell ref="Q189:R189"/>
    <mergeCell ref="T189:U189"/>
    <mergeCell ref="W189:X189"/>
    <mergeCell ref="Z189:AA189"/>
    <mergeCell ref="AC189:AD189"/>
    <mergeCell ref="AF187:AG187"/>
    <mergeCell ref="AI187:AJ187"/>
    <mergeCell ref="E188:F188"/>
    <mergeCell ref="H188:I188"/>
    <mergeCell ref="K188:L188"/>
    <mergeCell ref="N188:O188"/>
    <mergeCell ref="Q188:R188"/>
    <mergeCell ref="T188:U188"/>
    <mergeCell ref="W188:X188"/>
    <mergeCell ref="Z188:AA188"/>
    <mergeCell ref="AC188:AD188"/>
    <mergeCell ref="AF188:AG188"/>
    <mergeCell ref="AI188:AJ188"/>
    <mergeCell ref="E187:F187"/>
    <mergeCell ref="H187:I187"/>
    <mergeCell ref="K187:L187"/>
    <mergeCell ref="N187:O187"/>
    <mergeCell ref="Q187:R187"/>
    <mergeCell ref="T187:U187"/>
    <mergeCell ref="W187:X187"/>
    <mergeCell ref="Z187:AA187"/>
    <mergeCell ref="AC187:AD187"/>
    <mergeCell ref="AF185:AG185"/>
    <mergeCell ref="AI185:AJ185"/>
    <mergeCell ref="E186:F186"/>
    <mergeCell ref="H186:I186"/>
    <mergeCell ref="K186:L186"/>
    <mergeCell ref="N186:O186"/>
    <mergeCell ref="Q186:R186"/>
    <mergeCell ref="T186:U186"/>
    <mergeCell ref="W186:X186"/>
    <mergeCell ref="Z186:AA186"/>
    <mergeCell ref="AC186:AD186"/>
    <mergeCell ref="AF186:AG186"/>
    <mergeCell ref="AI186:AJ186"/>
    <mergeCell ref="E185:F185"/>
    <mergeCell ref="H185:I185"/>
    <mergeCell ref="K185:L185"/>
    <mergeCell ref="N185:O185"/>
    <mergeCell ref="Q185:R185"/>
    <mergeCell ref="T185:U185"/>
    <mergeCell ref="W185:X185"/>
    <mergeCell ref="Z185:AA185"/>
    <mergeCell ref="AC185:AD185"/>
    <mergeCell ref="AF183:AG183"/>
    <mergeCell ref="AI183:AJ183"/>
    <mergeCell ref="E184:F184"/>
    <mergeCell ref="H184:I184"/>
    <mergeCell ref="K184:L184"/>
    <mergeCell ref="N184:O184"/>
    <mergeCell ref="Q184:R184"/>
    <mergeCell ref="T184:U184"/>
    <mergeCell ref="W184:X184"/>
    <mergeCell ref="Z184:AA184"/>
    <mergeCell ref="AC184:AD184"/>
    <mergeCell ref="AF184:AG184"/>
    <mergeCell ref="AI184:AJ184"/>
    <mergeCell ref="E183:F183"/>
    <mergeCell ref="H183:I183"/>
    <mergeCell ref="K183:L183"/>
    <mergeCell ref="N183:O183"/>
    <mergeCell ref="Q183:R183"/>
    <mergeCell ref="T183:U183"/>
    <mergeCell ref="W183:X183"/>
    <mergeCell ref="Z183:AA183"/>
    <mergeCell ref="AC183:AD183"/>
    <mergeCell ref="AF181:AG181"/>
    <mergeCell ref="AI181:AJ181"/>
    <mergeCell ref="E182:F182"/>
    <mergeCell ref="H182:I182"/>
    <mergeCell ref="K182:L182"/>
    <mergeCell ref="N182:O182"/>
    <mergeCell ref="Q182:R182"/>
    <mergeCell ref="T182:U182"/>
    <mergeCell ref="W182:X182"/>
    <mergeCell ref="Z182:AA182"/>
    <mergeCell ref="AC182:AD182"/>
    <mergeCell ref="AF182:AG182"/>
    <mergeCell ref="AI182:AJ182"/>
    <mergeCell ref="E181:F181"/>
    <mergeCell ref="H181:I181"/>
    <mergeCell ref="K181:L181"/>
    <mergeCell ref="N181:O181"/>
    <mergeCell ref="Q181:R181"/>
    <mergeCell ref="T181:U181"/>
    <mergeCell ref="W181:X181"/>
    <mergeCell ref="Z181:AA181"/>
    <mergeCell ref="AC181:AD181"/>
    <mergeCell ref="AF179:AG179"/>
    <mergeCell ref="AI179:AJ179"/>
    <mergeCell ref="E180:F180"/>
    <mergeCell ref="H180:I180"/>
    <mergeCell ref="K180:L180"/>
    <mergeCell ref="N180:O180"/>
    <mergeCell ref="Q180:R180"/>
    <mergeCell ref="T180:U180"/>
    <mergeCell ref="W180:X180"/>
    <mergeCell ref="Z180:AA180"/>
    <mergeCell ref="AC180:AD180"/>
    <mergeCell ref="AF180:AG180"/>
    <mergeCell ref="AI180:AJ180"/>
    <mergeCell ref="E179:F179"/>
    <mergeCell ref="H179:I179"/>
    <mergeCell ref="K179:L179"/>
    <mergeCell ref="N179:O179"/>
    <mergeCell ref="Q179:R179"/>
    <mergeCell ref="T179:U179"/>
    <mergeCell ref="W179:X179"/>
    <mergeCell ref="Z179:AA179"/>
    <mergeCell ref="AC179:AD179"/>
    <mergeCell ref="AF177:AG177"/>
    <mergeCell ref="AI177:AJ177"/>
    <mergeCell ref="E178:F178"/>
    <mergeCell ref="H178:I178"/>
    <mergeCell ref="K178:L178"/>
    <mergeCell ref="N178:O178"/>
    <mergeCell ref="Q178:R178"/>
    <mergeCell ref="T178:U178"/>
    <mergeCell ref="W178:X178"/>
    <mergeCell ref="Z178:AA178"/>
    <mergeCell ref="AC178:AD178"/>
    <mergeCell ref="AF178:AG178"/>
    <mergeCell ref="AI178:AJ178"/>
    <mergeCell ref="E177:F177"/>
    <mergeCell ref="H177:I177"/>
    <mergeCell ref="K177:L177"/>
    <mergeCell ref="N177:O177"/>
    <mergeCell ref="Q177:R177"/>
    <mergeCell ref="T177:U177"/>
    <mergeCell ref="W177:X177"/>
    <mergeCell ref="Z177:AA177"/>
    <mergeCell ref="AC177:AD177"/>
    <mergeCell ref="AF175:AG175"/>
    <mergeCell ref="AI175:AJ175"/>
    <mergeCell ref="E176:F176"/>
    <mergeCell ref="H176:I176"/>
    <mergeCell ref="K176:L176"/>
    <mergeCell ref="N176:O176"/>
    <mergeCell ref="Q176:R176"/>
    <mergeCell ref="T176:U176"/>
    <mergeCell ref="W176:X176"/>
    <mergeCell ref="Z176:AA176"/>
    <mergeCell ref="AC176:AD176"/>
    <mergeCell ref="AF176:AG176"/>
    <mergeCell ref="AI176:AJ176"/>
    <mergeCell ref="E175:F175"/>
    <mergeCell ref="H175:I175"/>
    <mergeCell ref="K175:L175"/>
    <mergeCell ref="N175:O175"/>
    <mergeCell ref="Q175:R175"/>
    <mergeCell ref="T175:U175"/>
    <mergeCell ref="W175:X175"/>
    <mergeCell ref="Z175:AA175"/>
    <mergeCell ref="AC175:AD175"/>
    <mergeCell ref="AF173:AG173"/>
    <mergeCell ref="AI173:AJ173"/>
    <mergeCell ref="E174:F174"/>
    <mergeCell ref="H174:I174"/>
    <mergeCell ref="K174:L174"/>
    <mergeCell ref="N174:O174"/>
    <mergeCell ref="Q174:R174"/>
    <mergeCell ref="T174:U174"/>
    <mergeCell ref="W174:X174"/>
    <mergeCell ref="Z174:AA174"/>
    <mergeCell ref="AC174:AD174"/>
    <mergeCell ref="AF174:AG174"/>
    <mergeCell ref="AI174:AJ174"/>
    <mergeCell ref="E173:F173"/>
    <mergeCell ref="H173:I173"/>
    <mergeCell ref="K173:L173"/>
    <mergeCell ref="N173:O173"/>
    <mergeCell ref="Q173:R173"/>
    <mergeCell ref="T173:U173"/>
    <mergeCell ref="W173:X173"/>
    <mergeCell ref="Z173:AA173"/>
    <mergeCell ref="AC173:AD173"/>
    <mergeCell ref="AF171:AG171"/>
    <mergeCell ref="AI171:AJ171"/>
    <mergeCell ref="E172:F172"/>
    <mergeCell ref="H172:I172"/>
    <mergeCell ref="K172:L172"/>
    <mergeCell ref="N172:O172"/>
    <mergeCell ref="Q172:R172"/>
    <mergeCell ref="T172:U172"/>
    <mergeCell ref="W172:X172"/>
    <mergeCell ref="Z172:AA172"/>
    <mergeCell ref="AC172:AD172"/>
    <mergeCell ref="AF172:AG172"/>
    <mergeCell ref="AI172:AJ172"/>
    <mergeCell ref="E171:F171"/>
    <mergeCell ref="H171:I171"/>
    <mergeCell ref="K171:L171"/>
    <mergeCell ref="N171:O171"/>
    <mergeCell ref="Q171:R171"/>
    <mergeCell ref="T171:U171"/>
    <mergeCell ref="W171:X171"/>
    <mergeCell ref="Z171:AA171"/>
    <mergeCell ref="AC171:AD171"/>
    <mergeCell ref="AF169:AG169"/>
    <mergeCell ref="AI169:AJ169"/>
    <mergeCell ref="E170:F170"/>
    <mergeCell ref="H170:I170"/>
    <mergeCell ref="K170:L170"/>
    <mergeCell ref="N170:O170"/>
    <mergeCell ref="Q170:R170"/>
    <mergeCell ref="T170:U170"/>
    <mergeCell ref="W170:X170"/>
    <mergeCell ref="Z170:AA170"/>
    <mergeCell ref="AC170:AD170"/>
    <mergeCell ref="AF170:AG170"/>
    <mergeCell ref="AI170:AJ170"/>
    <mergeCell ref="E169:F169"/>
    <mergeCell ref="H169:I169"/>
    <mergeCell ref="K169:L169"/>
    <mergeCell ref="N169:O169"/>
    <mergeCell ref="Q169:R169"/>
    <mergeCell ref="T169:U169"/>
    <mergeCell ref="W169:X169"/>
    <mergeCell ref="Z169:AA169"/>
    <mergeCell ref="AC169:AD169"/>
    <mergeCell ref="AF167:AG167"/>
    <mergeCell ref="AI167:AJ167"/>
    <mergeCell ref="E168:F168"/>
    <mergeCell ref="H168:I168"/>
    <mergeCell ref="K168:L168"/>
    <mergeCell ref="N168:O168"/>
    <mergeCell ref="Q168:R168"/>
    <mergeCell ref="T168:U168"/>
    <mergeCell ref="W168:X168"/>
    <mergeCell ref="Z168:AA168"/>
    <mergeCell ref="AC168:AD168"/>
    <mergeCell ref="AF168:AG168"/>
    <mergeCell ref="AI168:AJ168"/>
    <mergeCell ref="E167:F167"/>
    <mergeCell ref="H167:I167"/>
    <mergeCell ref="K167:L167"/>
    <mergeCell ref="N167:O167"/>
    <mergeCell ref="Q167:R167"/>
    <mergeCell ref="T167:U167"/>
    <mergeCell ref="W167:X167"/>
    <mergeCell ref="Z167:AA167"/>
    <mergeCell ref="AC167:AD167"/>
    <mergeCell ref="AF165:AG165"/>
    <mergeCell ref="AI165:AJ165"/>
    <mergeCell ref="E166:F166"/>
    <mergeCell ref="H166:I166"/>
    <mergeCell ref="K166:L166"/>
    <mergeCell ref="N166:O166"/>
    <mergeCell ref="Q166:R166"/>
    <mergeCell ref="T166:U166"/>
    <mergeCell ref="W166:X166"/>
    <mergeCell ref="Z166:AA166"/>
    <mergeCell ref="AC166:AD166"/>
    <mergeCell ref="AF166:AG166"/>
    <mergeCell ref="AI166:AJ166"/>
    <mergeCell ref="E165:F165"/>
    <mergeCell ref="H165:I165"/>
    <mergeCell ref="K165:L165"/>
    <mergeCell ref="N165:O165"/>
    <mergeCell ref="Q165:R165"/>
    <mergeCell ref="T165:U165"/>
    <mergeCell ref="W165:X165"/>
    <mergeCell ref="Z165:AA165"/>
    <mergeCell ref="AC165:AD165"/>
    <mergeCell ref="AF163:AG163"/>
    <mergeCell ref="AI163:AJ163"/>
    <mergeCell ref="E164:F164"/>
    <mergeCell ref="H164:I164"/>
    <mergeCell ref="K164:L164"/>
    <mergeCell ref="N164:O164"/>
    <mergeCell ref="Q164:R164"/>
    <mergeCell ref="T164:U164"/>
    <mergeCell ref="W164:X164"/>
    <mergeCell ref="Z164:AA164"/>
    <mergeCell ref="AC164:AD164"/>
    <mergeCell ref="AF164:AG164"/>
    <mergeCell ref="AI164:AJ164"/>
    <mergeCell ref="E163:F163"/>
    <mergeCell ref="H163:I163"/>
    <mergeCell ref="K163:L163"/>
    <mergeCell ref="N163:O163"/>
    <mergeCell ref="Q163:R163"/>
    <mergeCell ref="T163:U163"/>
    <mergeCell ref="W163:X163"/>
    <mergeCell ref="Z163:AA163"/>
    <mergeCell ref="AC163:AD163"/>
    <mergeCell ref="AF161:AG161"/>
    <mergeCell ref="AI161:AJ161"/>
    <mergeCell ref="E162:F162"/>
    <mergeCell ref="H162:I162"/>
    <mergeCell ref="K162:L162"/>
    <mergeCell ref="N162:O162"/>
    <mergeCell ref="Q162:R162"/>
    <mergeCell ref="T162:U162"/>
    <mergeCell ref="W162:X162"/>
    <mergeCell ref="Z162:AA162"/>
    <mergeCell ref="AC162:AD162"/>
    <mergeCell ref="AF162:AG162"/>
    <mergeCell ref="AI162:AJ162"/>
    <mergeCell ref="E161:F161"/>
    <mergeCell ref="H161:I161"/>
    <mergeCell ref="K161:L161"/>
    <mergeCell ref="N161:O161"/>
    <mergeCell ref="Q161:R161"/>
    <mergeCell ref="T161:U161"/>
    <mergeCell ref="W161:X161"/>
    <mergeCell ref="Z161:AA161"/>
    <mergeCell ref="AC161:AD161"/>
    <mergeCell ref="AF159:AG159"/>
    <mergeCell ref="AI159:AJ159"/>
    <mergeCell ref="E160:F160"/>
    <mergeCell ref="H160:I160"/>
    <mergeCell ref="K160:L160"/>
    <mergeCell ref="N160:O160"/>
    <mergeCell ref="Q160:R160"/>
    <mergeCell ref="T160:U160"/>
    <mergeCell ref="W160:X160"/>
    <mergeCell ref="Z160:AA160"/>
    <mergeCell ref="AC160:AD160"/>
    <mergeCell ref="AF160:AG160"/>
    <mergeCell ref="AI160:AJ160"/>
    <mergeCell ref="E159:F159"/>
    <mergeCell ref="H159:I159"/>
    <mergeCell ref="K159:L159"/>
    <mergeCell ref="N159:O159"/>
    <mergeCell ref="Q159:R159"/>
    <mergeCell ref="T159:U159"/>
    <mergeCell ref="W159:X159"/>
    <mergeCell ref="Z159:AA159"/>
    <mergeCell ref="AC159:AD159"/>
    <mergeCell ref="AF157:AG157"/>
    <mergeCell ref="AI157:AJ157"/>
    <mergeCell ref="E158:F158"/>
    <mergeCell ref="H158:I158"/>
    <mergeCell ref="K158:L158"/>
    <mergeCell ref="N158:O158"/>
    <mergeCell ref="Q158:R158"/>
    <mergeCell ref="T158:U158"/>
    <mergeCell ref="W158:X158"/>
    <mergeCell ref="Z158:AA158"/>
    <mergeCell ref="AC158:AD158"/>
    <mergeCell ref="AF158:AG158"/>
    <mergeCell ref="AI158:AJ158"/>
    <mergeCell ref="E157:F157"/>
    <mergeCell ref="H157:I157"/>
    <mergeCell ref="K157:L157"/>
    <mergeCell ref="N157:O157"/>
    <mergeCell ref="Q157:R157"/>
    <mergeCell ref="T157:U157"/>
    <mergeCell ref="W157:X157"/>
    <mergeCell ref="Z157:AA157"/>
    <mergeCell ref="AC157:AD157"/>
    <mergeCell ref="AF155:AG155"/>
    <mergeCell ref="AI155:AJ155"/>
    <mergeCell ref="E156:F156"/>
    <mergeCell ref="H156:I156"/>
    <mergeCell ref="K156:L156"/>
    <mergeCell ref="N156:O156"/>
    <mergeCell ref="Q156:R156"/>
    <mergeCell ref="T156:U156"/>
    <mergeCell ref="W156:X156"/>
    <mergeCell ref="Z156:AA156"/>
    <mergeCell ref="AC156:AD156"/>
    <mergeCell ref="AF156:AG156"/>
    <mergeCell ref="AI156:AJ156"/>
    <mergeCell ref="E155:F155"/>
    <mergeCell ref="H155:I155"/>
    <mergeCell ref="K155:L155"/>
    <mergeCell ref="N155:O155"/>
    <mergeCell ref="Q155:R155"/>
    <mergeCell ref="T155:U155"/>
    <mergeCell ref="W155:X155"/>
    <mergeCell ref="Z155:AA155"/>
    <mergeCell ref="AC155:AD155"/>
    <mergeCell ref="AF153:AG153"/>
    <mergeCell ref="AI153:AJ153"/>
    <mergeCell ref="E154:F154"/>
    <mergeCell ref="H154:I154"/>
    <mergeCell ref="K154:L154"/>
    <mergeCell ref="N154:O154"/>
    <mergeCell ref="Q154:R154"/>
    <mergeCell ref="T154:U154"/>
    <mergeCell ref="W154:X154"/>
    <mergeCell ref="Z154:AA154"/>
    <mergeCell ref="AC154:AD154"/>
    <mergeCell ref="AF154:AG154"/>
    <mergeCell ref="AI154:AJ154"/>
    <mergeCell ref="E153:F153"/>
    <mergeCell ref="H153:I153"/>
    <mergeCell ref="K153:L153"/>
    <mergeCell ref="N153:O153"/>
    <mergeCell ref="Q153:R153"/>
    <mergeCell ref="T153:U153"/>
    <mergeCell ref="W153:X153"/>
    <mergeCell ref="Z153:AA153"/>
    <mergeCell ref="AC153:AD153"/>
    <mergeCell ref="AF151:AG151"/>
    <mergeCell ref="AI151:AJ151"/>
    <mergeCell ref="E152:F152"/>
    <mergeCell ref="H152:I152"/>
    <mergeCell ref="K152:L152"/>
    <mergeCell ref="N152:O152"/>
    <mergeCell ref="Q152:R152"/>
    <mergeCell ref="T152:U152"/>
    <mergeCell ref="W152:X152"/>
    <mergeCell ref="Z152:AA152"/>
    <mergeCell ref="AC152:AD152"/>
    <mergeCell ref="AF152:AG152"/>
    <mergeCell ref="AI152:AJ152"/>
    <mergeCell ref="E151:F151"/>
    <mergeCell ref="H151:I151"/>
    <mergeCell ref="K151:L151"/>
    <mergeCell ref="N151:O151"/>
    <mergeCell ref="Q151:R151"/>
    <mergeCell ref="T151:U151"/>
    <mergeCell ref="W151:X151"/>
    <mergeCell ref="Z151:AA151"/>
    <mergeCell ref="AC151:AD151"/>
    <mergeCell ref="AF149:AG149"/>
    <mergeCell ref="AI149:AJ149"/>
    <mergeCell ref="E150:F150"/>
    <mergeCell ref="H150:I150"/>
    <mergeCell ref="K150:L150"/>
    <mergeCell ref="N150:O150"/>
    <mergeCell ref="Q150:R150"/>
    <mergeCell ref="T150:U150"/>
    <mergeCell ref="W150:X150"/>
    <mergeCell ref="Z150:AA150"/>
    <mergeCell ref="AC150:AD150"/>
    <mergeCell ref="AF150:AG150"/>
    <mergeCell ref="AI150:AJ150"/>
    <mergeCell ref="E149:F149"/>
    <mergeCell ref="H149:I149"/>
    <mergeCell ref="K149:L149"/>
    <mergeCell ref="N149:O149"/>
    <mergeCell ref="Q149:R149"/>
    <mergeCell ref="T149:U149"/>
    <mergeCell ref="W149:X149"/>
    <mergeCell ref="Z149:AA149"/>
    <mergeCell ref="AC149:AD149"/>
    <mergeCell ref="AF147:AG147"/>
    <mergeCell ref="AI147:AJ147"/>
    <mergeCell ref="E148:F148"/>
    <mergeCell ref="H148:I148"/>
    <mergeCell ref="K148:L148"/>
    <mergeCell ref="N148:O148"/>
    <mergeCell ref="Q148:R148"/>
    <mergeCell ref="T148:U148"/>
    <mergeCell ref="W148:X148"/>
    <mergeCell ref="Z148:AA148"/>
    <mergeCell ref="AC148:AD148"/>
    <mergeCell ref="AF148:AG148"/>
    <mergeCell ref="AI148:AJ148"/>
    <mergeCell ref="E147:F147"/>
    <mergeCell ref="H147:I147"/>
    <mergeCell ref="K147:L147"/>
    <mergeCell ref="N147:O147"/>
    <mergeCell ref="Q147:R147"/>
    <mergeCell ref="T147:U147"/>
    <mergeCell ref="W147:X147"/>
    <mergeCell ref="Z147:AA147"/>
    <mergeCell ref="AC147:AD147"/>
    <mergeCell ref="AF145:AG145"/>
    <mergeCell ref="AI145:AJ145"/>
    <mergeCell ref="E146:F146"/>
    <mergeCell ref="H146:I146"/>
    <mergeCell ref="K146:L146"/>
    <mergeCell ref="N146:O146"/>
    <mergeCell ref="Q146:R146"/>
    <mergeCell ref="T146:U146"/>
    <mergeCell ref="W146:X146"/>
    <mergeCell ref="Z146:AA146"/>
    <mergeCell ref="AC146:AD146"/>
    <mergeCell ref="AF146:AG146"/>
    <mergeCell ref="AI146:AJ146"/>
    <mergeCell ref="E145:F145"/>
    <mergeCell ref="H145:I145"/>
    <mergeCell ref="K145:L145"/>
    <mergeCell ref="N145:O145"/>
    <mergeCell ref="Q145:R145"/>
    <mergeCell ref="T145:U145"/>
    <mergeCell ref="W145:X145"/>
    <mergeCell ref="Z145:AA145"/>
    <mergeCell ref="AC145:AD145"/>
    <mergeCell ref="AF143:AG143"/>
    <mergeCell ref="AI143:AJ143"/>
    <mergeCell ref="E144:F144"/>
    <mergeCell ref="H144:I144"/>
    <mergeCell ref="K144:L144"/>
    <mergeCell ref="N144:O144"/>
    <mergeCell ref="Q144:R144"/>
    <mergeCell ref="T144:U144"/>
    <mergeCell ref="W144:X144"/>
    <mergeCell ref="Z144:AA144"/>
    <mergeCell ref="AC144:AD144"/>
    <mergeCell ref="AF144:AG144"/>
    <mergeCell ref="AI144:AJ144"/>
    <mergeCell ref="E143:F143"/>
    <mergeCell ref="H143:I143"/>
    <mergeCell ref="K143:L143"/>
    <mergeCell ref="N143:O143"/>
    <mergeCell ref="Q143:R143"/>
    <mergeCell ref="T143:U143"/>
    <mergeCell ref="W143:X143"/>
    <mergeCell ref="Z143:AA143"/>
    <mergeCell ref="AC143:AD143"/>
    <mergeCell ref="AF141:AG141"/>
    <mergeCell ref="AI141:AJ141"/>
    <mergeCell ref="E142:F142"/>
    <mergeCell ref="H142:I142"/>
    <mergeCell ref="K142:L142"/>
    <mergeCell ref="N142:O142"/>
    <mergeCell ref="Q142:R142"/>
    <mergeCell ref="T142:U142"/>
    <mergeCell ref="W142:X142"/>
    <mergeCell ref="Z142:AA142"/>
    <mergeCell ref="AC142:AD142"/>
    <mergeCell ref="AF142:AG142"/>
    <mergeCell ref="AI142:AJ142"/>
    <mergeCell ref="E141:F141"/>
    <mergeCell ref="H141:I141"/>
    <mergeCell ref="K141:L141"/>
    <mergeCell ref="N141:O141"/>
    <mergeCell ref="Q141:R141"/>
    <mergeCell ref="T141:U141"/>
    <mergeCell ref="W141:X141"/>
    <mergeCell ref="Z141:AA141"/>
    <mergeCell ref="AC141:AD141"/>
    <mergeCell ref="AF139:AG139"/>
    <mergeCell ref="AI139:AJ139"/>
    <mergeCell ref="E140:F140"/>
    <mergeCell ref="H140:I140"/>
    <mergeCell ref="K140:L140"/>
    <mergeCell ref="N140:O140"/>
    <mergeCell ref="Q140:R140"/>
    <mergeCell ref="T140:U140"/>
    <mergeCell ref="W140:X140"/>
    <mergeCell ref="Z140:AA140"/>
    <mergeCell ref="AC140:AD140"/>
    <mergeCell ref="AF140:AG140"/>
    <mergeCell ref="AI140:AJ140"/>
    <mergeCell ref="E139:F139"/>
    <mergeCell ref="H139:I139"/>
    <mergeCell ref="K139:L139"/>
    <mergeCell ref="N139:O139"/>
    <mergeCell ref="Q139:R139"/>
    <mergeCell ref="T139:U139"/>
    <mergeCell ref="W139:X139"/>
    <mergeCell ref="Z139:AA139"/>
    <mergeCell ref="AC139:AD139"/>
    <mergeCell ref="AF137:AG137"/>
    <mergeCell ref="AI137:AJ137"/>
    <mergeCell ref="E138:F138"/>
    <mergeCell ref="H138:I138"/>
    <mergeCell ref="K138:L138"/>
    <mergeCell ref="N138:O138"/>
    <mergeCell ref="Q138:R138"/>
    <mergeCell ref="T138:U138"/>
    <mergeCell ref="W138:X138"/>
    <mergeCell ref="Z138:AA138"/>
    <mergeCell ref="AC138:AD138"/>
    <mergeCell ref="AF138:AG138"/>
    <mergeCell ref="AI138:AJ138"/>
    <mergeCell ref="E137:F137"/>
    <mergeCell ref="H137:I137"/>
    <mergeCell ref="K137:L137"/>
    <mergeCell ref="N137:O137"/>
    <mergeCell ref="Q137:R137"/>
    <mergeCell ref="T137:U137"/>
    <mergeCell ref="W137:X137"/>
    <mergeCell ref="Z137:AA137"/>
    <mergeCell ref="AC137:AD137"/>
    <mergeCell ref="AF135:AG135"/>
    <mergeCell ref="AI135:AJ135"/>
    <mergeCell ref="E136:F136"/>
    <mergeCell ref="H136:I136"/>
    <mergeCell ref="K136:L136"/>
    <mergeCell ref="N136:O136"/>
    <mergeCell ref="Q136:R136"/>
    <mergeCell ref="T136:U136"/>
    <mergeCell ref="W136:X136"/>
    <mergeCell ref="Z136:AA136"/>
    <mergeCell ref="AC136:AD136"/>
    <mergeCell ref="AF136:AG136"/>
    <mergeCell ref="AI136:AJ136"/>
    <mergeCell ref="E135:F135"/>
    <mergeCell ref="H135:I135"/>
    <mergeCell ref="K135:L135"/>
    <mergeCell ref="N135:O135"/>
    <mergeCell ref="Q135:R135"/>
    <mergeCell ref="T135:U135"/>
    <mergeCell ref="W135:X135"/>
    <mergeCell ref="Z135:AA135"/>
    <mergeCell ref="AC135:AD135"/>
    <mergeCell ref="AF133:AG133"/>
    <mergeCell ref="AI133:AJ133"/>
    <mergeCell ref="E134:F134"/>
    <mergeCell ref="H134:I134"/>
    <mergeCell ref="K134:L134"/>
    <mergeCell ref="N134:O134"/>
    <mergeCell ref="Q134:R134"/>
    <mergeCell ref="T134:U134"/>
    <mergeCell ref="W134:X134"/>
    <mergeCell ref="Z134:AA134"/>
    <mergeCell ref="AC134:AD134"/>
    <mergeCell ref="AF134:AG134"/>
    <mergeCell ref="AI134:AJ134"/>
    <mergeCell ref="E133:F133"/>
    <mergeCell ref="H133:I133"/>
    <mergeCell ref="K133:L133"/>
    <mergeCell ref="N133:O133"/>
    <mergeCell ref="Q133:R133"/>
    <mergeCell ref="T133:U133"/>
    <mergeCell ref="W133:X133"/>
    <mergeCell ref="Z133:AA133"/>
    <mergeCell ref="AC133:AD133"/>
    <mergeCell ref="AF131:AG131"/>
    <mergeCell ref="AI131:AJ131"/>
    <mergeCell ref="E132:F132"/>
    <mergeCell ref="H132:I132"/>
    <mergeCell ref="K132:L132"/>
    <mergeCell ref="N132:O132"/>
    <mergeCell ref="Q132:R132"/>
    <mergeCell ref="T132:U132"/>
    <mergeCell ref="W132:X132"/>
    <mergeCell ref="Z132:AA132"/>
    <mergeCell ref="AC132:AD132"/>
    <mergeCell ref="AF132:AG132"/>
    <mergeCell ref="AI132:AJ132"/>
    <mergeCell ref="E131:F131"/>
    <mergeCell ref="H131:I131"/>
    <mergeCell ref="K131:L131"/>
    <mergeCell ref="N131:O131"/>
    <mergeCell ref="Q131:R131"/>
    <mergeCell ref="T131:U131"/>
    <mergeCell ref="W131:X131"/>
    <mergeCell ref="Z131:AA131"/>
    <mergeCell ref="AC131:AD131"/>
    <mergeCell ref="AF129:AG129"/>
    <mergeCell ref="AI129:AJ129"/>
    <mergeCell ref="E130:F130"/>
    <mergeCell ref="H130:I130"/>
    <mergeCell ref="K130:L130"/>
    <mergeCell ref="N130:O130"/>
    <mergeCell ref="Q130:R130"/>
    <mergeCell ref="T130:U130"/>
    <mergeCell ref="W130:X130"/>
    <mergeCell ref="Z130:AA130"/>
    <mergeCell ref="AC130:AD130"/>
    <mergeCell ref="AF130:AG130"/>
    <mergeCell ref="AI130:AJ130"/>
    <mergeCell ref="E129:F129"/>
    <mergeCell ref="H129:I129"/>
    <mergeCell ref="K129:L129"/>
    <mergeCell ref="N129:O129"/>
    <mergeCell ref="Q129:R129"/>
    <mergeCell ref="T129:U129"/>
    <mergeCell ref="W129:X129"/>
    <mergeCell ref="Z129:AA129"/>
    <mergeCell ref="AC129:AD129"/>
    <mergeCell ref="AF127:AG127"/>
    <mergeCell ref="AI127:AJ127"/>
    <mergeCell ref="E128:F128"/>
    <mergeCell ref="H128:I128"/>
    <mergeCell ref="K128:L128"/>
    <mergeCell ref="N128:O128"/>
    <mergeCell ref="Q128:R128"/>
    <mergeCell ref="T128:U128"/>
    <mergeCell ref="W128:X128"/>
    <mergeCell ref="Z128:AA128"/>
    <mergeCell ref="AC128:AD128"/>
    <mergeCell ref="AF128:AG128"/>
    <mergeCell ref="AI128:AJ128"/>
    <mergeCell ref="E127:F127"/>
    <mergeCell ref="H127:I127"/>
    <mergeCell ref="K127:L127"/>
    <mergeCell ref="N127:O127"/>
    <mergeCell ref="Q127:R127"/>
    <mergeCell ref="T127:U127"/>
    <mergeCell ref="W127:X127"/>
    <mergeCell ref="Z127:AA127"/>
    <mergeCell ref="AC127:AD127"/>
    <mergeCell ref="AF125:AG125"/>
    <mergeCell ref="AI125:AJ125"/>
    <mergeCell ref="E126:F126"/>
    <mergeCell ref="H126:I126"/>
    <mergeCell ref="K126:L126"/>
    <mergeCell ref="N126:O126"/>
    <mergeCell ref="Q126:R126"/>
    <mergeCell ref="T126:U126"/>
    <mergeCell ref="W126:X126"/>
    <mergeCell ref="Z126:AA126"/>
    <mergeCell ref="AC126:AD126"/>
    <mergeCell ref="AF126:AG126"/>
    <mergeCell ref="AI126:AJ126"/>
    <mergeCell ref="E125:F125"/>
    <mergeCell ref="H125:I125"/>
    <mergeCell ref="K125:L125"/>
    <mergeCell ref="N125:O125"/>
    <mergeCell ref="Q125:R125"/>
    <mergeCell ref="T125:U125"/>
    <mergeCell ref="W125:X125"/>
    <mergeCell ref="Z125:AA125"/>
    <mergeCell ref="AC125:AD125"/>
    <mergeCell ref="E124:F124"/>
    <mergeCell ref="H124:I124"/>
    <mergeCell ref="K124:L124"/>
    <mergeCell ref="N124:O124"/>
    <mergeCell ref="Q124:R124"/>
    <mergeCell ref="T124:U124"/>
    <mergeCell ref="W124:X124"/>
    <mergeCell ref="Z124:AA124"/>
    <mergeCell ref="AC124:AD124"/>
    <mergeCell ref="AF124:AG124"/>
    <mergeCell ref="AI124:AJ124"/>
    <mergeCell ref="E123:F123"/>
    <mergeCell ref="H123:I123"/>
    <mergeCell ref="K123:L123"/>
    <mergeCell ref="N123:O123"/>
    <mergeCell ref="Q123:R123"/>
    <mergeCell ref="T123:U123"/>
    <mergeCell ref="W123:X123"/>
    <mergeCell ref="Z123:AA123"/>
    <mergeCell ref="AC123:AD123"/>
    <mergeCell ref="AI123:AJ123"/>
    <mergeCell ref="E122:F122"/>
    <mergeCell ref="H122:I122"/>
    <mergeCell ref="K122:L122"/>
    <mergeCell ref="N122:O122"/>
    <mergeCell ref="Q122:R122"/>
    <mergeCell ref="T122:U122"/>
    <mergeCell ref="W122:X122"/>
    <mergeCell ref="Z122:AA122"/>
    <mergeCell ref="AC122:AD122"/>
    <mergeCell ref="AF122:AG122"/>
    <mergeCell ref="AI122:AJ122"/>
    <mergeCell ref="E121:F121"/>
    <mergeCell ref="H121:I121"/>
    <mergeCell ref="K121:L121"/>
    <mergeCell ref="N121:O121"/>
    <mergeCell ref="Q121:R121"/>
    <mergeCell ref="T121:U121"/>
    <mergeCell ref="W121:X121"/>
    <mergeCell ref="Z121:AA121"/>
    <mergeCell ref="AC121:AD121"/>
    <mergeCell ref="AI121:AJ121"/>
    <mergeCell ref="E120:F120"/>
    <mergeCell ref="H120:I120"/>
    <mergeCell ref="K120:L120"/>
    <mergeCell ref="N120:O120"/>
    <mergeCell ref="Q120:R120"/>
    <mergeCell ref="T120:U120"/>
    <mergeCell ref="W120:X120"/>
    <mergeCell ref="Z120:AA120"/>
    <mergeCell ref="AC120:AD120"/>
    <mergeCell ref="AF120:AG120"/>
    <mergeCell ref="AI120:AJ120"/>
    <mergeCell ref="E119:F119"/>
    <mergeCell ref="H119:I119"/>
    <mergeCell ref="K119:L119"/>
    <mergeCell ref="N119:O119"/>
    <mergeCell ref="Q119:R119"/>
    <mergeCell ref="T119:U119"/>
    <mergeCell ref="W119:X119"/>
    <mergeCell ref="Z119:AA119"/>
    <mergeCell ref="AC119:AD119"/>
    <mergeCell ref="AF119:AG119"/>
    <mergeCell ref="AI119:AJ119"/>
    <mergeCell ref="E118:F118"/>
    <mergeCell ref="H118:I118"/>
    <mergeCell ref="K118:L118"/>
    <mergeCell ref="N118:O118"/>
    <mergeCell ref="Q118:R118"/>
    <mergeCell ref="T118:U118"/>
    <mergeCell ref="W118:X118"/>
    <mergeCell ref="Z118:AA118"/>
    <mergeCell ref="AC118:AD118"/>
    <mergeCell ref="AF118:AG118"/>
    <mergeCell ref="AI118:AJ118"/>
    <mergeCell ref="E117:F117"/>
    <mergeCell ref="H117:I117"/>
    <mergeCell ref="K117:L117"/>
    <mergeCell ref="N117:O117"/>
    <mergeCell ref="Q117:R117"/>
    <mergeCell ref="T117:U117"/>
    <mergeCell ref="W117:X117"/>
    <mergeCell ref="Z117:AA117"/>
    <mergeCell ref="AC117:AD117"/>
    <mergeCell ref="AF117:AG117"/>
    <mergeCell ref="AI117:AJ117"/>
    <mergeCell ref="E116:F116"/>
    <mergeCell ref="H116:I116"/>
    <mergeCell ref="K116:L116"/>
    <mergeCell ref="N116:O116"/>
    <mergeCell ref="Q116:R116"/>
    <mergeCell ref="T116:U116"/>
    <mergeCell ref="W116:X116"/>
    <mergeCell ref="Z116:AA116"/>
    <mergeCell ref="AC116:AD116"/>
    <mergeCell ref="AF116:AG116"/>
    <mergeCell ref="AI116:AJ116"/>
    <mergeCell ref="E115:F115"/>
    <mergeCell ref="H115:I115"/>
    <mergeCell ref="K115:L115"/>
    <mergeCell ref="N115:O115"/>
    <mergeCell ref="Q115:R115"/>
    <mergeCell ref="T115:U115"/>
    <mergeCell ref="W115:X115"/>
    <mergeCell ref="Z115:AA115"/>
    <mergeCell ref="AC115:AD115"/>
    <mergeCell ref="AI115:AJ115"/>
    <mergeCell ref="E114:F114"/>
    <mergeCell ref="H114:I114"/>
    <mergeCell ref="K114:L114"/>
    <mergeCell ref="N114:O114"/>
    <mergeCell ref="Q114:R114"/>
    <mergeCell ref="T114:U114"/>
    <mergeCell ref="W114:X114"/>
    <mergeCell ref="Z114:AA114"/>
    <mergeCell ref="AC114:AD114"/>
    <mergeCell ref="AF114:AG114"/>
    <mergeCell ref="AI114:AJ114"/>
    <mergeCell ref="E113:F113"/>
    <mergeCell ref="H113:I113"/>
    <mergeCell ref="K113:L113"/>
    <mergeCell ref="N113:O113"/>
    <mergeCell ref="Q113:R113"/>
    <mergeCell ref="T113:U113"/>
    <mergeCell ref="W113:X113"/>
    <mergeCell ref="Z113:AA113"/>
    <mergeCell ref="AC113:AD113"/>
    <mergeCell ref="AI113:AJ113"/>
    <mergeCell ref="E112:F112"/>
    <mergeCell ref="H112:I112"/>
    <mergeCell ref="K112:L112"/>
    <mergeCell ref="N112:O112"/>
    <mergeCell ref="Q112:R112"/>
    <mergeCell ref="T112:U112"/>
    <mergeCell ref="W112:X112"/>
    <mergeCell ref="Z112:AA112"/>
    <mergeCell ref="AC112:AD112"/>
    <mergeCell ref="AF112:AG112"/>
    <mergeCell ref="AI112:AJ112"/>
    <mergeCell ref="E111:F111"/>
    <mergeCell ref="H111:I111"/>
    <mergeCell ref="K111:L111"/>
    <mergeCell ref="N111:O111"/>
    <mergeCell ref="Q111:R111"/>
    <mergeCell ref="T111:U111"/>
    <mergeCell ref="W111:X111"/>
    <mergeCell ref="Z111:AA111"/>
    <mergeCell ref="AC111:AD111"/>
    <mergeCell ref="AI111:AJ111"/>
    <mergeCell ref="E110:F110"/>
    <mergeCell ref="H110:I110"/>
    <mergeCell ref="K110:L110"/>
    <mergeCell ref="N110:O110"/>
    <mergeCell ref="Q110:R110"/>
    <mergeCell ref="T110:U110"/>
    <mergeCell ref="W110:X110"/>
    <mergeCell ref="Z110:AA110"/>
    <mergeCell ref="AC110:AD110"/>
    <mergeCell ref="AF110:AG110"/>
    <mergeCell ref="AI110:AJ110"/>
    <mergeCell ref="E109:F109"/>
    <mergeCell ref="H109:I109"/>
    <mergeCell ref="K109:L109"/>
    <mergeCell ref="N109:O109"/>
    <mergeCell ref="Q109:R109"/>
    <mergeCell ref="T109:U109"/>
    <mergeCell ref="W109:X109"/>
    <mergeCell ref="Z109:AA109"/>
    <mergeCell ref="AC109:AD109"/>
    <mergeCell ref="E108:F108"/>
    <mergeCell ref="H108:I108"/>
    <mergeCell ref="K108:L108"/>
    <mergeCell ref="N108:O108"/>
    <mergeCell ref="Q108:R108"/>
    <mergeCell ref="T108:U108"/>
    <mergeCell ref="W108:X108"/>
    <mergeCell ref="Z108:AA108"/>
    <mergeCell ref="AC108:AD108"/>
    <mergeCell ref="AF108:AG108"/>
    <mergeCell ref="AI108:AJ108"/>
    <mergeCell ref="E107:F107"/>
    <mergeCell ref="H107:I107"/>
    <mergeCell ref="K107:L107"/>
    <mergeCell ref="N107:O107"/>
    <mergeCell ref="Q107:R107"/>
    <mergeCell ref="T107:U107"/>
    <mergeCell ref="W107:X107"/>
    <mergeCell ref="Z107:AA107"/>
    <mergeCell ref="AC107:AD107"/>
    <mergeCell ref="E106:F106"/>
    <mergeCell ref="H106:I106"/>
    <mergeCell ref="K106:L106"/>
    <mergeCell ref="N106:O106"/>
    <mergeCell ref="Q106:R106"/>
    <mergeCell ref="T106:U106"/>
    <mergeCell ref="W106:X106"/>
    <mergeCell ref="Z106:AA106"/>
    <mergeCell ref="AC106:AD106"/>
    <mergeCell ref="AF106:AG106"/>
    <mergeCell ref="AI106:AJ106"/>
    <mergeCell ref="E105:F105"/>
    <mergeCell ref="H105:I105"/>
    <mergeCell ref="K105:L105"/>
    <mergeCell ref="N105:O105"/>
    <mergeCell ref="Q105:R105"/>
    <mergeCell ref="T105:U105"/>
    <mergeCell ref="W105:X105"/>
    <mergeCell ref="Z105:AA105"/>
    <mergeCell ref="AC105:AD105"/>
    <mergeCell ref="E104:F104"/>
    <mergeCell ref="H104:I104"/>
    <mergeCell ref="K104:L104"/>
    <mergeCell ref="N104:O104"/>
    <mergeCell ref="Q104:R104"/>
    <mergeCell ref="T104:U104"/>
    <mergeCell ref="W104:X104"/>
    <mergeCell ref="Z104:AA104"/>
    <mergeCell ref="AC104:AD104"/>
    <mergeCell ref="AF104:AG104"/>
    <mergeCell ref="AI104:AJ104"/>
    <mergeCell ref="E103:F103"/>
    <mergeCell ref="H103:I103"/>
    <mergeCell ref="K103:L103"/>
    <mergeCell ref="N103:O103"/>
    <mergeCell ref="Q103:R103"/>
    <mergeCell ref="T103:U103"/>
    <mergeCell ref="W103:X103"/>
    <mergeCell ref="Z103:AA103"/>
    <mergeCell ref="AC103:AD103"/>
    <mergeCell ref="AI103:AJ103"/>
    <mergeCell ref="E102:F102"/>
    <mergeCell ref="H102:I102"/>
    <mergeCell ref="K102:L102"/>
    <mergeCell ref="N102:O102"/>
    <mergeCell ref="Q102:R102"/>
    <mergeCell ref="T102:U102"/>
    <mergeCell ref="W102:X102"/>
    <mergeCell ref="Z102:AA102"/>
    <mergeCell ref="AC102:AD102"/>
    <mergeCell ref="AF102:AG102"/>
    <mergeCell ref="AI102:AJ102"/>
    <mergeCell ref="E101:F101"/>
    <mergeCell ref="H101:I101"/>
    <mergeCell ref="K101:L101"/>
    <mergeCell ref="N101:O101"/>
    <mergeCell ref="Q101:R101"/>
    <mergeCell ref="T101:U101"/>
    <mergeCell ref="W101:X101"/>
    <mergeCell ref="Z101:AA101"/>
    <mergeCell ref="AC101:AD101"/>
    <mergeCell ref="AI101:AJ101"/>
    <mergeCell ref="E100:F100"/>
    <mergeCell ref="H100:I100"/>
    <mergeCell ref="K100:L100"/>
    <mergeCell ref="N100:O100"/>
    <mergeCell ref="Q100:R100"/>
    <mergeCell ref="T100:U100"/>
    <mergeCell ref="W100:X100"/>
    <mergeCell ref="Z100:AA100"/>
    <mergeCell ref="AC100:AD100"/>
    <mergeCell ref="AF100:AG100"/>
    <mergeCell ref="AI100:AJ100"/>
    <mergeCell ref="E99:F99"/>
    <mergeCell ref="H99:I99"/>
    <mergeCell ref="K99:L99"/>
    <mergeCell ref="N99:O99"/>
    <mergeCell ref="Q99:R99"/>
    <mergeCell ref="T99:U99"/>
    <mergeCell ref="W99:X99"/>
    <mergeCell ref="Z99:AA99"/>
    <mergeCell ref="AC99:AD99"/>
    <mergeCell ref="AI99:AJ99"/>
    <mergeCell ref="E98:F98"/>
    <mergeCell ref="H98:I98"/>
    <mergeCell ref="K98:L98"/>
    <mergeCell ref="N98:O98"/>
    <mergeCell ref="Q98:R98"/>
    <mergeCell ref="T98:U98"/>
    <mergeCell ref="W98:X98"/>
    <mergeCell ref="Z98:AA98"/>
    <mergeCell ref="AC98:AD98"/>
    <mergeCell ref="AF98:AG98"/>
    <mergeCell ref="AI98:AJ98"/>
    <mergeCell ref="E97:F97"/>
    <mergeCell ref="H97:I97"/>
    <mergeCell ref="K97:L97"/>
    <mergeCell ref="N97:O97"/>
    <mergeCell ref="Q97:R97"/>
    <mergeCell ref="T97:U97"/>
    <mergeCell ref="W97:X97"/>
    <mergeCell ref="Z97:AA97"/>
    <mergeCell ref="AC97:AD97"/>
    <mergeCell ref="AI97:AJ97"/>
    <mergeCell ref="E96:F96"/>
    <mergeCell ref="H96:I96"/>
    <mergeCell ref="K96:L96"/>
    <mergeCell ref="N96:O96"/>
    <mergeCell ref="Q96:R96"/>
    <mergeCell ref="T96:U96"/>
    <mergeCell ref="W96:X96"/>
    <mergeCell ref="Z96:AA96"/>
    <mergeCell ref="AC96:AD96"/>
    <mergeCell ref="AF96:AG96"/>
    <mergeCell ref="AI96:AJ96"/>
    <mergeCell ref="E95:F95"/>
    <mergeCell ref="H95:I95"/>
    <mergeCell ref="K95:L95"/>
    <mergeCell ref="N95:O95"/>
    <mergeCell ref="Q95:R95"/>
    <mergeCell ref="T95:U95"/>
    <mergeCell ref="W95:X95"/>
    <mergeCell ref="Z95:AA95"/>
    <mergeCell ref="AC95:AD95"/>
    <mergeCell ref="AI95:AJ95"/>
    <mergeCell ref="E94:F94"/>
    <mergeCell ref="H94:I94"/>
    <mergeCell ref="K94:L94"/>
    <mergeCell ref="N94:O94"/>
    <mergeCell ref="Q94:R94"/>
    <mergeCell ref="T94:U94"/>
    <mergeCell ref="W94:X94"/>
    <mergeCell ref="Z94:AA94"/>
    <mergeCell ref="AC94:AD94"/>
    <mergeCell ref="AF94:AG94"/>
    <mergeCell ref="AI94:AJ94"/>
    <mergeCell ref="E93:F93"/>
    <mergeCell ref="H93:I93"/>
    <mergeCell ref="K93:L93"/>
    <mergeCell ref="N93:O93"/>
    <mergeCell ref="Q93:R93"/>
    <mergeCell ref="T93:U93"/>
    <mergeCell ref="W93:X93"/>
    <mergeCell ref="Z93:AA93"/>
    <mergeCell ref="AC93:AD93"/>
    <mergeCell ref="E92:F92"/>
    <mergeCell ref="H92:I92"/>
    <mergeCell ref="K92:L92"/>
    <mergeCell ref="N92:O92"/>
    <mergeCell ref="Q92:R92"/>
    <mergeCell ref="T92:U92"/>
    <mergeCell ref="W92:X92"/>
    <mergeCell ref="Z92:AA92"/>
    <mergeCell ref="AC92:AD92"/>
    <mergeCell ref="AF92:AG92"/>
    <mergeCell ref="AI92:AJ92"/>
    <mergeCell ref="E91:F91"/>
    <mergeCell ref="H91:I91"/>
    <mergeCell ref="K91:L91"/>
    <mergeCell ref="N91:O91"/>
    <mergeCell ref="Q91:R91"/>
    <mergeCell ref="T91:U91"/>
    <mergeCell ref="W91:X91"/>
    <mergeCell ref="Z91:AA91"/>
    <mergeCell ref="AC91:AD91"/>
    <mergeCell ref="AF91:AG91"/>
    <mergeCell ref="E90:F90"/>
    <mergeCell ref="H90:I90"/>
    <mergeCell ref="K90:L90"/>
    <mergeCell ref="N90:O90"/>
    <mergeCell ref="Q90:R90"/>
    <mergeCell ref="T90:U90"/>
    <mergeCell ref="W90:X90"/>
    <mergeCell ref="Z90:AA90"/>
    <mergeCell ref="AC90:AD90"/>
    <mergeCell ref="AF90:AG90"/>
    <mergeCell ref="AI90:AJ90"/>
    <mergeCell ref="E89:F89"/>
    <mergeCell ref="H89:I89"/>
    <mergeCell ref="K89:L89"/>
    <mergeCell ref="N89:O89"/>
    <mergeCell ref="Q89:R89"/>
    <mergeCell ref="T89:U89"/>
    <mergeCell ref="W89:X89"/>
    <mergeCell ref="Z89:AA89"/>
    <mergeCell ref="AC89:AD89"/>
    <mergeCell ref="AI89:AJ89"/>
    <mergeCell ref="H88:I88"/>
    <mergeCell ref="K88:L88"/>
    <mergeCell ref="N88:O88"/>
    <mergeCell ref="Q88:R88"/>
    <mergeCell ref="T88:U88"/>
    <mergeCell ref="W88:X88"/>
    <mergeCell ref="Z88:AA88"/>
    <mergeCell ref="AC88:AD88"/>
    <mergeCell ref="AF88:AG88"/>
    <mergeCell ref="AI88:AJ88"/>
    <mergeCell ref="E87:F87"/>
    <mergeCell ref="H87:I87"/>
    <mergeCell ref="K87:L87"/>
    <mergeCell ref="N87:O87"/>
    <mergeCell ref="Q87:R87"/>
    <mergeCell ref="T87:U87"/>
    <mergeCell ref="W87:X87"/>
    <mergeCell ref="Z87:AA87"/>
    <mergeCell ref="AC87:AD87"/>
    <mergeCell ref="AF87:AG87"/>
    <mergeCell ref="AI87:AJ87"/>
    <mergeCell ref="H86:I86"/>
    <mergeCell ref="K86:L86"/>
    <mergeCell ref="N86:O86"/>
    <mergeCell ref="Q86:R86"/>
    <mergeCell ref="T86:U86"/>
    <mergeCell ref="W86:X86"/>
    <mergeCell ref="Z86:AA86"/>
    <mergeCell ref="AC86:AD86"/>
    <mergeCell ref="AF86:AG86"/>
    <mergeCell ref="AI86:AJ86"/>
    <mergeCell ref="E85:F85"/>
    <mergeCell ref="H85:I85"/>
    <mergeCell ref="K85:L85"/>
    <mergeCell ref="N85:O85"/>
    <mergeCell ref="Q85:R85"/>
    <mergeCell ref="T85:U85"/>
    <mergeCell ref="W85:X85"/>
    <mergeCell ref="Z85:AA85"/>
    <mergeCell ref="AC85:AD85"/>
    <mergeCell ref="AF85:AG85"/>
    <mergeCell ref="AI85:AJ85"/>
    <mergeCell ref="H84:I84"/>
    <mergeCell ref="K84:L84"/>
    <mergeCell ref="N84:O84"/>
    <mergeCell ref="Q84:R84"/>
    <mergeCell ref="T84:U84"/>
    <mergeCell ref="W84:X84"/>
    <mergeCell ref="Z84:AA84"/>
    <mergeCell ref="AC84:AD84"/>
    <mergeCell ref="AF84:AG84"/>
    <mergeCell ref="AI84:AJ84"/>
    <mergeCell ref="E83:F83"/>
    <mergeCell ref="H83:I83"/>
    <mergeCell ref="K83:L83"/>
    <mergeCell ref="N83:O83"/>
    <mergeCell ref="Q83:R83"/>
    <mergeCell ref="T83:U83"/>
    <mergeCell ref="W83:X83"/>
    <mergeCell ref="Z83:AA83"/>
    <mergeCell ref="AC83:AD83"/>
    <mergeCell ref="AF83:AG83"/>
    <mergeCell ref="AI83:AJ83"/>
    <mergeCell ref="H82:I82"/>
    <mergeCell ref="K82:L82"/>
    <mergeCell ref="N82:O82"/>
    <mergeCell ref="Q82:R82"/>
    <mergeCell ref="T82:U82"/>
    <mergeCell ref="W82:X82"/>
    <mergeCell ref="Z82:AA82"/>
    <mergeCell ref="AC82:AD82"/>
    <mergeCell ref="AF82:AG82"/>
    <mergeCell ref="AI82:AJ82"/>
    <mergeCell ref="E81:F81"/>
    <mergeCell ref="H81:I81"/>
    <mergeCell ref="K81:L81"/>
    <mergeCell ref="N81:O81"/>
    <mergeCell ref="Q81:R81"/>
    <mergeCell ref="T81:U81"/>
    <mergeCell ref="W81:X81"/>
    <mergeCell ref="Z81:AA81"/>
    <mergeCell ref="AC81:AD81"/>
    <mergeCell ref="AF81:AG81"/>
    <mergeCell ref="AI81:AJ81"/>
    <mergeCell ref="H80:I80"/>
    <mergeCell ref="K80:L80"/>
    <mergeCell ref="N80:O80"/>
    <mergeCell ref="Q80:R80"/>
    <mergeCell ref="T80:U80"/>
    <mergeCell ref="W80:X80"/>
    <mergeCell ref="Z80:AA80"/>
    <mergeCell ref="AC80:AD80"/>
    <mergeCell ref="AF80:AG80"/>
    <mergeCell ref="AI80:AJ80"/>
    <mergeCell ref="E79:F79"/>
    <mergeCell ref="H79:I79"/>
    <mergeCell ref="K79:L79"/>
    <mergeCell ref="N79:O79"/>
    <mergeCell ref="Q79:R79"/>
    <mergeCell ref="T79:U79"/>
    <mergeCell ref="W79:X79"/>
    <mergeCell ref="Z79:AA79"/>
    <mergeCell ref="AC79:AD79"/>
    <mergeCell ref="AF79:AG79"/>
    <mergeCell ref="AI79:AJ79"/>
    <mergeCell ref="H78:I78"/>
    <mergeCell ref="K78:L78"/>
    <mergeCell ref="N78:O78"/>
    <mergeCell ref="Q78:R78"/>
    <mergeCell ref="T78:U78"/>
    <mergeCell ref="W78:X78"/>
    <mergeCell ref="Z78:AA78"/>
    <mergeCell ref="AC78:AD78"/>
    <mergeCell ref="AF78:AG78"/>
    <mergeCell ref="AI78:AJ78"/>
    <mergeCell ref="E77:F77"/>
    <mergeCell ref="H77:I77"/>
    <mergeCell ref="K77:L77"/>
    <mergeCell ref="N77:O77"/>
    <mergeCell ref="Q77:R77"/>
    <mergeCell ref="T77:U77"/>
    <mergeCell ref="W77:X77"/>
    <mergeCell ref="Z77:AA77"/>
    <mergeCell ref="AC77:AD77"/>
    <mergeCell ref="AI77:AJ77"/>
    <mergeCell ref="H76:I76"/>
    <mergeCell ref="K76:L76"/>
    <mergeCell ref="N76:O76"/>
    <mergeCell ref="Q76:R76"/>
    <mergeCell ref="T76:U76"/>
    <mergeCell ref="W76:X76"/>
    <mergeCell ref="Z76:AA76"/>
    <mergeCell ref="AC76:AD76"/>
    <mergeCell ref="AF76:AG76"/>
    <mergeCell ref="AI76:AJ76"/>
    <mergeCell ref="E75:F75"/>
    <mergeCell ref="H75:I75"/>
    <mergeCell ref="K75:L75"/>
    <mergeCell ref="N75:O75"/>
    <mergeCell ref="Q75:R75"/>
    <mergeCell ref="T75:U75"/>
    <mergeCell ref="W75:X75"/>
    <mergeCell ref="Z75:AA75"/>
    <mergeCell ref="AC75:AD75"/>
    <mergeCell ref="AI75:AJ75"/>
    <mergeCell ref="H74:I74"/>
    <mergeCell ref="K74:L74"/>
    <mergeCell ref="N74:O74"/>
    <mergeCell ref="Q74:R74"/>
    <mergeCell ref="T74:U74"/>
    <mergeCell ref="W74:X74"/>
    <mergeCell ref="Z74:AA74"/>
    <mergeCell ref="AC74:AD74"/>
    <mergeCell ref="AF74:AG74"/>
    <mergeCell ref="AI74:AJ74"/>
    <mergeCell ref="E73:F73"/>
    <mergeCell ref="H73:I73"/>
    <mergeCell ref="K73:L73"/>
    <mergeCell ref="N73:O73"/>
    <mergeCell ref="Q73:R73"/>
    <mergeCell ref="T73:U73"/>
    <mergeCell ref="W73:X73"/>
    <mergeCell ref="Z73:AA73"/>
    <mergeCell ref="AC73:AD73"/>
    <mergeCell ref="AI73:AJ73"/>
    <mergeCell ref="AF73:AG73"/>
    <mergeCell ref="H72:I72"/>
    <mergeCell ref="K72:L72"/>
    <mergeCell ref="N72:O72"/>
    <mergeCell ref="Q72:R72"/>
    <mergeCell ref="T72:U72"/>
    <mergeCell ref="W72:X72"/>
    <mergeCell ref="Z72:AA72"/>
    <mergeCell ref="AC72:AD72"/>
    <mergeCell ref="AF72:AG72"/>
    <mergeCell ref="AI72:AJ72"/>
    <mergeCell ref="E71:F71"/>
    <mergeCell ref="H71:I71"/>
    <mergeCell ref="K71:L71"/>
    <mergeCell ref="N71:O71"/>
    <mergeCell ref="Q71:R71"/>
    <mergeCell ref="T71:U71"/>
    <mergeCell ref="W71:X71"/>
    <mergeCell ref="Z71:AA71"/>
    <mergeCell ref="AC71:AD71"/>
    <mergeCell ref="AI71:AJ71"/>
    <mergeCell ref="H70:I70"/>
    <mergeCell ref="K70:L70"/>
    <mergeCell ref="N70:O70"/>
    <mergeCell ref="Q70:R70"/>
    <mergeCell ref="T70:U70"/>
    <mergeCell ref="W70:X70"/>
    <mergeCell ref="Z70:AA70"/>
    <mergeCell ref="AC70:AD70"/>
    <mergeCell ref="AF70:AG70"/>
    <mergeCell ref="AI70:AJ70"/>
    <mergeCell ref="E69:F69"/>
    <mergeCell ref="H69:I69"/>
    <mergeCell ref="K69:L69"/>
    <mergeCell ref="N69:O69"/>
    <mergeCell ref="Q69:R69"/>
    <mergeCell ref="T69:U69"/>
    <mergeCell ref="W69:X69"/>
    <mergeCell ref="Z69:AA69"/>
    <mergeCell ref="AC69:AD69"/>
    <mergeCell ref="AI69:AJ69"/>
    <mergeCell ref="H68:I68"/>
    <mergeCell ref="K68:L68"/>
    <mergeCell ref="N68:O68"/>
    <mergeCell ref="Q68:R68"/>
    <mergeCell ref="T68:U68"/>
    <mergeCell ref="W68:X68"/>
    <mergeCell ref="Z68:AA68"/>
    <mergeCell ref="AC68:AD68"/>
    <mergeCell ref="AF68:AG68"/>
    <mergeCell ref="AI68:AJ68"/>
    <mergeCell ref="E67:F67"/>
    <mergeCell ref="H67:I67"/>
    <mergeCell ref="K67:L67"/>
    <mergeCell ref="N67:O67"/>
    <mergeCell ref="Q67:R67"/>
    <mergeCell ref="T67:U67"/>
    <mergeCell ref="W67:X67"/>
    <mergeCell ref="Z67:AA67"/>
    <mergeCell ref="AC67:AD67"/>
    <mergeCell ref="AI67:AJ67"/>
    <mergeCell ref="AF67:AG67"/>
    <mergeCell ref="H66:I66"/>
    <mergeCell ref="K66:L66"/>
    <mergeCell ref="N66:O66"/>
    <mergeCell ref="Q66:R66"/>
    <mergeCell ref="T66:U66"/>
    <mergeCell ref="W66:X66"/>
    <mergeCell ref="Z66:AA66"/>
    <mergeCell ref="AC66:AD66"/>
    <mergeCell ref="AF66:AG66"/>
    <mergeCell ref="AI66:AJ66"/>
    <mergeCell ref="E65:F65"/>
    <mergeCell ref="H65:I65"/>
    <mergeCell ref="K65:L65"/>
    <mergeCell ref="N65:O65"/>
    <mergeCell ref="Q65:R65"/>
    <mergeCell ref="T65:U65"/>
    <mergeCell ref="W65:X65"/>
    <mergeCell ref="Z65:AA65"/>
    <mergeCell ref="AC65:AD65"/>
    <mergeCell ref="AI65:AJ65"/>
    <mergeCell ref="H64:I64"/>
    <mergeCell ref="K64:L64"/>
    <mergeCell ref="N64:O64"/>
    <mergeCell ref="Q64:R64"/>
    <mergeCell ref="T64:U64"/>
    <mergeCell ref="W64:X64"/>
    <mergeCell ref="Z64:AA64"/>
    <mergeCell ref="AC64:AD64"/>
    <mergeCell ref="AF64:AG64"/>
    <mergeCell ref="AI64:AJ64"/>
    <mergeCell ref="E63:F63"/>
    <mergeCell ref="H63:I63"/>
    <mergeCell ref="K63:L63"/>
    <mergeCell ref="N63:O63"/>
    <mergeCell ref="Q63:R63"/>
    <mergeCell ref="T63:U63"/>
    <mergeCell ref="W63:X63"/>
    <mergeCell ref="Z63:AA63"/>
    <mergeCell ref="AC63:AD63"/>
    <mergeCell ref="K62:L62"/>
    <mergeCell ref="N62:O62"/>
    <mergeCell ref="Q62:R62"/>
    <mergeCell ref="T62:U62"/>
    <mergeCell ref="W62:X62"/>
    <mergeCell ref="Z62:AA62"/>
    <mergeCell ref="AC62:AD62"/>
    <mergeCell ref="AF62:AG62"/>
    <mergeCell ref="AI62:AJ62"/>
    <mergeCell ref="E61:F61"/>
    <mergeCell ref="H61:I61"/>
    <mergeCell ref="K61:L61"/>
    <mergeCell ref="N61:O61"/>
    <mergeCell ref="Q61:R61"/>
    <mergeCell ref="T61:U61"/>
    <mergeCell ref="W61:X61"/>
    <mergeCell ref="Z61:AA61"/>
    <mergeCell ref="AC61:AD61"/>
    <mergeCell ref="AF61:AG61"/>
    <mergeCell ref="H60:I60"/>
    <mergeCell ref="K60:L60"/>
    <mergeCell ref="N60:O60"/>
    <mergeCell ref="Q60:R60"/>
    <mergeCell ref="T60:U60"/>
    <mergeCell ref="W60:X60"/>
    <mergeCell ref="Z60:AA60"/>
    <mergeCell ref="AC60:AD60"/>
    <mergeCell ref="AF60:AG60"/>
    <mergeCell ref="AI60:AJ60"/>
    <mergeCell ref="E59:F59"/>
    <mergeCell ref="H59:I59"/>
    <mergeCell ref="K59:L59"/>
    <mergeCell ref="N59:O59"/>
    <mergeCell ref="Q59:R59"/>
    <mergeCell ref="T59:U59"/>
    <mergeCell ref="W59:X59"/>
    <mergeCell ref="Z59:AA59"/>
    <mergeCell ref="AC59:AD59"/>
    <mergeCell ref="AI59:AJ59"/>
    <mergeCell ref="AF59:AG59"/>
    <mergeCell ref="Z55:AA55"/>
    <mergeCell ref="AC55:AD55"/>
    <mergeCell ref="AF55:AG55"/>
    <mergeCell ref="AI55:AJ55"/>
    <mergeCell ref="E58:F58"/>
    <mergeCell ref="H58:I58"/>
    <mergeCell ref="K58:L58"/>
    <mergeCell ref="N58:O58"/>
    <mergeCell ref="Q58:R58"/>
    <mergeCell ref="T58:U58"/>
    <mergeCell ref="W58:X58"/>
    <mergeCell ref="Z58:AA58"/>
    <mergeCell ref="AC58:AD58"/>
    <mergeCell ref="AF58:AG58"/>
    <mergeCell ref="AI58:AJ58"/>
    <mergeCell ref="E57:F57"/>
    <mergeCell ref="H57:I57"/>
    <mergeCell ref="K57:L57"/>
    <mergeCell ref="N57:O57"/>
    <mergeCell ref="Q57:R57"/>
    <mergeCell ref="T57:U57"/>
    <mergeCell ref="W57:X57"/>
    <mergeCell ref="Z57:AA57"/>
    <mergeCell ref="AC57:AD57"/>
    <mergeCell ref="AF57:AG57"/>
    <mergeCell ref="AI57:AJ57"/>
    <mergeCell ref="AF56:AG56"/>
    <mergeCell ref="AI56:AJ56"/>
    <mergeCell ref="Q51:R51"/>
    <mergeCell ref="T51:U51"/>
    <mergeCell ref="W51:X51"/>
    <mergeCell ref="Z51:AA51"/>
    <mergeCell ref="AC51:AD51"/>
    <mergeCell ref="E54:F54"/>
    <mergeCell ref="H54:I54"/>
    <mergeCell ref="K54:L54"/>
    <mergeCell ref="N54:O54"/>
    <mergeCell ref="Q54:R54"/>
    <mergeCell ref="T54:U54"/>
    <mergeCell ref="W54:X54"/>
    <mergeCell ref="Z54:AA54"/>
    <mergeCell ref="AC54:AD54"/>
    <mergeCell ref="E53:F53"/>
    <mergeCell ref="H53:I53"/>
    <mergeCell ref="K53:L53"/>
    <mergeCell ref="N53:O53"/>
    <mergeCell ref="Q53:R53"/>
    <mergeCell ref="T53:U53"/>
    <mergeCell ref="W53:X53"/>
    <mergeCell ref="Z53:AA53"/>
    <mergeCell ref="AC53:AD53"/>
    <mergeCell ref="E52:F52"/>
    <mergeCell ref="H52:I52"/>
    <mergeCell ref="K52:L52"/>
    <mergeCell ref="N52:O52"/>
    <mergeCell ref="Q52:R52"/>
    <mergeCell ref="E45:F45"/>
    <mergeCell ref="H45:I45"/>
    <mergeCell ref="K45:L45"/>
    <mergeCell ref="N45:O45"/>
    <mergeCell ref="Q45:R45"/>
    <mergeCell ref="T45:U45"/>
    <mergeCell ref="W45:X45"/>
    <mergeCell ref="Z45:AA45"/>
    <mergeCell ref="AC45:AD45"/>
    <mergeCell ref="E48:F48"/>
    <mergeCell ref="H48:I48"/>
    <mergeCell ref="K48:L48"/>
    <mergeCell ref="N48:O48"/>
    <mergeCell ref="Q48:R48"/>
    <mergeCell ref="T48:U48"/>
    <mergeCell ref="W48:X48"/>
    <mergeCell ref="Z48:AA48"/>
    <mergeCell ref="AC48:AD48"/>
    <mergeCell ref="E47:F47"/>
    <mergeCell ref="H47:I47"/>
    <mergeCell ref="K47:L47"/>
    <mergeCell ref="N47:O47"/>
    <mergeCell ref="Q47:R47"/>
    <mergeCell ref="T47:U47"/>
    <mergeCell ref="W47:X47"/>
    <mergeCell ref="Z47:AA47"/>
    <mergeCell ref="AC47:AD47"/>
    <mergeCell ref="E46:F46"/>
    <mergeCell ref="H46:I46"/>
    <mergeCell ref="K46:L46"/>
    <mergeCell ref="N46:O46"/>
    <mergeCell ref="Q46:R46"/>
    <mergeCell ref="E44:F44"/>
    <mergeCell ref="H44:I44"/>
    <mergeCell ref="K44:L44"/>
    <mergeCell ref="N44:O44"/>
    <mergeCell ref="Q44:R44"/>
    <mergeCell ref="T44:U44"/>
    <mergeCell ref="W44:X44"/>
    <mergeCell ref="Z44:AA44"/>
    <mergeCell ref="AC44:AD44"/>
    <mergeCell ref="AF44:AG44"/>
    <mergeCell ref="AI44:AJ44"/>
    <mergeCell ref="E43:F43"/>
    <mergeCell ref="H43:I43"/>
    <mergeCell ref="K43:L43"/>
    <mergeCell ref="N43:O43"/>
    <mergeCell ref="Q43:R43"/>
    <mergeCell ref="T43:U43"/>
    <mergeCell ref="W43:X43"/>
    <mergeCell ref="Z43:AA43"/>
    <mergeCell ref="AC43:AD43"/>
    <mergeCell ref="AF43:AG43"/>
    <mergeCell ref="AI43:AJ43"/>
    <mergeCell ref="E42:F42"/>
    <mergeCell ref="H42:I42"/>
    <mergeCell ref="K42:L42"/>
    <mergeCell ref="N42:O42"/>
    <mergeCell ref="Q42:R42"/>
    <mergeCell ref="T42:U42"/>
    <mergeCell ref="W42:X42"/>
    <mergeCell ref="Z42:AA42"/>
    <mergeCell ref="AC42:AD42"/>
    <mergeCell ref="AF42:AG42"/>
    <mergeCell ref="AI42:AJ42"/>
    <mergeCell ref="E41:F41"/>
    <mergeCell ref="H41:I41"/>
    <mergeCell ref="K41:L41"/>
    <mergeCell ref="N41:O41"/>
    <mergeCell ref="Q41:R41"/>
    <mergeCell ref="T41:U41"/>
    <mergeCell ref="W41:X41"/>
    <mergeCell ref="Z41:AA41"/>
    <mergeCell ref="AC41:AD41"/>
    <mergeCell ref="AF41:AG41"/>
    <mergeCell ref="AI41:AJ41"/>
    <mergeCell ref="H40:I40"/>
    <mergeCell ref="K40:L40"/>
    <mergeCell ref="N40:O40"/>
    <mergeCell ref="Q40:R40"/>
    <mergeCell ref="T40:U40"/>
    <mergeCell ref="W40:X40"/>
    <mergeCell ref="Z40:AA40"/>
    <mergeCell ref="AC40:AD40"/>
    <mergeCell ref="AF40:AG40"/>
    <mergeCell ref="AI40:AJ40"/>
    <mergeCell ref="E39:F39"/>
    <mergeCell ref="H39:I39"/>
    <mergeCell ref="K39:L39"/>
    <mergeCell ref="N39:O39"/>
    <mergeCell ref="Q39:R39"/>
    <mergeCell ref="T39:U39"/>
    <mergeCell ref="W39:X39"/>
    <mergeCell ref="Z39:AA39"/>
    <mergeCell ref="AC39:AD39"/>
    <mergeCell ref="AF39:AG39"/>
    <mergeCell ref="AI39:AJ39"/>
    <mergeCell ref="H38:I38"/>
    <mergeCell ref="K38:L38"/>
    <mergeCell ref="N38:O38"/>
    <mergeCell ref="Q38:R38"/>
    <mergeCell ref="T38:U38"/>
    <mergeCell ref="W38:X38"/>
    <mergeCell ref="Z38:AA38"/>
    <mergeCell ref="AC38:AD38"/>
    <mergeCell ref="AF38:AG38"/>
    <mergeCell ref="AI38:AJ38"/>
    <mergeCell ref="E37:F37"/>
    <mergeCell ref="H37:I37"/>
    <mergeCell ref="K37:L37"/>
    <mergeCell ref="N37:O37"/>
    <mergeCell ref="Q37:R37"/>
    <mergeCell ref="T37:U37"/>
    <mergeCell ref="W37:X37"/>
    <mergeCell ref="Z37:AA37"/>
    <mergeCell ref="AC37:AD37"/>
    <mergeCell ref="AF37:AG37"/>
    <mergeCell ref="AI37:AJ37"/>
    <mergeCell ref="H36:I36"/>
    <mergeCell ref="K36:L36"/>
    <mergeCell ref="N36:O36"/>
    <mergeCell ref="Q36:R36"/>
    <mergeCell ref="T36:U36"/>
    <mergeCell ref="W36:X36"/>
    <mergeCell ref="Z36:AA36"/>
    <mergeCell ref="AC36:AD36"/>
    <mergeCell ref="AF36:AG36"/>
    <mergeCell ref="AI36:AJ36"/>
    <mergeCell ref="E35:F35"/>
    <mergeCell ref="H35:I35"/>
    <mergeCell ref="K35:L35"/>
    <mergeCell ref="N35:O35"/>
    <mergeCell ref="Q35:R35"/>
    <mergeCell ref="T35:U35"/>
    <mergeCell ref="W35:X35"/>
    <mergeCell ref="Z35:AA35"/>
    <mergeCell ref="AC35:AD35"/>
    <mergeCell ref="AF35:AG35"/>
    <mergeCell ref="AI35:AJ35"/>
    <mergeCell ref="H34:I34"/>
    <mergeCell ref="K34:L34"/>
    <mergeCell ref="N34:O34"/>
    <mergeCell ref="Q34:R34"/>
    <mergeCell ref="T34:U34"/>
    <mergeCell ref="W34:X34"/>
    <mergeCell ref="Z34:AA34"/>
    <mergeCell ref="AC34:AD34"/>
    <mergeCell ref="AF34:AG34"/>
    <mergeCell ref="AI34:AJ34"/>
    <mergeCell ref="E33:F33"/>
    <mergeCell ref="H33:I33"/>
    <mergeCell ref="K33:L33"/>
    <mergeCell ref="N33:O33"/>
    <mergeCell ref="Q33:R33"/>
    <mergeCell ref="T33:U33"/>
    <mergeCell ref="W33:X33"/>
    <mergeCell ref="Z33:AA33"/>
    <mergeCell ref="AC33:AD33"/>
    <mergeCell ref="AI33:AJ33"/>
    <mergeCell ref="H32:I32"/>
    <mergeCell ref="K32:L32"/>
    <mergeCell ref="N32:O32"/>
    <mergeCell ref="Q32:R32"/>
    <mergeCell ref="T32:U32"/>
    <mergeCell ref="W32:X32"/>
    <mergeCell ref="Z32:AA32"/>
    <mergeCell ref="AC32:AD32"/>
    <mergeCell ref="E31:F31"/>
    <mergeCell ref="H31:I31"/>
    <mergeCell ref="K31:L31"/>
    <mergeCell ref="N31:O31"/>
    <mergeCell ref="Q31:R31"/>
    <mergeCell ref="T31:U31"/>
    <mergeCell ref="W31:X31"/>
    <mergeCell ref="Z31:AA31"/>
    <mergeCell ref="AC31:AD31"/>
    <mergeCell ref="H30:I30"/>
    <mergeCell ref="K30:L30"/>
    <mergeCell ref="N30:O30"/>
    <mergeCell ref="Q30:R30"/>
    <mergeCell ref="T30:U30"/>
    <mergeCell ref="W30:X30"/>
    <mergeCell ref="Z30:AA30"/>
    <mergeCell ref="AC30:AD30"/>
    <mergeCell ref="E29:F29"/>
    <mergeCell ref="H29:I29"/>
    <mergeCell ref="K29:L29"/>
    <mergeCell ref="N29:O29"/>
    <mergeCell ref="Q29:R29"/>
    <mergeCell ref="T29:U29"/>
    <mergeCell ref="W29:X29"/>
    <mergeCell ref="Z29:AA29"/>
    <mergeCell ref="AC29:AD29"/>
    <mergeCell ref="H28:I28"/>
    <mergeCell ref="K28:L28"/>
    <mergeCell ref="N28:O28"/>
    <mergeCell ref="Q28:R28"/>
    <mergeCell ref="T28:U28"/>
    <mergeCell ref="W28:X28"/>
    <mergeCell ref="Z28:AA28"/>
    <mergeCell ref="AC28:AD28"/>
    <mergeCell ref="E27:F27"/>
    <mergeCell ref="H27:I27"/>
    <mergeCell ref="K27:L27"/>
    <mergeCell ref="N27:O27"/>
    <mergeCell ref="Q27:R27"/>
    <mergeCell ref="T27:U27"/>
    <mergeCell ref="W27:X27"/>
    <mergeCell ref="Z27:AA27"/>
    <mergeCell ref="AC27:AD27"/>
    <mergeCell ref="H26:I26"/>
    <mergeCell ref="K26:L26"/>
    <mergeCell ref="N26:O26"/>
    <mergeCell ref="Q26:R26"/>
    <mergeCell ref="T26:U26"/>
    <mergeCell ref="W26:X26"/>
    <mergeCell ref="Z26:AA26"/>
    <mergeCell ref="AC26:AD26"/>
    <mergeCell ref="E25:F25"/>
    <mergeCell ref="H25:I25"/>
    <mergeCell ref="K25:L25"/>
    <mergeCell ref="N25:O25"/>
    <mergeCell ref="Q25:R25"/>
    <mergeCell ref="T25:U25"/>
    <mergeCell ref="W25:X25"/>
    <mergeCell ref="Z25:AA25"/>
    <mergeCell ref="AC25:AD25"/>
    <mergeCell ref="H24:I24"/>
    <mergeCell ref="K24:L24"/>
    <mergeCell ref="N24:O24"/>
    <mergeCell ref="Q24:R24"/>
    <mergeCell ref="T24:U24"/>
    <mergeCell ref="W24:X24"/>
    <mergeCell ref="Z24:AA24"/>
    <mergeCell ref="AC24:AD24"/>
    <mergeCell ref="E23:F23"/>
    <mergeCell ref="H23:I23"/>
    <mergeCell ref="K23:L23"/>
    <mergeCell ref="N23:O23"/>
    <mergeCell ref="Q23:R23"/>
    <mergeCell ref="T23:U23"/>
    <mergeCell ref="W23:X23"/>
    <mergeCell ref="Z23:AA23"/>
    <mergeCell ref="AC23:AD23"/>
    <mergeCell ref="H22:I22"/>
    <mergeCell ref="K22:L22"/>
    <mergeCell ref="N22:O22"/>
    <mergeCell ref="Q22:R22"/>
    <mergeCell ref="T22:U22"/>
    <mergeCell ref="W22:X22"/>
    <mergeCell ref="Z22:AA22"/>
    <mergeCell ref="AC22:AD22"/>
    <mergeCell ref="E21:F21"/>
    <mergeCell ref="H21:I21"/>
    <mergeCell ref="K21:L21"/>
    <mergeCell ref="N21:O21"/>
    <mergeCell ref="Q21:R21"/>
    <mergeCell ref="T21:U21"/>
    <mergeCell ref="W21:X21"/>
    <mergeCell ref="Z21:AA21"/>
    <mergeCell ref="AC21:AD21"/>
    <mergeCell ref="H18:I18"/>
    <mergeCell ref="K18:L18"/>
    <mergeCell ref="N18:O18"/>
    <mergeCell ref="Q18:R18"/>
    <mergeCell ref="T18:U18"/>
    <mergeCell ref="W18:X18"/>
    <mergeCell ref="Z18:AA18"/>
    <mergeCell ref="AC18:AD18"/>
    <mergeCell ref="AF18:AG18"/>
    <mergeCell ref="AI18:AJ18"/>
    <mergeCell ref="E17:F17"/>
    <mergeCell ref="H17:I17"/>
    <mergeCell ref="K17:L17"/>
    <mergeCell ref="E20:F20"/>
    <mergeCell ref="H20:I20"/>
    <mergeCell ref="K20:L20"/>
    <mergeCell ref="N20:O20"/>
    <mergeCell ref="Q20:R20"/>
    <mergeCell ref="T20:U20"/>
    <mergeCell ref="W20:X20"/>
    <mergeCell ref="Z20:AA20"/>
    <mergeCell ref="AC20:AD20"/>
    <mergeCell ref="E19:F19"/>
    <mergeCell ref="H19:I19"/>
    <mergeCell ref="K19:L19"/>
    <mergeCell ref="N19:O19"/>
    <mergeCell ref="Q19:R19"/>
    <mergeCell ref="T19:U19"/>
    <mergeCell ref="W19:X19"/>
    <mergeCell ref="Z19:AA19"/>
    <mergeCell ref="AC17:AD17"/>
    <mergeCell ref="H14:I14"/>
    <mergeCell ref="K14:L14"/>
    <mergeCell ref="N14:O14"/>
    <mergeCell ref="Q14:R14"/>
    <mergeCell ref="T14:U14"/>
    <mergeCell ref="E15:F15"/>
    <mergeCell ref="H15:I15"/>
    <mergeCell ref="K15:L15"/>
    <mergeCell ref="N15:O15"/>
    <mergeCell ref="Q15:R15"/>
    <mergeCell ref="T15:U15"/>
    <mergeCell ref="E16:F16"/>
    <mergeCell ref="H16:I16"/>
    <mergeCell ref="K16:L16"/>
    <mergeCell ref="N16:O16"/>
    <mergeCell ref="Q16:R16"/>
    <mergeCell ref="T16:U16"/>
    <mergeCell ref="B339:D339"/>
    <mergeCell ref="B340:D340"/>
    <mergeCell ref="B341:D341"/>
    <mergeCell ref="B342:D342"/>
    <mergeCell ref="B343:D343"/>
    <mergeCell ref="B344:D344"/>
    <mergeCell ref="B368:D368"/>
    <mergeCell ref="B369:D369"/>
    <mergeCell ref="B370:D370"/>
    <mergeCell ref="B330:D330"/>
    <mergeCell ref="B331:D331"/>
    <mergeCell ref="B332:D332"/>
    <mergeCell ref="B333:D333"/>
    <mergeCell ref="B334:D334"/>
    <mergeCell ref="B335:D335"/>
    <mergeCell ref="B336:D336"/>
    <mergeCell ref="B337:D337"/>
    <mergeCell ref="B338:D338"/>
    <mergeCell ref="B346:D346"/>
    <mergeCell ref="B347:D347"/>
    <mergeCell ref="B348:D348"/>
    <mergeCell ref="B349:D349"/>
    <mergeCell ref="B355:D355"/>
    <mergeCell ref="B358:D358"/>
    <mergeCell ref="B350:D350"/>
    <mergeCell ref="B354:D354"/>
    <mergeCell ref="B351:D351"/>
    <mergeCell ref="B352:D352"/>
    <mergeCell ref="B353:D353"/>
    <mergeCell ref="B366:D366"/>
    <mergeCell ref="B367:D367"/>
    <mergeCell ref="B357:D357"/>
    <mergeCell ref="B319:D319"/>
    <mergeCell ref="B320:D320"/>
    <mergeCell ref="B321:D321"/>
    <mergeCell ref="B324:D324"/>
    <mergeCell ref="B325:D325"/>
    <mergeCell ref="B326:D326"/>
    <mergeCell ref="B327:D327"/>
    <mergeCell ref="B328:D328"/>
    <mergeCell ref="B329:D329"/>
    <mergeCell ref="B310:D310"/>
    <mergeCell ref="B311:D311"/>
    <mergeCell ref="B312:D312"/>
    <mergeCell ref="B313:D313"/>
    <mergeCell ref="B314:D314"/>
    <mergeCell ref="B315:D315"/>
    <mergeCell ref="B316:D316"/>
    <mergeCell ref="B317:D317"/>
    <mergeCell ref="B318:D318"/>
    <mergeCell ref="B301:D301"/>
    <mergeCell ref="B302:D302"/>
    <mergeCell ref="B303:D303"/>
    <mergeCell ref="B304:D304"/>
    <mergeCell ref="B305:D305"/>
    <mergeCell ref="B306:D306"/>
    <mergeCell ref="B307:D307"/>
    <mergeCell ref="B308:D308"/>
    <mergeCell ref="B309:D309"/>
    <mergeCell ref="B291:D291"/>
    <mergeCell ref="B292:D292"/>
    <mergeCell ref="B293:D293"/>
    <mergeCell ref="B295:D295"/>
    <mergeCell ref="B296:D296"/>
    <mergeCell ref="B297:D297"/>
    <mergeCell ref="B298:D298"/>
    <mergeCell ref="B299:D299"/>
    <mergeCell ref="B300:D300"/>
    <mergeCell ref="B282:D282"/>
    <mergeCell ref="B283:D283"/>
    <mergeCell ref="B284:D284"/>
    <mergeCell ref="B285:D285"/>
    <mergeCell ref="B286:D286"/>
    <mergeCell ref="B287:D287"/>
    <mergeCell ref="B288:D288"/>
    <mergeCell ref="B289:D289"/>
    <mergeCell ref="B290:D290"/>
    <mergeCell ref="B273:D273"/>
    <mergeCell ref="B274:D274"/>
    <mergeCell ref="B275:D275"/>
    <mergeCell ref="B276:D276"/>
    <mergeCell ref="B277:D277"/>
    <mergeCell ref="B278:D278"/>
    <mergeCell ref="B279:D279"/>
    <mergeCell ref="B280:D280"/>
    <mergeCell ref="B281:D281"/>
    <mergeCell ref="B264:D264"/>
    <mergeCell ref="B265:D265"/>
    <mergeCell ref="B266:D266"/>
    <mergeCell ref="B267:D267"/>
    <mergeCell ref="B268:D268"/>
    <mergeCell ref="B269:D269"/>
    <mergeCell ref="B270:D270"/>
    <mergeCell ref="B271:D271"/>
    <mergeCell ref="B272:D272"/>
    <mergeCell ref="B255:D255"/>
    <mergeCell ref="B256:D256"/>
    <mergeCell ref="B257:D257"/>
    <mergeCell ref="B258:D258"/>
    <mergeCell ref="B259:D259"/>
    <mergeCell ref="B260:D260"/>
    <mergeCell ref="B261:D261"/>
    <mergeCell ref="B262:D262"/>
    <mergeCell ref="B263:D263"/>
    <mergeCell ref="B246:D246"/>
    <mergeCell ref="B247:D247"/>
    <mergeCell ref="B248:D248"/>
    <mergeCell ref="B249:D249"/>
    <mergeCell ref="B250:D250"/>
    <mergeCell ref="B251:D251"/>
    <mergeCell ref="B252:D252"/>
    <mergeCell ref="B253:D253"/>
    <mergeCell ref="B254:D254"/>
    <mergeCell ref="B237:D237"/>
    <mergeCell ref="B238:D238"/>
    <mergeCell ref="B239:D239"/>
    <mergeCell ref="B240:D240"/>
    <mergeCell ref="B241:D241"/>
    <mergeCell ref="B242:D242"/>
    <mergeCell ref="B243:D243"/>
    <mergeCell ref="B244:D244"/>
    <mergeCell ref="B245:D245"/>
    <mergeCell ref="B228:D228"/>
    <mergeCell ref="B229:D229"/>
    <mergeCell ref="B230:D230"/>
    <mergeCell ref="B231:D231"/>
    <mergeCell ref="B232:D232"/>
    <mergeCell ref="B233:D233"/>
    <mergeCell ref="B234:D234"/>
    <mergeCell ref="B235:D235"/>
    <mergeCell ref="B236:D236"/>
    <mergeCell ref="B219:D219"/>
    <mergeCell ref="B220:D220"/>
    <mergeCell ref="B221:D221"/>
    <mergeCell ref="B222:D222"/>
    <mergeCell ref="B223:D223"/>
    <mergeCell ref="B224:D224"/>
    <mergeCell ref="B225:D225"/>
    <mergeCell ref="B226:D226"/>
    <mergeCell ref="B227:D227"/>
    <mergeCell ref="B210:D210"/>
    <mergeCell ref="B211:D211"/>
    <mergeCell ref="B212:D212"/>
    <mergeCell ref="B213:D213"/>
    <mergeCell ref="B214:D214"/>
    <mergeCell ref="B215:D215"/>
    <mergeCell ref="B216:D216"/>
    <mergeCell ref="B217:D217"/>
    <mergeCell ref="B218:D218"/>
    <mergeCell ref="B201:D201"/>
    <mergeCell ref="B202:D202"/>
    <mergeCell ref="B203:D203"/>
    <mergeCell ref="B204:D204"/>
    <mergeCell ref="B205:D205"/>
    <mergeCell ref="B206:D206"/>
    <mergeCell ref="B207:D207"/>
    <mergeCell ref="B208:D208"/>
    <mergeCell ref="B209:D209"/>
    <mergeCell ref="B192:D192"/>
    <mergeCell ref="B193:D193"/>
    <mergeCell ref="B194:D194"/>
    <mergeCell ref="B195:D195"/>
    <mergeCell ref="B196:D196"/>
    <mergeCell ref="B197:D197"/>
    <mergeCell ref="B198:D198"/>
    <mergeCell ref="B199:D199"/>
    <mergeCell ref="B200:D200"/>
    <mergeCell ref="B183:D183"/>
    <mergeCell ref="B184:D184"/>
    <mergeCell ref="B185:D185"/>
    <mergeCell ref="B186:D186"/>
    <mergeCell ref="B187:D187"/>
    <mergeCell ref="B188:D188"/>
    <mergeCell ref="B189:D189"/>
    <mergeCell ref="B190:D190"/>
    <mergeCell ref="B191:D191"/>
    <mergeCell ref="B174:D174"/>
    <mergeCell ref="B175:D175"/>
    <mergeCell ref="B176:D176"/>
    <mergeCell ref="B177:D177"/>
    <mergeCell ref="B178:D178"/>
    <mergeCell ref="B179:D179"/>
    <mergeCell ref="B180:D180"/>
    <mergeCell ref="B181:D181"/>
    <mergeCell ref="B182:D182"/>
    <mergeCell ref="B165:D165"/>
    <mergeCell ref="B166:D166"/>
    <mergeCell ref="B167:D167"/>
    <mergeCell ref="B168:D168"/>
    <mergeCell ref="B169:D169"/>
    <mergeCell ref="B170:D170"/>
    <mergeCell ref="B171:D171"/>
    <mergeCell ref="B172:D172"/>
    <mergeCell ref="B173:D173"/>
    <mergeCell ref="B156:D156"/>
    <mergeCell ref="B157:D157"/>
    <mergeCell ref="B158:D158"/>
    <mergeCell ref="B159:D159"/>
    <mergeCell ref="B160:D160"/>
    <mergeCell ref="B161:D161"/>
    <mergeCell ref="B162:D162"/>
    <mergeCell ref="B163:D163"/>
    <mergeCell ref="B164:D164"/>
    <mergeCell ref="B147:D147"/>
    <mergeCell ref="B148:D148"/>
    <mergeCell ref="B149:D149"/>
    <mergeCell ref="B150:D150"/>
    <mergeCell ref="B151:D151"/>
    <mergeCell ref="B152:D152"/>
    <mergeCell ref="B153:D153"/>
    <mergeCell ref="B154:D154"/>
    <mergeCell ref="B155:D155"/>
    <mergeCell ref="B138:D138"/>
    <mergeCell ref="B139:D139"/>
    <mergeCell ref="B140:D140"/>
    <mergeCell ref="B141:D141"/>
    <mergeCell ref="B142:D142"/>
    <mergeCell ref="B143:D143"/>
    <mergeCell ref="B144:D144"/>
    <mergeCell ref="B145:D145"/>
    <mergeCell ref="B146:D146"/>
    <mergeCell ref="B129:D129"/>
    <mergeCell ref="B130:D130"/>
    <mergeCell ref="B131:D131"/>
    <mergeCell ref="B132:D132"/>
    <mergeCell ref="B133:D133"/>
    <mergeCell ref="B134:D134"/>
    <mergeCell ref="B135:D135"/>
    <mergeCell ref="B136:D136"/>
    <mergeCell ref="B137:D137"/>
    <mergeCell ref="B120:D120"/>
    <mergeCell ref="B121:D121"/>
    <mergeCell ref="B122:D122"/>
    <mergeCell ref="B123:D123"/>
    <mergeCell ref="B124:D124"/>
    <mergeCell ref="B125:D125"/>
    <mergeCell ref="B126:D126"/>
    <mergeCell ref="B127:D127"/>
    <mergeCell ref="B128:D128"/>
    <mergeCell ref="B111:D111"/>
    <mergeCell ref="B112:D112"/>
    <mergeCell ref="B113:D113"/>
    <mergeCell ref="B114:D114"/>
    <mergeCell ref="B115:D115"/>
    <mergeCell ref="B116:D116"/>
    <mergeCell ref="B117:D117"/>
    <mergeCell ref="B118:D118"/>
    <mergeCell ref="B119:D119"/>
    <mergeCell ref="B102:D102"/>
    <mergeCell ref="B103:D103"/>
    <mergeCell ref="B104:D104"/>
    <mergeCell ref="B105:D105"/>
    <mergeCell ref="B106:D106"/>
    <mergeCell ref="B107:D107"/>
    <mergeCell ref="B108:D108"/>
    <mergeCell ref="B109:D109"/>
    <mergeCell ref="B110:D110"/>
    <mergeCell ref="B93:D93"/>
    <mergeCell ref="B94:D94"/>
    <mergeCell ref="B95:D95"/>
    <mergeCell ref="B96:D96"/>
    <mergeCell ref="B97:D97"/>
    <mergeCell ref="B98:D98"/>
    <mergeCell ref="B99:D99"/>
    <mergeCell ref="B100:D100"/>
    <mergeCell ref="B101:D101"/>
    <mergeCell ref="B86:D86"/>
    <mergeCell ref="B87:D87"/>
    <mergeCell ref="B88:D88"/>
    <mergeCell ref="B89:D89"/>
    <mergeCell ref="B90:D90"/>
    <mergeCell ref="B91:D91"/>
    <mergeCell ref="B92:D92"/>
    <mergeCell ref="B75:D75"/>
    <mergeCell ref="B76:D76"/>
    <mergeCell ref="B77:D77"/>
    <mergeCell ref="B78:D78"/>
    <mergeCell ref="B79:D79"/>
    <mergeCell ref="B80:D80"/>
    <mergeCell ref="B81:D81"/>
    <mergeCell ref="B82:D82"/>
    <mergeCell ref="B83:D83"/>
    <mergeCell ref="E56:F56"/>
    <mergeCell ref="E62:F62"/>
    <mergeCell ref="E60:F60"/>
    <mergeCell ref="E64:F64"/>
    <mergeCell ref="E66:F66"/>
    <mergeCell ref="E68:F68"/>
    <mergeCell ref="E70:F70"/>
    <mergeCell ref="E72:F72"/>
    <mergeCell ref="E74:F74"/>
    <mergeCell ref="E76:F76"/>
    <mergeCell ref="E78:F78"/>
    <mergeCell ref="E80:F80"/>
    <mergeCell ref="E82:F82"/>
    <mergeCell ref="E84:F84"/>
    <mergeCell ref="E86:F86"/>
    <mergeCell ref="E88:F88"/>
    <mergeCell ref="H50:I50"/>
    <mergeCell ref="K50:L50"/>
    <mergeCell ref="N50:O50"/>
    <mergeCell ref="Q50:R50"/>
    <mergeCell ref="T50:U50"/>
    <mergeCell ref="W50:X50"/>
    <mergeCell ref="Z50:AA50"/>
    <mergeCell ref="AC50:AD50"/>
    <mergeCell ref="E49:F49"/>
    <mergeCell ref="H49:I49"/>
    <mergeCell ref="K49:L49"/>
    <mergeCell ref="N49:O49"/>
    <mergeCell ref="Q49:R49"/>
    <mergeCell ref="T49:U49"/>
    <mergeCell ref="T52:U52"/>
    <mergeCell ref="B84:D84"/>
    <mergeCell ref="B85:D85"/>
    <mergeCell ref="H56:I56"/>
    <mergeCell ref="K56:L56"/>
    <mergeCell ref="N56:O56"/>
    <mergeCell ref="Q56:R56"/>
    <mergeCell ref="T56:U56"/>
    <mergeCell ref="H62:I62"/>
    <mergeCell ref="E55:F55"/>
    <mergeCell ref="H55:I55"/>
    <mergeCell ref="K55:L55"/>
    <mergeCell ref="N55:O55"/>
    <mergeCell ref="Q55:R55"/>
    <mergeCell ref="E51:F51"/>
    <mergeCell ref="H51:I51"/>
    <mergeCell ref="K51:L51"/>
    <mergeCell ref="N51:O51"/>
    <mergeCell ref="AI14:AJ14"/>
    <mergeCell ref="AF15:AG15"/>
    <mergeCell ref="AI15:AJ15"/>
    <mergeCell ref="W16:X16"/>
    <mergeCell ref="Z16:AA16"/>
    <mergeCell ref="AC16:AD16"/>
    <mergeCell ref="AF16:AG16"/>
    <mergeCell ref="AI16:AJ16"/>
    <mergeCell ref="AI17:AJ17"/>
    <mergeCell ref="AI61:AJ61"/>
    <mergeCell ref="AF63:AG63"/>
    <mergeCell ref="AI63:AJ63"/>
    <mergeCell ref="AF65:AG65"/>
    <mergeCell ref="AI45:AJ45"/>
    <mergeCell ref="AF47:AG47"/>
    <mergeCell ref="W52:X52"/>
    <mergeCell ref="Z52:AA52"/>
    <mergeCell ref="AC52:AD52"/>
    <mergeCell ref="AF52:AG52"/>
    <mergeCell ref="AI52:AJ52"/>
    <mergeCell ref="AF54:AG54"/>
    <mergeCell ref="AI54:AJ54"/>
    <mergeCell ref="AI53:AJ53"/>
    <mergeCell ref="AF19:AG19"/>
    <mergeCell ref="AI19:AJ19"/>
    <mergeCell ref="AF20:AG20"/>
    <mergeCell ref="AI20:AJ20"/>
    <mergeCell ref="AF21:AG21"/>
    <mergeCell ref="W56:X56"/>
    <mergeCell ref="Z56:AA56"/>
    <mergeCell ref="AC56:AD56"/>
    <mergeCell ref="W46:X46"/>
    <mergeCell ref="B8:E8"/>
    <mergeCell ref="F8:G8"/>
    <mergeCell ref="B67:D67"/>
    <mergeCell ref="B68:D68"/>
    <mergeCell ref="B69:D69"/>
    <mergeCell ref="B70:D70"/>
    <mergeCell ref="B71:D71"/>
    <mergeCell ref="B72:D72"/>
    <mergeCell ref="B73:D73"/>
    <mergeCell ref="B74:D74"/>
    <mergeCell ref="B57:D57"/>
    <mergeCell ref="B58:D58"/>
    <mergeCell ref="B59:D59"/>
    <mergeCell ref="B60:D60"/>
    <mergeCell ref="B61:D61"/>
    <mergeCell ref="B62:D62"/>
    <mergeCell ref="B63:D63"/>
    <mergeCell ref="B64:D64"/>
    <mergeCell ref="B65:D65"/>
    <mergeCell ref="E50:F50"/>
    <mergeCell ref="E14:F14"/>
    <mergeCell ref="E18:F18"/>
    <mergeCell ref="E22:F22"/>
    <mergeCell ref="E24:F24"/>
    <mergeCell ref="E26:F26"/>
    <mergeCell ref="E28:F28"/>
    <mergeCell ref="E30:F30"/>
    <mergeCell ref="E32:F32"/>
    <mergeCell ref="E34:F34"/>
    <mergeCell ref="E36:F36"/>
    <mergeCell ref="E38:F38"/>
    <mergeCell ref="E40:F40"/>
    <mergeCell ref="AF347:AG347"/>
    <mergeCell ref="AF348:AG348"/>
    <mergeCell ref="B1:AJ1"/>
    <mergeCell ref="A1:A391"/>
    <mergeCell ref="Y390:AF390"/>
    <mergeCell ref="B381:AJ381"/>
    <mergeCell ref="B391:AJ391"/>
    <mergeCell ref="AG389:AJ390"/>
    <mergeCell ref="B389:F389"/>
    <mergeCell ref="G389:I389"/>
    <mergeCell ref="J389:R389"/>
    <mergeCell ref="S389:U389"/>
    <mergeCell ref="Y389:AF389"/>
    <mergeCell ref="B390:F390"/>
    <mergeCell ref="G390:I390"/>
    <mergeCell ref="J390:R390"/>
    <mergeCell ref="S390:U390"/>
    <mergeCell ref="AI379:AJ379"/>
    <mergeCell ref="AI380:AJ380"/>
    <mergeCell ref="B380:I380"/>
    <mergeCell ref="B388:AI388"/>
    <mergeCell ref="AC364:AD364"/>
    <mergeCell ref="T363:U363"/>
    <mergeCell ref="AF363:AG363"/>
    <mergeCell ref="B14:D14"/>
    <mergeCell ref="B15:D15"/>
    <mergeCell ref="W14:X14"/>
    <mergeCell ref="Z14:AA14"/>
    <mergeCell ref="AC374:AD374"/>
    <mergeCell ref="AC375:AD375"/>
    <mergeCell ref="F9:G9"/>
    <mergeCell ref="B9:E9"/>
    <mergeCell ref="Z347:AA347"/>
    <mergeCell ref="Q345:R345"/>
    <mergeCell ref="Q346:R346"/>
    <mergeCell ref="Q351:R351"/>
    <mergeCell ref="T347:U347"/>
    <mergeCell ref="Z322:AA322"/>
    <mergeCell ref="Z323:AA323"/>
    <mergeCell ref="Z345:AA345"/>
    <mergeCell ref="Z346:AA346"/>
    <mergeCell ref="W323:X323"/>
    <mergeCell ref="W345:X345"/>
    <mergeCell ref="W349:X349"/>
    <mergeCell ref="Q355:R355"/>
    <mergeCell ref="Q357:R357"/>
    <mergeCell ref="W353:X353"/>
    <mergeCell ref="Z369:AA369"/>
    <mergeCell ref="AC369:AD369"/>
    <mergeCell ref="T355:U355"/>
    <mergeCell ref="Q347:R347"/>
    <mergeCell ref="W367:X367"/>
    <mergeCell ref="W366:X366"/>
    <mergeCell ref="W365:X365"/>
    <mergeCell ref="AC365:AD365"/>
    <mergeCell ref="AC366:AD366"/>
    <mergeCell ref="W346:X346"/>
    <mergeCell ref="AC362:AD362"/>
    <mergeCell ref="AC352:AD352"/>
    <mergeCell ref="AC353:AD353"/>
    <mergeCell ref="Z364:AA364"/>
    <mergeCell ref="W364:X364"/>
    <mergeCell ref="Z351:AA351"/>
    <mergeCell ref="K346:L346"/>
    <mergeCell ref="W376:X376"/>
    <mergeCell ref="AF378:AG378"/>
    <mergeCell ref="AF365:AG365"/>
    <mergeCell ref="AC348:AD348"/>
    <mergeCell ref="AC349:AD349"/>
    <mergeCell ref="AF93:AG93"/>
    <mergeCell ref="AF95:AG95"/>
    <mergeCell ref="AF97:AG97"/>
    <mergeCell ref="AF99:AG99"/>
    <mergeCell ref="AF101:AG101"/>
    <mergeCell ref="AF103:AG103"/>
    <mergeCell ref="AF105:AG105"/>
    <mergeCell ref="AF107:AG107"/>
    <mergeCell ref="AF109:AG109"/>
    <mergeCell ref="AF111:AG111"/>
    <mergeCell ref="AF113:AG113"/>
    <mergeCell ref="AF115:AG115"/>
    <mergeCell ref="W350:X350"/>
    <mergeCell ref="W351:X351"/>
    <mergeCell ref="Z363:AA363"/>
    <mergeCell ref="T365:U365"/>
    <mergeCell ref="Z365:AA365"/>
    <mergeCell ref="Q361:R361"/>
    <mergeCell ref="Q362:R362"/>
    <mergeCell ref="N347:O347"/>
    <mergeCell ref="N352:O352"/>
    <mergeCell ref="K353:L353"/>
    <mergeCell ref="N348:O348"/>
    <mergeCell ref="Q322:R322"/>
    <mergeCell ref="Q323:R323"/>
    <mergeCell ref="W347:X347"/>
    <mergeCell ref="N349:O349"/>
    <mergeCell ref="B2:AJ2"/>
    <mergeCell ref="B3:AJ3"/>
    <mergeCell ref="AC351:AD351"/>
    <mergeCell ref="AC350:AD350"/>
    <mergeCell ref="AC322:AD322"/>
    <mergeCell ref="AC323:AD323"/>
    <mergeCell ref="AC345:AD345"/>
    <mergeCell ref="AC346:AD346"/>
    <mergeCell ref="B11:D12"/>
    <mergeCell ref="AE11:AJ11"/>
    <mergeCell ref="E11:F11"/>
    <mergeCell ref="E12:F12"/>
    <mergeCell ref="E13:F13"/>
    <mergeCell ref="E294:F294"/>
    <mergeCell ref="K12:L12"/>
    <mergeCell ref="AC347:AD347"/>
    <mergeCell ref="T322:U322"/>
    <mergeCell ref="T323:U323"/>
    <mergeCell ref="T345:U345"/>
    <mergeCell ref="T346:U346"/>
    <mergeCell ref="Q348:R348"/>
    <mergeCell ref="Q349:R349"/>
    <mergeCell ref="X6:AA6"/>
    <mergeCell ref="Q6:U6"/>
    <mergeCell ref="V6:W6"/>
    <mergeCell ref="B322:D322"/>
    <mergeCell ref="B323:D323"/>
    <mergeCell ref="B345:D345"/>
    <mergeCell ref="H12:I12"/>
    <mergeCell ref="S11:X11"/>
    <mergeCell ref="Y11:AD11"/>
    <mergeCell ref="AI369:AJ369"/>
    <mergeCell ref="AI371:AJ371"/>
    <mergeCell ref="AF364:AG364"/>
    <mergeCell ref="Z356:AA356"/>
    <mergeCell ref="Z355:AA355"/>
    <mergeCell ref="Z362:AA362"/>
    <mergeCell ref="AF360:AG360"/>
    <mergeCell ref="AC357:AD357"/>
    <mergeCell ref="AC358:AD358"/>
    <mergeCell ref="W363:X363"/>
    <mergeCell ref="T369:U369"/>
    <mergeCell ref="W369:X369"/>
    <mergeCell ref="T371:U371"/>
    <mergeCell ref="W371:X371"/>
    <mergeCell ref="T356:U356"/>
    <mergeCell ref="T362:U362"/>
    <mergeCell ref="T361:U361"/>
    <mergeCell ref="W357:X357"/>
    <mergeCell ref="Z367:AA367"/>
    <mergeCell ref="T367:U367"/>
    <mergeCell ref="T366:U366"/>
    <mergeCell ref="AI358:AJ358"/>
    <mergeCell ref="AI359:AJ359"/>
    <mergeCell ref="AI360:AJ360"/>
    <mergeCell ref="Z366:AA366"/>
    <mergeCell ref="T370:U370"/>
    <mergeCell ref="W370:X370"/>
    <mergeCell ref="AI361:AJ361"/>
    <mergeCell ref="AI362:AJ362"/>
    <mergeCell ref="AI355:AJ355"/>
    <mergeCell ref="AI356:AJ356"/>
    <mergeCell ref="AF369:AG369"/>
    <mergeCell ref="AI357:AJ357"/>
    <mergeCell ref="AI354:AJ354"/>
    <mergeCell ref="W356:X356"/>
    <mergeCell ref="W355:X355"/>
    <mergeCell ref="AF355:AG355"/>
    <mergeCell ref="AF356:AG356"/>
    <mergeCell ref="AF357:AG357"/>
    <mergeCell ref="AF358:AG358"/>
    <mergeCell ref="AF359:AG359"/>
    <mergeCell ref="Z361:AA361"/>
    <mergeCell ref="Z360:AA360"/>
    <mergeCell ref="AC356:AD356"/>
    <mergeCell ref="T360:U360"/>
    <mergeCell ref="T359:U359"/>
    <mergeCell ref="Q359:R359"/>
    <mergeCell ref="Q360:R360"/>
    <mergeCell ref="T348:U348"/>
    <mergeCell ref="T349:U349"/>
    <mergeCell ref="Z350:AA350"/>
    <mergeCell ref="W352:X352"/>
    <mergeCell ref="Z359:AA359"/>
    <mergeCell ref="Z358:AA358"/>
    <mergeCell ref="W360:X360"/>
    <mergeCell ref="AF353:AG353"/>
    <mergeCell ref="Z357:AA357"/>
    <mergeCell ref="W359:X359"/>
    <mergeCell ref="W358:X358"/>
    <mergeCell ref="W348:X348"/>
    <mergeCell ref="Z348:AA348"/>
    <mergeCell ref="Z353:AA353"/>
    <mergeCell ref="Z352:AA352"/>
    <mergeCell ref="Z349:AA349"/>
    <mergeCell ref="N350:O350"/>
    <mergeCell ref="N351:O351"/>
    <mergeCell ref="N359:O359"/>
    <mergeCell ref="Z354:AA354"/>
    <mergeCell ref="N360:O360"/>
    <mergeCell ref="N361:O361"/>
    <mergeCell ref="N354:O354"/>
    <mergeCell ref="T350:U350"/>
    <mergeCell ref="T351:U351"/>
    <mergeCell ref="T352:U352"/>
    <mergeCell ref="E351:F351"/>
    <mergeCell ref="E352:F352"/>
    <mergeCell ref="E350:F350"/>
    <mergeCell ref="E353:F353"/>
    <mergeCell ref="E354:F354"/>
    <mergeCell ref="H355:I355"/>
    <mergeCell ref="H356:I356"/>
    <mergeCell ref="H357:I357"/>
    <mergeCell ref="Q356:R356"/>
    <mergeCell ref="T354:U354"/>
    <mergeCell ref="K358:L358"/>
    <mergeCell ref="T358:U358"/>
    <mergeCell ref="T357:U357"/>
    <mergeCell ref="T353:U353"/>
    <mergeCell ref="Q352:R352"/>
    <mergeCell ref="Q353:R353"/>
    <mergeCell ref="Q350:R350"/>
    <mergeCell ref="N355:O355"/>
    <mergeCell ref="E357:F357"/>
    <mergeCell ref="E358:F358"/>
    <mergeCell ref="N353:O353"/>
    <mergeCell ref="Q354:R354"/>
    <mergeCell ref="E361:F361"/>
    <mergeCell ref="E362:F362"/>
    <mergeCell ref="E363:F363"/>
    <mergeCell ref="E364:F364"/>
    <mergeCell ref="E365:F365"/>
    <mergeCell ref="E370:F370"/>
    <mergeCell ref="H370:I370"/>
    <mergeCell ref="K370:L370"/>
    <mergeCell ref="N370:O370"/>
    <mergeCell ref="E366:F366"/>
    <mergeCell ref="H361:I361"/>
    <mergeCell ref="H367:I367"/>
    <mergeCell ref="E367:F367"/>
    <mergeCell ref="H362:I362"/>
    <mergeCell ref="H363:I363"/>
    <mergeCell ref="K357:L357"/>
    <mergeCell ref="N358:O358"/>
    <mergeCell ref="N357:O357"/>
    <mergeCell ref="K359:L359"/>
    <mergeCell ref="N366:O366"/>
    <mergeCell ref="H358:I358"/>
    <mergeCell ref="K362:L362"/>
    <mergeCell ref="K361:L361"/>
    <mergeCell ref="K360:L360"/>
    <mergeCell ref="N362:O362"/>
    <mergeCell ref="K355:L355"/>
    <mergeCell ref="T364:U364"/>
    <mergeCell ref="Q358:R358"/>
    <mergeCell ref="N369:O369"/>
    <mergeCell ref="Q369:R369"/>
    <mergeCell ref="E371:F371"/>
    <mergeCell ref="H371:I371"/>
    <mergeCell ref="K371:L371"/>
    <mergeCell ref="N371:O371"/>
    <mergeCell ref="Q371:R371"/>
    <mergeCell ref="N356:O356"/>
    <mergeCell ref="Q363:R363"/>
    <mergeCell ref="Q364:R364"/>
    <mergeCell ref="Q365:R365"/>
    <mergeCell ref="Q366:R366"/>
    <mergeCell ref="Q367:R367"/>
    <mergeCell ref="N364:O364"/>
    <mergeCell ref="N365:O365"/>
    <mergeCell ref="N363:O363"/>
    <mergeCell ref="K363:L363"/>
    <mergeCell ref="H366:I366"/>
    <mergeCell ref="H364:I364"/>
    <mergeCell ref="H365:I365"/>
    <mergeCell ref="K366:L366"/>
    <mergeCell ref="K365:L365"/>
    <mergeCell ref="K364:L364"/>
    <mergeCell ref="E369:F369"/>
    <mergeCell ref="H369:I369"/>
    <mergeCell ref="K369:L369"/>
    <mergeCell ref="E359:F359"/>
    <mergeCell ref="K356:L356"/>
    <mergeCell ref="N367:O367"/>
    <mergeCell ref="K347:L347"/>
    <mergeCell ref="B376:D376"/>
    <mergeCell ref="B359:D359"/>
    <mergeCell ref="B360:D360"/>
    <mergeCell ref="B361:D361"/>
    <mergeCell ref="B362:D362"/>
    <mergeCell ref="B363:D363"/>
    <mergeCell ref="E360:F360"/>
    <mergeCell ref="B33:D33"/>
    <mergeCell ref="B34:D34"/>
    <mergeCell ref="B35:D35"/>
    <mergeCell ref="B36:D36"/>
    <mergeCell ref="B37:D37"/>
    <mergeCell ref="B38:D38"/>
    <mergeCell ref="B21:D21"/>
    <mergeCell ref="B22:D22"/>
    <mergeCell ref="B23:D23"/>
    <mergeCell ref="H359:I359"/>
    <mergeCell ref="H360:I360"/>
    <mergeCell ref="B375:D375"/>
    <mergeCell ref="B364:D364"/>
    <mergeCell ref="B365:D365"/>
    <mergeCell ref="K352:L352"/>
    <mergeCell ref="H350:I350"/>
    <mergeCell ref="K354:L354"/>
    <mergeCell ref="B25:D25"/>
    <mergeCell ref="B26:D26"/>
    <mergeCell ref="B27:D27"/>
    <mergeCell ref="B28:D28"/>
    <mergeCell ref="H353:I353"/>
    <mergeCell ref="K348:L348"/>
    <mergeCell ref="K349:L349"/>
    <mergeCell ref="B29:D29"/>
    <mergeCell ref="B48:D48"/>
    <mergeCell ref="B49:D49"/>
    <mergeCell ref="B50:D50"/>
    <mergeCell ref="B51:D51"/>
    <mergeCell ref="B52:D52"/>
    <mergeCell ref="AF89:AG89"/>
    <mergeCell ref="E322:F322"/>
    <mergeCell ref="N322:O322"/>
    <mergeCell ref="N323:O323"/>
    <mergeCell ref="N345:O345"/>
    <mergeCell ref="G11:L11"/>
    <mergeCell ref="K322:L322"/>
    <mergeCell ref="H294:I294"/>
    <mergeCell ref="K323:L323"/>
    <mergeCell ref="K345:L345"/>
    <mergeCell ref="K13:L13"/>
    <mergeCell ref="K294:L294"/>
    <mergeCell ref="N17:O17"/>
    <mergeCell ref="Q17:R17"/>
    <mergeCell ref="AF12:AG12"/>
    <mergeCell ref="AF322:AG322"/>
    <mergeCell ref="AF323:AG323"/>
    <mergeCell ref="AF345:AG345"/>
    <mergeCell ref="N11:R11"/>
    <mergeCell ref="H13:I13"/>
    <mergeCell ref="B16:D16"/>
    <mergeCell ref="B17:D17"/>
    <mergeCell ref="Q13:R13"/>
    <mergeCell ref="B18:D18"/>
    <mergeCell ref="B19:D19"/>
    <mergeCell ref="B20:D20"/>
    <mergeCell ref="H349:I349"/>
    <mergeCell ref="H347:I347"/>
    <mergeCell ref="H348:I348"/>
    <mergeCell ref="E346:F346"/>
    <mergeCell ref="E347:F347"/>
    <mergeCell ref="B13:D13"/>
    <mergeCell ref="B294:D294"/>
    <mergeCell ref="E348:F348"/>
    <mergeCell ref="E349:F349"/>
    <mergeCell ref="H322:I322"/>
    <mergeCell ref="H323:I323"/>
    <mergeCell ref="H345:I345"/>
    <mergeCell ref="H346:I346"/>
    <mergeCell ref="B53:D53"/>
    <mergeCell ref="B54:D54"/>
    <mergeCell ref="B55:D55"/>
    <mergeCell ref="B56:D56"/>
    <mergeCell ref="B39:D39"/>
    <mergeCell ref="B40:D40"/>
    <mergeCell ref="B41:D41"/>
    <mergeCell ref="B42:D42"/>
    <mergeCell ref="B43:D43"/>
    <mergeCell ref="B44:D44"/>
    <mergeCell ref="B45:D45"/>
    <mergeCell ref="B46:D46"/>
    <mergeCell ref="B47:D47"/>
    <mergeCell ref="B66:D66"/>
    <mergeCell ref="B30:D30"/>
    <mergeCell ref="B31:D31"/>
    <mergeCell ref="E323:F323"/>
    <mergeCell ref="E345:F345"/>
    <mergeCell ref="B24:D24"/>
    <mergeCell ref="B356:D356"/>
    <mergeCell ref="E355:F355"/>
    <mergeCell ref="E356:F356"/>
    <mergeCell ref="K350:L350"/>
    <mergeCell ref="H375:I375"/>
    <mergeCell ref="K375:L375"/>
    <mergeCell ref="K374:L374"/>
    <mergeCell ref="K367:L367"/>
    <mergeCell ref="H354:I354"/>
    <mergeCell ref="H351:I351"/>
    <mergeCell ref="K351:L351"/>
    <mergeCell ref="H352:I352"/>
    <mergeCell ref="B32:D32"/>
    <mergeCell ref="AB6:AD6"/>
    <mergeCell ref="AI13:AJ13"/>
    <mergeCell ref="AI294:AJ294"/>
    <mergeCell ref="AI322:AJ322"/>
    <mergeCell ref="W322:X322"/>
    <mergeCell ref="Z294:AA294"/>
    <mergeCell ref="AF22:AG22"/>
    <mergeCell ref="AI22:AJ22"/>
    <mergeCell ref="AF23:AG23"/>
    <mergeCell ref="AI23:AJ23"/>
    <mergeCell ref="AF24:AG24"/>
    <mergeCell ref="AI24:AJ24"/>
    <mergeCell ref="AF25:AG25"/>
    <mergeCell ref="AI25:AJ25"/>
    <mergeCell ref="AF26:AG26"/>
    <mergeCell ref="AI26:AJ26"/>
    <mergeCell ref="AF27:AG27"/>
    <mergeCell ref="AI27:AJ27"/>
    <mergeCell ref="AI12:AJ12"/>
    <mergeCell ref="AC12:AD12"/>
    <mergeCell ref="AC294:AD294"/>
    <mergeCell ref="AC14:AD14"/>
    <mergeCell ref="W15:X15"/>
    <mergeCell ref="Z15:AA15"/>
    <mergeCell ref="W12:X12"/>
    <mergeCell ref="W13:X13"/>
    <mergeCell ref="AC13:AD13"/>
    <mergeCell ref="Z12:AA12"/>
    <mergeCell ref="Z13:AA13"/>
    <mergeCell ref="AC15:AD15"/>
    <mergeCell ref="W17:X17"/>
    <mergeCell ref="T13:U13"/>
    <mergeCell ref="T294:U294"/>
    <mergeCell ref="T17:U17"/>
    <mergeCell ref="Z17:AA17"/>
    <mergeCell ref="AF17:AG17"/>
    <mergeCell ref="AF45:AG45"/>
    <mergeCell ref="AC19:AD19"/>
    <mergeCell ref="AF75:AG75"/>
    <mergeCell ref="AF77:AG77"/>
    <mergeCell ref="AF46:AG46"/>
    <mergeCell ref="AF121:AG121"/>
    <mergeCell ref="AF123:AG123"/>
    <mergeCell ref="AF28:AG28"/>
    <mergeCell ref="AF13:AG13"/>
    <mergeCell ref="AF14:AG14"/>
    <mergeCell ref="T46:U46"/>
    <mergeCell ref="Z46:AA46"/>
    <mergeCell ref="AC46:AD46"/>
    <mergeCell ref="T55:U55"/>
    <mergeCell ref="W55:X55"/>
    <mergeCell ref="AI46:AJ46"/>
    <mergeCell ref="AF69:AG69"/>
    <mergeCell ref="AF71:AG71"/>
    <mergeCell ref="AF48:AG48"/>
    <mergeCell ref="AI48:AJ48"/>
    <mergeCell ref="AF50:AG50"/>
    <mergeCell ref="T12:U12"/>
    <mergeCell ref="AI21:AJ21"/>
    <mergeCell ref="N374:O374"/>
    <mergeCell ref="AI345:AJ345"/>
    <mergeCell ref="T1146:U1146"/>
    <mergeCell ref="AI28:AJ28"/>
    <mergeCell ref="AF29:AG29"/>
    <mergeCell ref="AI29:AJ29"/>
    <mergeCell ref="AF30:AG30"/>
    <mergeCell ref="AI30:AJ30"/>
    <mergeCell ref="AI47:AJ47"/>
    <mergeCell ref="AF49:AG49"/>
    <mergeCell ref="AI49:AJ49"/>
    <mergeCell ref="AF51:AG51"/>
    <mergeCell ref="AI51:AJ51"/>
    <mergeCell ref="AF53:AG53"/>
    <mergeCell ref="AF346:AG346"/>
    <mergeCell ref="AI50:AJ50"/>
    <mergeCell ref="W49:X49"/>
    <mergeCell ref="Z49:AA49"/>
    <mergeCell ref="AC49:AD49"/>
    <mergeCell ref="AI91:AJ91"/>
    <mergeCell ref="AI93:AJ93"/>
    <mergeCell ref="AI105:AJ105"/>
    <mergeCell ref="AI107:AJ107"/>
    <mergeCell ref="AI109:AJ109"/>
    <mergeCell ref="N1162:O1162"/>
    <mergeCell ref="N1163:O1163"/>
    <mergeCell ref="N1164:O1164"/>
    <mergeCell ref="H1149:I1149"/>
    <mergeCell ref="H1150:I1150"/>
    <mergeCell ref="H1151:I1151"/>
    <mergeCell ref="H1152:I1152"/>
    <mergeCell ref="H1153:I1153"/>
    <mergeCell ref="H1154:I1154"/>
    <mergeCell ref="H1155:I1155"/>
    <mergeCell ref="H1156:I1156"/>
    <mergeCell ref="H1157:I1157"/>
    <mergeCell ref="H1158:I1158"/>
    <mergeCell ref="AF31:AG31"/>
    <mergeCell ref="AI31:AJ31"/>
    <mergeCell ref="AF32:AG32"/>
    <mergeCell ref="AI32:AJ32"/>
    <mergeCell ref="AF33:AG33"/>
    <mergeCell ref="H801:I801"/>
    <mergeCell ref="N801:O801"/>
    <mergeCell ref="T801:U801"/>
    <mergeCell ref="Z801:AA801"/>
    <mergeCell ref="AI375:AJ375"/>
    <mergeCell ref="AI376:AJ376"/>
    <mergeCell ref="AI378:AJ378"/>
    <mergeCell ref="AI363:AJ363"/>
    <mergeCell ref="AI364:AJ364"/>
    <mergeCell ref="AI365:AJ365"/>
    <mergeCell ref="AI366:AJ366"/>
    <mergeCell ref="AI367:AJ367"/>
    <mergeCell ref="AI374:AJ374"/>
    <mergeCell ref="K426:L426"/>
    <mergeCell ref="H1146:I1146"/>
    <mergeCell ref="H1147:I1147"/>
    <mergeCell ref="H1148:I1148"/>
    <mergeCell ref="H1159:I1159"/>
    <mergeCell ref="H1160:I1160"/>
    <mergeCell ref="H1161:I1161"/>
    <mergeCell ref="H1162:I1162"/>
    <mergeCell ref="H1163:I1163"/>
    <mergeCell ref="H1164:I1164"/>
    <mergeCell ref="H1165:I1165"/>
    <mergeCell ref="H1166:I1166"/>
    <mergeCell ref="N802:O802"/>
    <mergeCell ref="N1142:O1142"/>
    <mergeCell ref="N1143:O1143"/>
    <mergeCell ref="N1144:O1144"/>
    <mergeCell ref="N1145:O1145"/>
    <mergeCell ref="N1146:O1146"/>
    <mergeCell ref="N1147:O1147"/>
    <mergeCell ref="N1148:O1148"/>
    <mergeCell ref="N1149:O1149"/>
    <mergeCell ref="N1150:O1150"/>
    <mergeCell ref="N1151:O1151"/>
    <mergeCell ref="N1152:O1152"/>
    <mergeCell ref="N1153:O1153"/>
    <mergeCell ref="N1154:O1154"/>
    <mergeCell ref="N1155:O1155"/>
    <mergeCell ref="N1156:O1156"/>
    <mergeCell ref="N1157:O1157"/>
    <mergeCell ref="N1158:O1158"/>
    <mergeCell ref="N1159:O1159"/>
    <mergeCell ref="N1160:O1160"/>
    <mergeCell ref="N1161:O1161"/>
    <mergeCell ref="E1168:F1168"/>
    <mergeCell ref="E1156:F1156"/>
    <mergeCell ref="N805:O805"/>
    <mergeCell ref="E1157:F1157"/>
    <mergeCell ref="Z1142:AA1142"/>
    <mergeCell ref="Z1143:AA1143"/>
    <mergeCell ref="Z1144:AA1144"/>
    <mergeCell ref="Z1145:AA1145"/>
    <mergeCell ref="Z1146:AA1146"/>
    <mergeCell ref="Z1147:AA1147"/>
    <mergeCell ref="Z1148:AA1148"/>
    <mergeCell ref="Z1149:AA1149"/>
    <mergeCell ref="Z1096:AA1096"/>
    <mergeCell ref="Z1150:AA1150"/>
    <mergeCell ref="Z1151:AA1151"/>
    <mergeCell ref="Z1152:AA1152"/>
    <mergeCell ref="Z1153:AA1153"/>
    <mergeCell ref="Z1154:AA1154"/>
    <mergeCell ref="Z1155:AA1155"/>
    <mergeCell ref="Z1156:AA1156"/>
    <mergeCell ref="Z1157:AA1157"/>
    <mergeCell ref="T1147:U1147"/>
    <mergeCell ref="T1148:U1148"/>
    <mergeCell ref="T1149:U1149"/>
    <mergeCell ref="T1150:U1150"/>
    <mergeCell ref="T1151:U1151"/>
    <mergeCell ref="T1152:U1152"/>
    <mergeCell ref="T1153:U1153"/>
    <mergeCell ref="H1142:I1142"/>
    <mergeCell ref="H1143:I1143"/>
    <mergeCell ref="H1144:I1144"/>
    <mergeCell ref="H1145:I1145"/>
    <mergeCell ref="T1161:U1161"/>
    <mergeCell ref="T1162:U1162"/>
    <mergeCell ref="T1145:U1145"/>
    <mergeCell ref="Z1158:AA1158"/>
    <mergeCell ref="Z1159:AA1159"/>
    <mergeCell ref="Z1160:AA1160"/>
    <mergeCell ref="Z1161:AA1161"/>
    <mergeCell ref="Z1162:AA1162"/>
    <mergeCell ref="Z1163:AA1163"/>
    <mergeCell ref="Z1164:AA1164"/>
    <mergeCell ref="Z1165:AA1165"/>
    <mergeCell ref="Z1166:AA1166"/>
    <mergeCell ref="H1168:I1168"/>
    <mergeCell ref="N1168:O1168"/>
    <mergeCell ref="T1168:U1168"/>
    <mergeCell ref="Z1168:AA1168"/>
    <mergeCell ref="E801:F801"/>
    <mergeCell ref="E802:F802"/>
    <mergeCell ref="E1142:F1142"/>
    <mergeCell ref="E1143:F1143"/>
    <mergeCell ref="E1144:F1144"/>
    <mergeCell ref="E1145:F1145"/>
    <mergeCell ref="E1146:F1146"/>
    <mergeCell ref="E1147:F1147"/>
    <mergeCell ref="E1148:F1148"/>
    <mergeCell ref="E1149:F1149"/>
    <mergeCell ref="E1150:F1150"/>
    <mergeCell ref="E1151:F1151"/>
    <mergeCell ref="E1152:F1152"/>
    <mergeCell ref="E1153:F1153"/>
    <mergeCell ref="E1154:F1154"/>
    <mergeCell ref="E1155:F1155"/>
    <mergeCell ref="AP385:AQ385"/>
    <mergeCell ref="B420:D420"/>
    <mergeCell ref="B416:D416"/>
    <mergeCell ref="B1168:D1168"/>
    <mergeCell ref="E1158:F1158"/>
    <mergeCell ref="E1159:F1159"/>
    <mergeCell ref="E1160:F1160"/>
    <mergeCell ref="E1161:F1161"/>
    <mergeCell ref="E1162:F1162"/>
    <mergeCell ref="E1163:F1163"/>
    <mergeCell ref="E1164:F1164"/>
    <mergeCell ref="V389:X389"/>
    <mergeCell ref="V390:X390"/>
    <mergeCell ref="E1165:F1165"/>
    <mergeCell ref="E1166:F1166"/>
    <mergeCell ref="T1163:U1163"/>
    <mergeCell ref="T1164:U1164"/>
    <mergeCell ref="T1165:U1165"/>
    <mergeCell ref="T1166:U1166"/>
    <mergeCell ref="T802:U802"/>
    <mergeCell ref="T1142:U1142"/>
    <mergeCell ref="T1143:U1143"/>
    <mergeCell ref="T1144:U1144"/>
    <mergeCell ref="N1165:O1165"/>
    <mergeCell ref="N1166:O1166"/>
    <mergeCell ref="T1154:U1154"/>
    <mergeCell ref="T1155:U1155"/>
    <mergeCell ref="T1156:U1156"/>
    <mergeCell ref="T1157:U1157"/>
    <mergeCell ref="T1158:U1158"/>
    <mergeCell ref="T1159:U1159"/>
    <mergeCell ref="T1160:U1160"/>
    <mergeCell ref="B407:D407"/>
    <mergeCell ref="B400:D400"/>
    <mergeCell ref="B401:D401"/>
    <mergeCell ref="B402:D402"/>
    <mergeCell ref="J400:N400"/>
    <mergeCell ref="O400:S400"/>
    <mergeCell ref="J412:N412"/>
    <mergeCell ref="O404:S404"/>
    <mergeCell ref="T404:X404"/>
    <mergeCell ref="E400:I400"/>
    <mergeCell ref="E401:I401"/>
    <mergeCell ref="E402:I402"/>
    <mergeCell ref="E403:I403"/>
    <mergeCell ref="E404:I404"/>
    <mergeCell ref="E405:I405"/>
    <mergeCell ref="T400:X400"/>
    <mergeCell ref="J405:N405"/>
    <mergeCell ref="O405:S405"/>
    <mergeCell ref="T405:X405"/>
    <mergeCell ref="T403:X403"/>
    <mergeCell ref="B419:D419"/>
    <mergeCell ref="B417:D417"/>
    <mergeCell ref="B418:D418"/>
    <mergeCell ref="AI346:AJ346"/>
    <mergeCell ref="B4:AJ4"/>
    <mergeCell ref="AI351:AJ351"/>
    <mergeCell ref="B394:AC394"/>
    <mergeCell ref="AU10:AY10"/>
    <mergeCell ref="AV11:AY11"/>
    <mergeCell ref="J406:N406"/>
    <mergeCell ref="O406:S406"/>
    <mergeCell ref="T406:X406"/>
    <mergeCell ref="Y406:AC406"/>
    <mergeCell ref="J407:N407"/>
    <mergeCell ref="O407:S407"/>
    <mergeCell ref="T407:X407"/>
    <mergeCell ref="Y407:AC407"/>
    <mergeCell ref="J408:N408"/>
    <mergeCell ref="O408:S408"/>
    <mergeCell ref="T408:X408"/>
    <mergeCell ref="Y408:AC408"/>
    <mergeCell ref="Y400:AC400"/>
    <mergeCell ref="J401:N401"/>
    <mergeCell ref="O401:S401"/>
    <mergeCell ref="T401:X401"/>
    <mergeCell ref="Y401:AC401"/>
    <mergeCell ref="J402:N402"/>
    <mergeCell ref="O402:S402"/>
    <mergeCell ref="T402:X402"/>
    <mergeCell ref="Y402:AC402"/>
    <mergeCell ref="J403:N403"/>
    <mergeCell ref="O403:S403"/>
    <mergeCell ref="Y403:AC403"/>
    <mergeCell ref="AP382:AQ382"/>
    <mergeCell ref="AP386:AQ386"/>
    <mergeCell ref="AP384:AQ384"/>
    <mergeCell ref="F5:U5"/>
    <mergeCell ref="B5:E5"/>
    <mergeCell ref="B6:E6"/>
    <mergeCell ref="B7:E7"/>
    <mergeCell ref="F6:L6"/>
    <mergeCell ref="F7:I7"/>
    <mergeCell ref="M6:N6"/>
    <mergeCell ref="V5:W5"/>
    <mergeCell ref="AE6:AJ6"/>
    <mergeCell ref="AH7:AJ7"/>
    <mergeCell ref="AD8:AJ8"/>
    <mergeCell ref="AD9:AJ9"/>
    <mergeCell ref="O6:P6"/>
    <mergeCell ref="H9:W9"/>
    <mergeCell ref="B10:AJ10"/>
    <mergeCell ref="AI352:AJ352"/>
    <mergeCell ref="AF349:AG349"/>
    <mergeCell ref="AF350:AG350"/>
    <mergeCell ref="AF351:AG351"/>
    <mergeCell ref="AF352:AG352"/>
    <mergeCell ref="X7:AB7"/>
    <mergeCell ref="AC7:AG7"/>
    <mergeCell ref="AI323:AJ323"/>
    <mergeCell ref="N12:O12"/>
    <mergeCell ref="N13:O13"/>
    <mergeCell ref="N294:O294"/>
    <mergeCell ref="Q12:R12"/>
    <mergeCell ref="N346:O346"/>
  </mergeCells>
  <phoneticPr fontId="3" type="noConversion"/>
  <dataValidations count="9">
    <dataValidation type="custom" errorStyle="warning" allowBlank="1" showErrorMessage="1" errorTitle="Verify Data" error="TKN is generally &gt; NH3-N." sqref="V13:V378" xr:uid="{00000000-0002-0000-0000-000000000000}">
      <formula1>IF(V13&lt;Q13,FALSE,TRUE)</formula1>
    </dataValidation>
    <dataValidation type="custom" operator="notEqual" allowBlank="1" showInputMessage="1" showErrorMessage="1" errorTitle="Cannot Enter Zero" error="If Flow = 0, No Value Can Be Entered.  If Flow &lt;&gt; 0, Value Must Be &gt; 0." sqref="Z13:AA378 N13:O378 H13:I378" xr:uid="{00000000-0002-0000-0000-000001000000}">
      <formula1>AND($E13&lt;&gt;0,H13&lt;&gt;0)</formula1>
    </dataValidation>
    <dataValidation type="custom" errorStyle="warning" operator="notEqual" allowBlank="1" showInputMessage="1" showErrorMessage="1" errorTitle="TKN Should Be &gt;= NH3-N" error="TKN Should Be &gt;= NH3-N.  If Flow = 0, No Value Should Be Entered.  If Flow &lt;&gt; 0, Value Should Be &gt; 0." sqref="T13:U378" xr:uid="{00000000-0002-0000-0000-000002000000}">
      <formula1>AND($E13&lt;&gt;0,T13&lt;&gt;0,T13&gt;=N13)</formula1>
    </dataValidation>
    <dataValidation type="list" allowBlank="1" showInputMessage="1" showErrorMessage="1" sqref="M13:M378 G13:G378 Y13:Y378 S13:S378" xr:uid="{00000000-0002-0000-0000-000003000000}">
      <formula1>$AO$1</formula1>
    </dataValidation>
    <dataValidation type="date" operator="greaterThan" allowBlank="1" showInputMessage="1" showErrorMessage="1" sqref="AC7:AG7" xr:uid="{00000000-0002-0000-0000-000004000000}">
      <formula1>36526</formula1>
    </dataValidation>
    <dataValidation type="decimal" allowBlank="1" showInputMessage="1" showErrorMessage="1" sqref="AB9 F9" xr:uid="{00000000-0002-0000-0000-000005000000}">
      <formula1>0</formula1>
      <formula2>1</formula2>
    </dataValidation>
    <dataValidation type="list" errorStyle="warning" allowBlank="1" sqref="AB5:AD5" xr:uid="{00000000-0002-0000-0000-000006000000}">
      <formula1>$AN$1:$AN$6</formula1>
    </dataValidation>
    <dataValidation type="decimal" allowBlank="1" showInputMessage="1" showErrorMessage="1" sqref="F8:G8 AB8:AC8" xr:uid="{00000000-0002-0000-0000-000007000000}">
      <formula1>0</formula1>
      <formula2>999999</formula2>
    </dataValidation>
    <dataValidation type="decimal" operator="greaterThanOrEqual" allowBlank="1" showInputMessage="1" showErrorMessage="1" errorTitle="Zero Flow Not Allowed" error="Only enter data for sampling events in which there is flow and samples can be collected." sqref="E13:F378" xr:uid="{00000000-0002-0000-0000-000008000000}">
      <formula1>0</formula1>
    </dataValidation>
  </dataValidations>
  <printOptions horizontalCentered="1"/>
  <pageMargins left="0.25" right="0.25" top="0.25" bottom="0.25" header="0.25" footer="0.25"/>
  <pageSetup scale="82"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7" r:id="rId4" name="Button 33">
              <controlPr defaultSize="0" print="0" autoFill="0" autoPict="0" macro="[0]!Clear_Form">
                <anchor>
                  <from>
                    <xdr:col>18</xdr:col>
                    <xdr:colOff>38100</xdr:colOff>
                    <xdr:row>381</xdr:row>
                    <xdr:rowOff>66675</xdr:rowOff>
                  </from>
                  <to>
                    <xdr:col>20</xdr:col>
                    <xdr:colOff>323850</xdr:colOff>
                    <xdr:row>383</xdr:row>
                    <xdr:rowOff>0</xdr:rowOff>
                  </to>
                </anchor>
              </controlPr>
            </control>
          </mc:Choice>
        </mc:AlternateContent>
        <mc:AlternateContent xmlns:mc="http://schemas.openxmlformats.org/markup-compatibility/2006">
          <mc:Choice Requires="x14">
            <control shapeId="1059" r:id="rId5" name="Button 35">
              <controlPr defaultSize="0" print="0" autoFill="0" autoPict="0" macro="[0]!Bottom">
                <anchor>
                  <from>
                    <xdr:col>33</xdr:col>
                    <xdr:colOff>0</xdr:colOff>
                    <xdr:row>2</xdr:row>
                    <xdr:rowOff>19050</xdr:rowOff>
                  </from>
                  <to>
                    <xdr:col>36</xdr:col>
                    <xdr:colOff>19050</xdr:colOff>
                    <xdr:row>3</xdr:row>
                    <xdr:rowOff>66675</xdr:rowOff>
                  </to>
                </anchor>
              </controlPr>
            </control>
          </mc:Choice>
        </mc:AlternateContent>
        <mc:AlternateContent xmlns:mc="http://schemas.openxmlformats.org/markup-compatibility/2006">
          <mc:Choice Requires="x14">
            <control shapeId="1061" r:id="rId6" name="Button 37">
              <controlPr defaultSize="0" print="0" autoFill="0" autoPict="0" macro="[0]!Show_Monthly">
                <anchor>
                  <from>
                    <xdr:col>5</xdr:col>
                    <xdr:colOff>152400</xdr:colOff>
                    <xdr:row>391</xdr:row>
                    <xdr:rowOff>142875</xdr:rowOff>
                  </from>
                  <to>
                    <xdr:col>7</xdr:col>
                    <xdr:colOff>123825</xdr:colOff>
                    <xdr:row>392</xdr:row>
                    <xdr:rowOff>152400</xdr:rowOff>
                  </to>
                </anchor>
              </controlPr>
            </control>
          </mc:Choice>
        </mc:AlternateContent>
        <mc:AlternateContent xmlns:mc="http://schemas.openxmlformats.org/markup-compatibility/2006">
          <mc:Choice Requires="x14">
            <control shapeId="1062" r:id="rId7" name="Button 38">
              <controlPr defaultSize="0" print="0" autoFill="0" autoPict="0" macro="[0]!Hide_Monthly">
                <anchor>
                  <from>
                    <xdr:col>7</xdr:col>
                    <xdr:colOff>219075</xdr:colOff>
                    <xdr:row>391</xdr:row>
                    <xdr:rowOff>142875</xdr:rowOff>
                  </from>
                  <to>
                    <xdr:col>9</xdr:col>
                    <xdr:colOff>104775</xdr:colOff>
                    <xdr:row>392</xdr:row>
                    <xdr:rowOff>152400</xdr:rowOff>
                  </to>
                </anchor>
              </controlPr>
            </control>
          </mc:Choice>
        </mc:AlternateContent>
        <mc:AlternateContent xmlns:mc="http://schemas.openxmlformats.org/markup-compatibility/2006">
          <mc:Choice Requires="x14">
            <control shapeId="1065" r:id="rId8" name="Check Box 41">
              <controlPr locked="0" defaultSize="0" autoFill="0" autoLine="0" autoPict="0" altText="Continuous Discharge">
                <anchor moveWithCells="1">
                  <from>
                    <xdr:col>28</xdr:col>
                    <xdr:colOff>219075</xdr:colOff>
                    <xdr:row>2</xdr:row>
                    <xdr:rowOff>76200</xdr:rowOff>
                  </from>
                  <to>
                    <xdr:col>32</xdr:col>
                    <xdr:colOff>257175</xdr:colOff>
                    <xdr:row>3</xdr:row>
                    <xdr:rowOff>76200</xdr:rowOff>
                  </to>
                </anchor>
              </controlPr>
            </control>
          </mc:Choice>
        </mc:AlternateContent>
        <mc:AlternateContent xmlns:mc="http://schemas.openxmlformats.org/markup-compatibility/2006">
          <mc:Choice Requires="x14">
            <control shapeId="1066" r:id="rId9" name="Option Button 42">
              <controlPr locked="0" defaultSize="0" autoFill="0" autoLine="0" autoPict="0" altText="">
                <anchor moveWithCells="1">
                  <from>
                    <xdr:col>14</xdr:col>
                    <xdr:colOff>85725</xdr:colOff>
                    <xdr:row>6</xdr:row>
                    <xdr:rowOff>133350</xdr:rowOff>
                  </from>
                  <to>
                    <xdr:col>15</xdr:col>
                    <xdr:colOff>66675</xdr:colOff>
                    <xdr:row>8</xdr:row>
                    <xdr:rowOff>28575</xdr:rowOff>
                  </to>
                </anchor>
              </controlPr>
            </control>
          </mc:Choice>
        </mc:AlternateContent>
        <mc:AlternateContent xmlns:mc="http://schemas.openxmlformats.org/markup-compatibility/2006">
          <mc:Choice Requires="x14">
            <control shapeId="1067" r:id="rId10" name="Option Button 43">
              <controlPr locked="0" defaultSize="0" autoFill="0" autoLine="0" autoPict="0" altText="">
                <anchor moveWithCells="1">
                  <from>
                    <xdr:col>17</xdr:col>
                    <xdr:colOff>76200</xdr:colOff>
                    <xdr:row>6</xdr:row>
                    <xdr:rowOff>133350</xdr:rowOff>
                  </from>
                  <to>
                    <xdr:col>18</xdr:col>
                    <xdr:colOff>57150</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U142"/>
  <sheetViews>
    <sheetView topLeftCell="B1" workbookViewId="0">
      <selection activeCell="O8" sqref="O8"/>
    </sheetView>
  </sheetViews>
  <sheetFormatPr defaultColWidth="0" defaultRowHeight="12.75" zeroHeight="1" x14ac:dyDescent="0.2"/>
  <cols>
    <col min="1" max="1" width="1.7109375" customWidth="1"/>
    <col min="2" max="25" width="3.7109375" customWidth="1"/>
    <col min="26" max="26" width="5.28515625" customWidth="1"/>
    <col min="27" max="35" width="3.7109375" customWidth="1"/>
    <col min="36" max="36" width="1.7109375" customWidth="1"/>
    <col min="37" max="37" width="2.7109375" customWidth="1"/>
    <col min="38" max="38" width="3.7109375" hidden="1" customWidth="1"/>
    <col min="39" max="40" width="10.7109375" hidden="1" customWidth="1"/>
    <col min="41" max="41" width="3.7109375" hidden="1" customWidth="1"/>
    <col min="42" max="42" width="14.140625" hidden="1" customWidth="1"/>
    <col min="43" max="43" width="9.140625" hidden="1" customWidth="1"/>
    <col min="44" max="44" width="27" hidden="1" customWidth="1"/>
    <col min="45" max="45" width="10.85546875" hidden="1" customWidth="1"/>
    <col min="46" max="46" width="9.140625" hidden="1" customWidth="1"/>
    <col min="47" max="47" width="10.140625" hidden="1" customWidth="1"/>
    <col min="48" max="16384" width="9.140625" hidden="1"/>
  </cols>
  <sheetData>
    <row r="1" spans="1:47" s="35" customFormat="1" ht="12" customHeight="1" thickTop="1" x14ac:dyDescent="0.2">
      <c r="A1" s="286"/>
      <c r="B1" s="219" t="str">
        <f>'Nutrient Monitoring'!B1</f>
        <v>Version 2.1, 4/1/2019</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52"/>
      <c r="AM1" s="36" t="s">
        <v>84</v>
      </c>
      <c r="AN1" s="35">
        <v>2012</v>
      </c>
      <c r="AP1" s="36" t="s">
        <v>155</v>
      </c>
      <c r="AQ1" s="140" t="b">
        <v>0</v>
      </c>
      <c r="AR1" s="36" t="s">
        <v>51</v>
      </c>
      <c r="AS1" s="36" t="s">
        <v>59</v>
      </c>
      <c r="AU1" s="119" t="str">
        <f>IF('Nutrient Monitoring'!$AB$5&lt;&gt;"",DATE('Nutrient Monitoring'!$AB$5-1,10,1),"")</f>
        <v/>
      </c>
    </row>
    <row r="2" spans="1:47" s="35" customFormat="1" ht="15" x14ac:dyDescent="0.25">
      <c r="A2" s="287"/>
      <c r="B2" s="288" t="s">
        <v>12</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77"/>
      <c r="AM2" s="36" t="s">
        <v>85</v>
      </c>
      <c r="AN2" s="35">
        <v>2013</v>
      </c>
      <c r="AP2" s="130">
        <f>IF(AND(O8="No",O9="No",O10="No"),1,IF(AND(O8="No",O9="Yes",O10="No"),2,IF(AND(O8="No",O9="No",O10="Yes"),3,IF(AND(O8="No",O9="Yes",O10="Yes"),4,IF(AND(O8="Yes",O9="No",O10="No"),5,IF(AND(O8="Yes",O9="Yes",O10="No"),6,IF(AND(O8="Yes",O9="Yes",O10="Yes"),7,IF(AND(O8="Yes",O9="No",O10="Yes"),8))))))))</f>
        <v>1</v>
      </c>
      <c r="AQ2" s="140" t="b">
        <v>0</v>
      </c>
      <c r="AR2" s="36" t="s">
        <v>52</v>
      </c>
      <c r="AS2" s="36" t="s">
        <v>60</v>
      </c>
      <c r="AU2" s="119" t="str">
        <f>IF('Nutrient Monitoring'!$AB$5&lt;&gt;"",DATE('Nutrient Monitoring'!$AB$5,11,28),"")</f>
        <v/>
      </c>
    </row>
    <row r="3" spans="1:47" s="35" customFormat="1" ht="15" x14ac:dyDescent="0.25">
      <c r="A3" s="287"/>
      <c r="B3" s="288" t="s">
        <v>99</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77"/>
      <c r="AN3" s="35">
        <v>2014</v>
      </c>
      <c r="AP3" s="139"/>
      <c r="AR3" s="36" t="s">
        <v>158</v>
      </c>
    </row>
    <row r="4" spans="1:47" s="35" customFormat="1" ht="13.5" customHeight="1" x14ac:dyDescent="0.2">
      <c r="A4" s="287"/>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77"/>
      <c r="AN4" s="35">
        <v>2015</v>
      </c>
      <c r="AR4" s="36" t="s">
        <v>53</v>
      </c>
    </row>
    <row r="5" spans="1:47" s="35" customFormat="1" ht="13.5" customHeight="1" x14ac:dyDescent="0.2">
      <c r="A5" s="287"/>
      <c r="B5" s="284" t="s">
        <v>0</v>
      </c>
      <c r="C5" s="284"/>
      <c r="D5" s="284"/>
      <c r="E5" s="284"/>
      <c r="F5" s="279" t="str">
        <f>IF('Nutrient Monitoring'!F5&lt;&gt;"",'Nutrient Monitoring'!F5,"")</f>
        <v/>
      </c>
      <c r="G5" s="279"/>
      <c r="H5" s="279"/>
      <c r="I5" s="279"/>
      <c r="J5" s="279"/>
      <c r="K5" s="279"/>
      <c r="L5" s="279"/>
      <c r="M5" s="280"/>
      <c r="N5" s="280"/>
      <c r="O5" s="280"/>
      <c r="P5" s="280"/>
      <c r="Q5" s="280"/>
      <c r="R5" s="280"/>
      <c r="S5" s="280"/>
      <c r="T5" s="280"/>
      <c r="U5" s="30"/>
      <c r="V5" s="30"/>
      <c r="W5" s="159" t="s">
        <v>48</v>
      </c>
      <c r="X5" s="159"/>
      <c r="Y5" s="159"/>
      <c r="Z5" s="159"/>
      <c r="AA5" s="44"/>
      <c r="AB5" s="292" t="str">
        <f>IF('Nutrient Monitoring'!AB5&lt;&gt;"",'Nutrient Monitoring'!AB5,"")</f>
        <v/>
      </c>
      <c r="AC5" s="292"/>
      <c r="AD5" s="292"/>
      <c r="AE5" s="43"/>
      <c r="AF5" s="45" t="s">
        <v>10</v>
      </c>
      <c r="AG5" s="46"/>
      <c r="AH5" s="285" t="str">
        <f>IF('Nutrient Monitoring'!AH5&lt;&gt;"",'Nutrient Monitoring'!AH5,"")</f>
        <v/>
      </c>
      <c r="AI5" s="285"/>
      <c r="AJ5" s="277"/>
      <c r="AR5" s="36" t="s">
        <v>54</v>
      </c>
    </row>
    <row r="6" spans="1:47" s="35" customFormat="1" ht="13.5" customHeight="1" x14ac:dyDescent="0.2">
      <c r="A6" s="287"/>
      <c r="B6" s="284" t="s">
        <v>1</v>
      </c>
      <c r="C6" s="284"/>
      <c r="D6" s="284"/>
      <c r="E6" s="284"/>
      <c r="F6" s="279" t="str">
        <f>IF('Nutrient Monitoring'!F6&lt;&gt;"",'Nutrient Monitoring'!F6,"")</f>
        <v/>
      </c>
      <c r="G6" s="279"/>
      <c r="H6" s="279"/>
      <c r="I6" s="279"/>
      <c r="J6" s="279"/>
      <c r="K6" s="279"/>
      <c r="L6" s="279"/>
      <c r="M6" s="44"/>
      <c r="N6" s="43" t="s">
        <v>3</v>
      </c>
      <c r="O6" s="47"/>
      <c r="P6" s="279" t="str">
        <f>IF('Nutrient Monitoring'!Q6&lt;&gt;"",'Nutrient Monitoring'!Q6,"")</f>
        <v/>
      </c>
      <c r="Q6" s="279"/>
      <c r="R6" s="279"/>
      <c r="S6" s="279"/>
      <c r="T6" s="279"/>
      <c r="U6" s="226"/>
      <c r="V6" s="226"/>
      <c r="W6" s="183" t="s">
        <v>9</v>
      </c>
      <c r="X6" s="183"/>
      <c r="Y6" s="183"/>
      <c r="Z6" s="183"/>
      <c r="AA6" s="183"/>
      <c r="AB6" s="291" t="str">
        <f>IF('Nutrient Monitoring'!AB6&lt;&gt;"",'Nutrient Monitoring'!AB6,"")</f>
        <v/>
      </c>
      <c r="AC6" s="291"/>
      <c r="AD6" s="291"/>
      <c r="AE6" s="43"/>
      <c r="AF6" s="183"/>
      <c r="AG6" s="183"/>
      <c r="AH6" s="290"/>
      <c r="AI6" s="290"/>
      <c r="AJ6" s="277"/>
      <c r="AR6" s="36" t="s">
        <v>55</v>
      </c>
    </row>
    <row r="7" spans="1:47" s="35" customFormat="1" ht="13.5" customHeight="1" x14ac:dyDescent="0.2">
      <c r="A7" s="287"/>
      <c r="B7" s="284" t="s">
        <v>2</v>
      </c>
      <c r="C7" s="284"/>
      <c r="D7" s="284"/>
      <c r="E7" s="284"/>
      <c r="F7" s="279" t="str">
        <f>IF('Nutrient Monitoring'!F7&lt;&gt;"",'Nutrient Monitoring'!F7,"")</f>
        <v/>
      </c>
      <c r="G7" s="279"/>
      <c r="H7" s="279"/>
      <c r="I7" s="226"/>
      <c r="J7" s="226"/>
      <c r="K7" s="226"/>
      <c r="L7" s="226"/>
      <c r="M7" s="226"/>
      <c r="N7" s="226"/>
      <c r="O7" s="226"/>
      <c r="P7" s="226"/>
      <c r="Q7" s="226"/>
      <c r="R7" s="226"/>
      <c r="S7" s="226"/>
      <c r="T7" s="226"/>
      <c r="U7" s="226"/>
      <c r="V7" s="226"/>
      <c r="W7" s="183" t="s">
        <v>11</v>
      </c>
      <c r="X7" s="183"/>
      <c r="Y7" s="183"/>
      <c r="Z7" s="183"/>
      <c r="AA7" s="183"/>
      <c r="AB7" s="183"/>
      <c r="AC7" s="289" t="str">
        <f>IF('Nutrient Monitoring'!AC7&lt;&gt;"",'Nutrient Monitoring'!AC7,"")</f>
        <v/>
      </c>
      <c r="AD7" s="289"/>
      <c r="AE7" s="289"/>
      <c r="AF7" s="289"/>
      <c r="AG7" s="289"/>
      <c r="AH7" s="46"/>
      <c r="AI7" s="46"/>
      <c r="AJ7" s="277"/>
    </row>
    <row r="8" spans="1:47" s="35" customFormat="1" ht="13.5" customHeight="1" x14ac:dyDescent="0.2">
      <c r="A8" s="287"/>
      <c r="B8" s="45" t="s">
        <v>80</v>
      </c>
      <c r="C8" s="45"/>
      <c r="D8" s="45"/>
      <c r="E8" s="45"/>
      <c r="F8" s="45"/>
      <c r="G8" s="45"/>
      <c r="H8" s="45"/>
      <c r="I8" s="45"/>
      <c r="J8" s="45"/>
      <c r="K8" s="45"/>
      <c r="L8" s="45"/>
      <c r="M8" s="45"/>
      <c r="N8" s="88"/>
      <c r="O8" s="78" t="s">
        <v>90</v>
      </c>
      <c r="P8" s="88"/>
      <c r="Q8" s="48"/>
      <c r="R8" s="46"/>
      <c r="S8" s="46"/>
      <c r="T8" s="46"/>
      <c r="U8" s="46"/>
      <c r="V8" s="46"/>
      <c r="W8" s="284" t="s">
        <v>43</v>
      </c>
      <c r="X8" s="284"/>
      <c r="Y8" s="284"/>
      <c r="Z8" s="284"/>
      <c r="AA8" s="309" t="str">
        <f>IF('Nutrient Monitoring'!F9&lt;&gt;"",'Nutrient Monitoring'!F9,"")</f>
        <v/>
      </c>
      <c r="AB8" s="309"/>
      <c r="AC8" s="45"/>
      <c r="AD8" s="45"/>
      <c r="AE8" s="45"/>
      <c r="AF8" s="45"/>
      <c r="AG8" s="44"/>
      <c r="AH8" s="46"/>
      <c r="AI8" s="46"/>
      <c r="AJ8" s="277"/>
    </row>
    <row r="9" spans="1:47" s="35" customFormat="1" ht="13.5" customHeight="1" x14ac:dyDescent="0.2">
      <c r="A9" s="287"/>
      <c r="B9" s="284" t="s">
        <v>81</v>
      </c>
      <c r="C9" s="284"/>
      <c r="D9" s="284"/>
      <c r="E9" s="284"/>
      <c r="F9" s="284"/>
      <c r="G9" s="284"/>
      <c r="H9" s="284"/>
      <c r="I9" s="284"/>
      <c r="J9" s="284"/>
      <c r="K9" s="284"/>
      <c r="L9" s="284"/>
      <c r="M9" s="284"/>
      <c r="N9" s="88"/>
      <c r="O9" s="77" t="s">
        <v>90</v>
      </c>
      <c r="P9" s="88"/>
      <c r="Q9" s="48"/>
      <c r="R9" s="30"/>
      <c r="S9" s="30"/>
      <c r="T9" s="30"/>
      <c r="U9" s="30"/>
      <c r="V9" s="30"/>
      <c r="W9" s="64" t="s">
        <v>44</v>
      </c>
      <c r="X9" s="49"/>
      <c r="Y9" s="49"/>
      <c r="Z9" s="49"/>
      <c r="AA9" s="310" t="str">
        <f>IF('Nutrient Monitoring'!AB9&lt;&gt;"",'Nutrient Monitoring'!AB9,"")</f>
        <v/>
      </c>
      <c r="AB9" s="310"/>
      <c r="AC9" s="50"/>
      <c r="AD9" s="50"/>
      <c r="AE9" s="50"/>
      <c r="AF9" s="50"/>
      <c r="AG9" s="50"/>
      <c r="AH9" s="30"/>
      <c r="AI9" s="30"/>
      <c r="AJ9" s="277"/>
    </row>
    <row r="10" spans="1:47" s="35" customFormat="1" ht="13.5" customHeight="1" x14ac:dyDescent="0.2">
      <c r="A10" s="287"/>
      <c r="B10" s="64" t="s">
        <v>82</v>
      </c>
      <c r="C10" s="64"/>
      <c r="D10" s="64"/>
      <c r="E10" s="64"/>
      <c r="F10" s="64"/>
      <c r="G10" s="64"/>
      <c r="H10" s="64"/>
      <c r="I10" s="64"/>
      <c r="J10" s="64"/>
      <c r="K10" s="64"/>
      <c r="L10" s="64"/>
      <c r="M10" s="64"/>
      <c r="N10" s="89"/>
      <c r="O10" s="77" t="s">
        <v>90</v>
      </c>
      <c r="P10" s="89"/>
      <c r="Q10" s="65"/>
      <c r="R10" s="60"/>
      <c r="S10" s="60"/>
      <c r="T10" s="60"/>
      <c r="U10" s="60"/>
      <c r="V10" s="60"/>
      <c r="W10" s="64"/>
      <c r="X10" s="61"/>
      <c r="Y10" s="61"/>
      <c r="Z10" s="61"/>
      <c r="AA10" s="60"/>
      <c r="AB10" s="60"/>
      <c r="AC10" s="50"/>
      <c r="AD10" s="50"/>
      <c r="AE10" s="50"/>
      <c r="AF10" s="50"/>
      <c r="AG10" s="50"/>
      <c r="AH10" s="60"/>
      <c r="AI10" s="60"/>
      <c r="AJ10" s="277"/>
    </row>
    <row r="11" spans="1:47" s="35" customFormat="1" ht="13.5" customHeight="1" x14ac:dyDescent="0.2">
      <c r="A11" s="287"/>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77"/>
    </row>
    <row r="12" spans="1:47" s="35" customFormat="1" ht="13.5" hidden="1" customHeight="1" thickTop="1" thickBot="1" x14ac:dyDescent="0.25">
      <c r="A12" s="287"/>
      <c r="B12" s="29"/>
      <c r="C12" s="68"/>
      <c r="D12" s="141"/>
      <c r="E12" s="144" t="s">
        <v>156</v>
      </c>
      <c r="F12" s="142"/>
      <c r="G12" s="142"/>
      <c r="H12" s="343" t="s">
        <v>50</v>
      </c>
      <c r="I12" s="343"/>
      <c r="J12" s="343"/>
      <c r="K12" s="343"/>
      <c r="L12" s="343"/>
      <c r="M12" s="343"/>
      <c r="N12" s="343"/>
      <c r="O12" s="343"/>
      <c r="P12" s="343"/>
      <c r="Q12" s="343"/>
      <c r="R12" s="343"/>
      <c r="S12" s="343"/>
      <c r="T12" s="343"/>
      <c r="U12" s="343"/>
      <c r="V12" s="343"/>
      <c r="W12" s="343"/>
      <c r="X12" s="343"/>
      <c r="Y12" s="343"/>
      <c r="Z12" s="343"/>
      <c r="AA12" s="343"/>
      <c r="AB12" s="343"/>
      <c r="AC12" s="142"/>
      <c r="AD12" s="142"/>
      <c r="AE12" s="142"/>
      <c r="AF12" s="142"/>
      <c r="AG12" s="143"/>
      <c r="AH12" s="68"/>
      <c r="AI12" s="68"/>
      <c r="AJ12" s="277"/>
    </row>
    <row r="13" spans="1:47" s="35" customFormat="1" ht="13.5" hidden="1" customHeight="1" thickTop="1" x14ac:dyDescent="0.2">
      <c r="A13" s="287"/>
      <c r="B13" s="23"/>
      <c r="C13" s="69"/>
      <c r="D13" s="315" t="s">
        <v>83</v>
      </c>
      <c r="E13" s="311"/>
      <c r="F13" s="311"/>
      <c r="G13" s="311"/>
      <c r="H13" s="311" t="s">
        <v>159</v>
      </c>
      <c r="I13" s="311"/>
      <c r="J13" s="311"/>
      <c r="K13" s="311"/>
      <c r="L13" s="311"/>
      <c r="M13" s="311"/>
      <c r="N13" s="311" t="s">
        <v>4</v>
      </c>
      <c r="O13" s="311"/>
      <c r="P13" s="311"/>
      <c r="Q13" s="311"/>
      <c r="R13" s="311"/>
      <c r="S13" s="311" t="s">
        <v>5</v>
      </c>
      <c r="T13" s="311"/>
      <c r="U13" s="311"/>
      <c r="V13" s="311"/>
      <c r="W13" s="311"/>
      <c r="X13" s="311" t="s">
        <v>57</v>
      </c>
      <c r="Y13" s="311"/>
      <c r="Z13" s="311"/>
      <c r="AA13" s="311"/>
      <c r="AB13" s="311"/>
      <c r="AC13" s="311" t="s">
        <v>128</v>
      </c>
      <c r="AD13" s="311"/>
      <c r="AE13" s="311"/>
      <c r="AF13" s="311"/>
      <c r="AG13" s="312"/>
      <c r="AH13" s="69"/>
      <c r="AI13" s="69"/>
      <c r="AJ13" s="277"/>
      <c r="AR13" s="36"/>
    </row>
    <row r="14" spans="1:47" s="35" customFormat="1" ht="13.5" hidden="1" thickBot="1" x14ac:dyDescent="0.25">
      <c r="A14" s="287"/>
      <c r="B14" s="69"/>
      <c r="C14" s="69"/>
      <c r="D14" s="316"/>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4"/>
      <c r="AH14" s="69"/>
      <c r="AI14" s="69"/>
      <c r="AJ14" s="277"/>
      <c r="AM14" s="79" t="s">
        <v>95</v>
      </c>
      <c r="AN14" s="79" t="s">
        <v>96</v>
      </c>
    </row>
    <row r="15" spans="1:47" s="35" customFormat="1" ht="13.5" hidden="1" customHeight="1" thickTop="1" x14ac:dyDescent="0.2">
      <c r="A15" s="287"/>
      <c r="B15" s="70"/>
      <c r="C15" s="70"/>
      <c r="D15" s="298"/>
      <c r="E15" s="299"/>
      <c r="F15" s="299"/>
      <c r="G15" s="299"/>
      <c r="H15" s="299"/>
      <c r="I15" s="299"/>
      <c r="J15" s="299"/>
      <c r="K15" s="299"/>
      <c r="L15" s="299"/>
      <c r="M15" s="299"/>
      <c r="N15" s="300"/>
      <c r="O15" s="300"/>
      <c r="P15" s="300"/>
      <c r="Q15" s="300"/>
      <c r="R15" s="300"/>
      <c r="S15" s="300"/>
      <c r="T15" s="300"/>
      <c r="U15" s="300"/>
      <c r="V15" s="300"/>
      <c r="W15" s="300"/>
      <c r="X15" s="317"/>
      <c r="Y15" s="317"/>
      <c r="Z15" s="317"/>
      <c r="AA15" s="317"/>
      <c r="AB15" s="317"/>
      <c r="AC15" s="301" t="str">
        <f>IF(AND(D15&lt;&gt;"",H15&lt;&gt;"",N15&lt;&gt;"",S15&lt;&gt;"",X15&lt;&gt;"",$AA$8&lt;&gt;"",$AA$9&lt;&gt;""),IF(D15="Nitrogen",ROUND(X15/$AA$8,0),ROUND(X15/$AA$9,0)),"")</f>
        <v/>
      </c>
      <c r="AD15" s="301"/>
      <c r="AE15" s="301"/>
      <c r="AF15" s="301"/>
      <c r="AG15" s="302"/>
      <c r="AH15" s="71"/>
      <c r="AI15" s="71"/>
      <c r="AJ15" s="277"/>
      <c r="AM15" s="80">
        <f>IF(D15="Nitrogen",AC15,0)</f>
        <v>0</v>
      </c>
      <c r="AN15" s="80">
        <f>IF(D15="Phosphorus",AC15,0)</f>
        <v>0</v>
      </c>
    </row>
    <row r="16" spans="1:47" s="35" customFormat="1" ht="13.5" hidden="1" customHeight="1" x14ac:dyDescent="0.2">
      <c r="A16" s="287"/>
      <c r="B16" s="70"/>
      <c r="C16" s="70"/>
      <c r="D16" s="266"/>
      <c r="E16" s="267"/>
      <c r="F16" s="267"/>
      <c r="G16" s="267"/>
      <c r="H16" s="267"/>
      <c r="I16" s="267"/>
      <c r="J16" s="267"/>
      <c r="K16" s="267"/>
      <c r="L16" s="267"/>
      <c r="M16" s="267"/>
      <c r="N16" s="268"/>
      <c r="O16" s="268"/>
      <c r="P16" s="268"/>
      <c r="Q16" s="268"/>
      <c r="R16" s="268"/>
      <c r="S16" s="268"/>
      <c r="T16" s="268"/>
      <c r="U16" s="268"/>
      <c r="V16" s="268"/>
      <c r="W16" s="268"/>
      <c r="X16" s="269"/>
      <c r="Y16" s="269"/>
      <c r="Z16" s="269"/>
      <c r="AA16" s="269"/>
      <c r="AB16" s="269"/>
      <c r="AC16" s="270" t="str">
        <f t="shared" ref="AC16:AC54" si="0">IF(AND(D16&lt;&gt;"",H16&lt;&gt;"",N16&lt;&gt;"",S16&lt;&gt;"",X16&lt;&gt;"",$AA$8&lt;&gt;"",$AA$9&lt;&gt;""),IF(D16="Nitrogen",ROUNDUP(X16/$AA$8,0),ROUNDUP(X16/$AA$9,0)),"")</f>
        <v/>
      </c>
      <c r="AD16" s="270"/>
      <c r="AE16" s="270"/>
      <c r="AF16" s="270"/>
      <c r="AG16" s="271"/>
      <c r="AH16" s="71"/>
      <c r="AI16" s="71"/>
      <c r="AJ16" s="277"/>
      <c r="AM16" s="80">
        <f t="shared" ref="AM16:AM54" si="1">IF(D16="Nitrogen",AC16,0)</f>
        <v>0</v>
      </c>
      <c r="AN16" s="80">
        <f t="shared" ref="AN16:AN54" si="2">IF(D16="Phosphorus",AC16,0)</f>
        <v>0</v>
      </c>
    </row>
    <row r="17" spans="1:40" s="35" customFormat="1" ht="13.5" hidden="1" customHeight="1" x14ac:dyDescent="0.2">
      <c r="A17" s="287"/>
      <c r="B17" s="70"/>
      <c r="C17" s="70"/>
      <c r="D17" s="266"/>
      <c r="E17" s="267"/>
      <c r="F17" s="267"/>
      <c r="G17" s="267"/>
      <c r="H17" s="267"/>
      <c r="I17" s="267"/>
      <c r="J17" s="267"/>
      <c r="K17" s="267"/>
      <c r="L17" s="267"/>
      <c r="M17" s="267"/>
      <c r="N17" s="268"/>
      <c r="O17" s="268"/>
      <c r="P17" s="268"/>
      <c r="Q17" s="268"/>
      <c r="R17" s="268"/>
      <c r="S17" s="268"/>
      <c r="T17" s="268"/>
      <c r="U17" s="268"/>
      <c r="V17" s="268"/>
      <c r="W17" s="268"/>
      <c r="X17" s="269"/>
      <c r="Y17" s="269"/>
      <c r="Z17" s="269"/>
      <c r="AA17" s="269"/>
      <c r="AB17" s="269"/>
      <c r="AC17" s="270" t="str">
        <f t="shared" si="0"/>
        <v/>
      </c>
      <c r="AD17" s="270"/>
      <c r="AE17" s="270"/>
      <c r="AF17" s="270"/>
      <c r="AG17" s="271"/>
      <c r="AH17" s="71"/>
      <c r="AI17" s="71"/>
      <c r="AJ17" s="277"/>
      <c r="AM17" s="80">
        <f t="shared" si="1"/>
        <v>0</v>
      </c>
      <c r="AN17" s="80">
        <f t="shared" si="2"/>
        <v>0</v>
      </c>
    </row>
    <row r="18" spans="1:40" s="35" customFormat="1" ht="13.5" hidden="1" customHeight="1" x14ac:dyDescent="0.2">
      <c r="A18" s="287"/>
      <c r="B18" s="70"/>
      <c r="C18" s="70"/>
      <c r="D18" s="266"/>
      <c r="E18" s="267"/>
      <c r="F18" s="267"/>
      <c r="G18" s="267"/>
      <c r="H18" s="267"/>
      <c r="I18" s="267"/>
      <c r="J18" s="267"/>
      <c r="K18" s="267"/>
      <c r="L18" s="267"/>
      <c r="M18" s="267"/>
      <c r="N18" s="268"/>
      <c r="O18" s="268"/>
      <c r="P18" s="268"/>
      <c r="Q18" s="268"/>
      <c r="R18" s="268"/>
      <c r="S18" s="268"/>
      <c r="T18" s="268"/>
      <c r="U18" s="268"/>
      <c r="V18" s="268"/>
      <c r="W18" s="268"/>
      <c r="X18" s="269"/>
      <c r="Y18" s="269"/>
      <c r="Z18" s="269"/>
      <c r="AA18" s="269"/>
      <c r="AB18" s="269"/>
      <c r="AC18" s="270" t="str">
        <f t="shared" si="0"/>
        <v/>
      </c>
      <c r="AD18" s="270"/>
      <c r="AE18" s="270"/>
      <c r="AF18" s="270"/>
      <c r="AG18" s="271"/>
      <c r="AH18" s="71"/>
      <c r="AI18" s="71"/>
      <c r="AJ18" s="277"/>
      <c r="AM18" s="80">
        <f t="shared" si="1"/>
        <v>0</v>
      </c>
      <c r="AN18" s="80">
        <f t="shared" si="2"/>
        <v>0</v>
      </c>
    </row>
    <row r="19" spans="1:40" s="35" customFormat="1" ht="13.5" hidden="1" customHeight="1" x14ac:dyDescent="0.2">
      <c r="A19" s="287"/>
      <c r="B19" s="70"/>
      <c r="C19" s="70"/>
      <c r="D19" s="266"/>
      <c r="E19" s="267"/>
      <c r="F19" s="267"/>
      <c r="G19" s="267"/>
      <c r="H19" s="267"/>
      <c r="I19" s="267"/>
      <c r="J19" s="267"/>
      <c r="K19" s="267"/>
      <c r="L19" s="267"/>
      <c r="M19" s="267"/>
      <c r="N19" s="268"/>
      <c r="O19" s="268"/>
      <c r="P19" s="268"/>
      <c r="Q19" s="268"/>
      <c r="R19" s="268"/>
      <c r="S19" s="268"/>
      <c r="T19" s="268"/>
      <c r="U19" s="268"/>
      <c r="V19" s="268"/>
      <c r="W19" s="268"/>
      <c r="X19" s="269"/>
      <c r="Y19" s="269"/>
      <c r="Z19" s="269"/>
      <c r="AA19" s="269"/>
      <c r="AB19" s="269"/>
      <c r="AC19" s="270" t="str">
        <f t="shared" si="0"/>
        <v/>
      </c>
      <c r="AD19" s="270"/>
      <c r="AE19" s="270"/>
      <c r="AF19" s="270"/>
      <c r="AG19" s="271"/>
      <c r="AH19" s="71"/>
      <c r="AI19" s="71"/>
      <c r="AJ19" s="277"/>
      <c r="AM19" s="80">
        <f t="shared" si="1"/>
        <v>0</v>
      </c>
      <c r="AN19" s="80">
        <f t="shared" si="2"/>
        <v>0</v>
      </c>
    </row>
    <row r="20" spans="1:40" s="35" customFormat="1" ht="13.5" hidden="1" customHeight="1" x14ac:dyDescent="0.2">
      <c r="A20" s="287"/>
      <c r="B20" s="70"/>
      <c r="C20" s="70"/>
      <c r="D20" s="266"/>
      <c r="E20" s="267"/>
      <c r="F20" s="267"/>
      <c r="G20" s="267"/>
      <c r="H20" s="267"/>
      <c r="I20" s="267"/>
      <c r="J20" s="267"/>
      <c r="K20" s="267"/>
      <c r="L20" s="267"/>
      <c r="M20" s="267"/>
      <c r="N20" s="268"/>
      <c r="O20" s="268"/>
      <c r="P20" s="268"/>
      <c r="Q20" s="268"/>
      <c r="R20" s="268"/>
      <c r="S20" s="268"/>
      <c r="T20" s="268"/>
      <c r="U20" s="268"/>
      <c r="V20" s="268"/>
      <c r="W20" s="268"/>
      <c r="X20" s="269"/>
      <c r="Y20" s="269"/>
      <c r="Z20" s="269"/>
      <c r="AA20" s="269"/>
      <c r="AB20" s="269"/>
      <c r="AC20" s="270" t="str">
        <f t="shared" si="0"/>
        <v/>
      </c>
      <c r="AD20" s="270"/>
      <c r="AE20" s="270"/>
      <c r="AF20" s="270"/>
      <c r="AG20" s="271"/>
      <c r="AH20" s="71"/>
      <c r="AI20" s="71"/>
      <c r="AJ20" s="277"/>
      <c r="AM20" s="80">
        <f t="shared" si="1"/>
        <v>0</v>
      </c>
      <c r="AN20" s="80">
        <f t="shared" si="2"/>
        <v>0</v>
      </c>
    </row>
    <row r="21" spans="1:40" s="35" customFormat="1" ht="13.5" hidden="1" customHeight="1" x14ac:dyDescent="0.2">
      <c r="A21" s="287"/>
      <c r="B21" s="70"/>
      <c r="C21" s="70"/>
      <c r="D21" s="266"/>
      <c r="E21" s="267"/>
      <c r="F21" s="267"/>
      <c r="G21" s="267"/>
      <c r="H21" s="267"/>
      <c r="I21" s="267"/>
      <c r="J21" s="267"/>
      <c r="K21" s="267"/>
      <c r="L21" s="267"/>
      <c r="M21" s="267"/>
      <c r="N21" s="268"/>
      <c r="O21" s="268"/>
      <c r="P21" s="268"/>
      <c r="Q21" s="268"/>
      <c r="R21" s="268"/>
      <c r="S21" s="268"/>
      <c r="T21" s="268"/>
      <c r="U21" s="268"/>
      <c r="V21" s="268"/>
      <c r="W21" s="268"/>
      <c r="X21" s="269"/>
      <c r="Y21" s="269"/>
      <c r="Z21" s="269"/>
      <c r="AA21" s="269"/>
      <c r="AB21" s="269"/>
      <c r="AC21" s="270" t="str">
        <f t="shared" si="0"/>
        <v/>
      </c>
      <c r="AD21" s="270"/>
      <c r="AE21" s="270"/>
      <c r="AF21" s="270"/>
      <c r="AG21" s="271"/>
      <c r="AH21" s="71"/>
      <c r="AI21" s="71"/>
      <c r="AJ21" s="277"/>
      <c r="AM21" s="80">
        <f t="shared" si="1"/>
        <v>0</v>
      </c>
      <c r="AN21" s="80">
        <f t="shared" si="2"/>
        <v>0</v>
      </c>
    </row>
    <row r="22" spans="1:40" s="35" customFormat="1" ht="13.5" hidden="1" customHeight="1" x14ac:dyDescent="0.2">
      <c r="A22" s="287"/>
      <c r="B22" s="70"/>
      <c r="C22" s="70"/>
      <c r="D22" s="266"/>
      <c r="E22" s="267"/>
      <c r="F22" s="267"/>
      <c r="G22" s="267"/>
      <c r="H22" s="267"/>
      <c r="I22" s="267"/>
      <c r="J22" s="267"/>
      <c r="K22" s="267"/>
      <c r="L22" s="267"/>
      <c r="M22" s="267"/>
      <c r="N22" s="268"/>
      <c r="O22" s="268"/>
      <c r="P22" s="268"/>
      <c r="Q22" s="268"/>
      <c r="R22" s="268"/>
      <c r="S22" s="268"/>
      <c r="T22" s="268"/>
      <c r="U22" s="268"/>
      <c r="V22" s="268"/>
      <c r="W22" s="268"/>
      <c r="X22" s="269"/>
      <c r="Y22" s="269"/>
      <c r="Z22" s="269"/>
      <c r="AA22" s="269"/>
      <c r="AB22" s="269"/>
      <c r="AC22" s="270" t="str">
        <f t="shared" si="0"/>
        <v/>
      </c>
      <c r="AD22" s="270"/>
      <c r="AE22" s="270"/>
      <c r="AF22" s="270"/>
      <c r="AG22" s="271"/>
      <c r="AH22" s="71"/>
      <c r="AI22" s="71"/>
      <c r="AJ22" s="277"/>
      <c r="AM22" s="80">
        <f t="shared" si="1"/>
        <v>0</v>
      </c>
      <c r="AN22" s="80">
        <f t="shared" si="2"/>
        <v>0</v>
      </c>
    </row>
    <row r="23" spans="1:40" s="35" customFormat="1" ht="13.5" hidden="1" customHeight="1" x14ac:dyDescent="0.2">
      <c r="A23" s="287"/>
      <c r="B23" s="70"/>
      <c r="C23" s="70"/>
      <c r="D23" s="266"/>
      <c r="E23" s="267"/>
      <c r="F23" s="267"/>
      <c r="G23" s="267"/>
      <c r="H23" s="267"/>
      <c r="I23" s="267"/>
      <c r="J23" s="267"/>
      <c r="K23" s="267"/>
      <c r="L23" s="267"/>
      <c r="M23" s="267"/>
      <c r="N23" s="268"/>
      <c r="O23" s="268"/>
      <c r="P23" s="268"/>
      <c r="Q23" s="268"/>
      <c r="R23" s="268"/>
      <c r="S23" s="268"/>
      <c r="T23" s="268"/>
      <c r="U23" s="268"/>
      <c r="V23" s="268"/>
      <c r="W23" s="268"/>
      <c r="X23" s="269"/>
      <c r="Y23" s="269"/>
      <c r="Z23" s="269"/>
      <c r="AA23" s="269"/>
      <c r="AB23" s="269"/>
      <c r="AC23" s="270" t="str">
        <f t="shared" ref="AC23:AC53" si="3">IF(AND(D23&lt;&gt;"",H23&lt;&gt;"",N23&lt;&gt;"",S23&lt;&gt;"",X23&lt;&gt;"",$AA$8&lt;&gt;"",$AA$9&lt;&gt;""),IF(D23="Nitrogen",ROUNDUP(X23/$AA$8,0),ROUNDUP(X23/$AA$9,0)),"")</f>
        <v/>
      </c>
      <c r="AD23" s="270"/>
      <c r="AE23" s="270"/>
      <c r="AF23" s="270"/>
      <c r="AG23" s="271"/>
      <c r="AH23" s="71"/>
      <c r="AI23" s="71"/>
      <c r="AJ23" s="277"/>
      <c r="AM23" s="80">
        <f t="shared" ref="AM23:AM53" si="4">IF(D23="Nitrogen",AC23,0)</f>
        <v>0</v>
      </c>
      <c r="AN23" s="80">
        <f t="shared" ref="AN23:AN53" si="5">IF(D23="Phosphorus",AC23,0)</f>
        <v>0</v>
      </c>
    </row>
    <row r="24" spans="1:40" s="35" customFormat="1" ht="13.5" hidden="1" customHeight="1" thickBot="1" x14ac:dyDescent="0.25">
      <c r="A24" s="287"/>
      <c r="B24" s="70"/>
      <c r="C24" s="70"/>
      <c r="D24" s="266"/>
      <c r="E24" s="267"/>
      <c r="F24" s="267"/>
      <c r="G24" s="267"/>
      <c r="H24" s="267"/>
      <c r="I24" s="267"/>
      <c r="J24" s="267"/>
      <c r="K24" s="267"/>
      <c r="L24" s="267"/>
      <c r="M24" s="267"/>
      <c r="N24" s="268"/>
      <c r="O24" s="268"/>
      <c r="P24" s="268"/>
      <c r="Q24" s="268"/>
      <c r="R24" s="268"/>
      <c r="S24" s="268"/>
      <c r="T24" s="268"/>
      <c r="U24" s="268"/>
      <c r="V24" s="268"/>
      <c r="W24" s="268"/>
      <c r="X24" s="269"/>
      <c r="Y24" s="269"/>
      <c r="Z24" s="269"/>
      <c r="AA24" s="269"/>
      <c r="AB24" s="269"/>
      <c r="AC24" s="270" t="str">
        <f t="shared" si="3"/>
        <v/>
      </c>
      <c r="AD24" s="270"/>
      <c r="AE24" s="270"/>
      <c r="AF24" s="270"/>
      <c r="AG24" s="271"/>
      <c r="AH24" s="71"/>
      <c r="AI24" s="71"/>
      <c r="AJ24" s="277"/>
      <c r="AM24" s="80">
        <f t="shared" si="4"/>
        <v>0</v>
      </c>
      <c r="AN24" s="80">
        <f t="shared" si="5"/>
        <v>0</v>
      </c>
    </row>
    <row r="25" spans="1:40" s="35" customFormat="1" ht="13.5" hidden="1" customHeight="1" x14ac:dyDescent="0.2">
      <c r="A25" s="287"/>
      <c r="B25" s="70"/>
      <c r="C25" s="70"/>
      <c r="D25" s="266"/>
      <c r="E25" s="267"/>
      <c r="F25" s="267"/>
      <c r="G25" s="267"/>
      <c r="H25" s="267"/>
      <c r="I25" s="267"/>
      <c r="J25" s="267"/>
      <c r="K25" s="267"/>
      <c r="L25" s="267"/>
      <c r="M25" s="267"/>
      <c r="N25" s="268"/>
      <c r="O25" s="268"/>
      <c r="P25" s="268"/>
      <c r="Q25" s="268"/>
      <c r="R25" s="268"/>
      <c r="S25" s="268"/>
      <c r="T25" s="268"/>
      <c r="U25" s="268"/>
      <c r="V25" s="268"/>
      <c r="W25" s="268"/>
      <c r="X25" s="269"/>
      <c r="Y25" s="269"/>
      <c r="Z25" s="269"/>
      <c r="AA25" s="269"/>
      <c r="AB25" s="269"/>
      <c r="AC25" s="270" t="str">
        <f t="shared" si="3"/>
        <v/>
      </c>
      <c r="AD25" s="270"/>
      <c r="AE25" s="270"/>
      <c r="AF25" s="270"/>
      <c r="AG25" s="271"/>
      <c r="AH25" s="71"/>
      <c r="AI25" s="71"/>
      <c r="AJ25" s="277"/>
      <c r="AM25" s="80">
        <f t="shared" si="4"/>
        <v>0</v>
      </c>
      <c r="AN25" s="80">
        <f t="shared" si="5"/>
        <v>0</v>
      </c>
    </row>
    <row r="26" spans="1:40" s="35" customFormat="1" ht="13.5" hidden="1" customHeight="1" x14ac:dyDescent="0.2">
      <c r="A26" s="287"/>
      <c r="B26" s="70"/>
      <c r="C26" s="70"/>
      <c r="D26" s="266"/>
      <c r="E26" s="267"/>
      <c r="F26" s="267"/>
      <c r="G26" s="267"/>
      <c r="H26" s="267"/>
      <c r="I26" s="267"/>
      <c r="J26" s="267"/>
      <c r="K26" s="267"/>
      <c r="L26" s="267"/>
      <c r="M26" s="267"/>
      <c r="N26" s="268"/>
      <c r="O26" s="268"/>
      <c r="P26" s="268"/>
      <c r="Q26" s="268"/>
      <c r="R26" s="268"/>
      <c r="S26" s="268"/>
      <c r="T26" s="268"/>
      <c r="U26" s="268"/>
      <c r="V26" s="268"/>
      <c r="W26" s="268"/>
      <c r="X26" s="269"/>
      <c r="Y26" s="269"/>
      <c r="Z26" s="269"/>
      <c r="AA26" s="269"/>
      <c r="AB26" s="269"/>
      <c r="AC26" s="270" t="str">
        <f t="shared" si="3"/>
        <v/>
      </c>
      <c r="AD26" s="270"/>
      <c r="AE26" s="270"/>
      <c r="AF26" s="270"/>
      <c r="AG26" s="271"/>
      <c r="AH26" s="71"/>
      <c r="AI26" s="71"/>
      <c r="AJ26" s="277"/>
      <c r="AM26" s="80">
        <f t="shared" si="4"/>
        <v>0</v>
      </c>
      <c r="AN26" s="80">
        <f t="shared" si="5"/>
        <v>0</v>
      </c>
    </row>
    <row r="27" spans="1:40" s="35" customFormat="1" ht="13.5" hidden="1" customHeight="1" x14ac:dyDescent="0.2">
      <c r="A27" s="287"/>
      <c r="B27" s="70"/>
      <c r="C27" s="70"/>
      <c r="D27" s="266"/>
      <c r="E27" s="267"/>
      <c r="F27" s="267"/>
      <c r="G27" s="267"/>
      <c r="H27" s="267"/>
      <c r="I27" s="267"/>
      <c r="J27" s="267"/>
      <c r="K27" s="267"/>
      <c r="L27" s="267"/>
      <c r="M27" s="267"/>
      <c r="N27" s="268"/>
      <c r="O27" s="268"/>
      <c r="P27" s="268"/>
      <c r="Q27" s="268"/>
      <c r="R27" s="268"/>
      <c r="S27" s="268"/>
      <c r="T27" s="268"/>
      <c r="U27" s="268"/>
      <c r="V27" s="268"/>
      <c r="W27" s="268"/>
      <c r="X27" s="269"/>
      <c r="Y27" s="269"/>
      <c r="Z27" s="269"/>
      <c r="AA27" s="269"/>
      <c r="AB27" s="269"/>
      <c r="AC27" s="270" t="str">
        <f t="shared" si="3"/>
        <v/>
      </c>
      <c r="AD27" s="270"/>
      <c r="AE27" s="270"/>
      <c r="AF27" s="270"/>
      <c r="AG27" s="271"/>
      <c r="AH27" s="71"/>
      <c r="AI27" s="71"/>
      <c r="AJ27" s="277"/>
      <c r="AM27" s="80">
        <f t="shared" si="4"/>
        <v>0</v>
      </c>
      <c r="AN27" s="80">
        <f t="shared" si="5"/>
        <v>0</v>
      </c>
    </row>
    <row r="28" spans="1:40" s="35" customFormat="1" ht="13.5" hidden="1" customHeight="1" x14ac:dyDescent="0.2">
      <c r="A28" s="287"/>
      <c r="B28" s="70"/>
      <c r="C28" s="70"/>
      <c r="D28" s="266"/>
      <c r="E28" s="267"/>
      <c r="F28" s="267"/>
      <c r="G28" s="267"/>
      <c r="H28" s="267"/>
      <c r="I28" s="267"/>
      <c r="J28" s="267"/>
      <c r="K28" s="267"/>
      <c r="L28" s="267"/>
      <c r="M28" s="267"/>
      <c r="N28" s="268"/>
      <c r="O28" s="268"/>
      <c r="P28" s="268"/>
      <c r="Q28" s="268"/>
      <c r="R28" s="268"/>
      <c r="S28" s="268"/>
      <c r="T28" s="268"/>
      <c r="U28" s="268"/>
      <c r="V28" s="268"/>
      <c r="W28" s="268"/>
      <c r="X28" s="269"/>
      <c r="Y28" s="269"/>
      <c r="Z28" s="269"/>
      <c r="AA28" s="269"/>
      <c r="AB28" s="269"/>
      <c r="AC28" s="270" t="str">
        <f t="shared" si="3"/>
        <v/>
      </c>
      <c r="AD28" s="270"/>
      <c r="AE28" s="270"/>
      <c r="AF28" s="270"/>
      <c r="AG28" s="271"/>
      <c r="AH28" s="71"/>
      <c r="AI28" s="71"/>
      <c r="AJ28" s="277"/>
      <c r="AM28" s="80">
        <f t="shared" si="4"/>
        <v>0</v>
      </c>
      <c r="AN28" s="80">
        <f t="shared" si="5"/>
        <v>0</v>
      </c>
    </row>
    <row r="29" spans="1:40" s="35" customFormat="1" ht="13.5" hidden="1" customHeight="1" x14ac:dyDescent="0.2">
      <c r="A29" s="287"/>
      <c r="B29" s="70"/>
      <c r="C29" s="70"/>
      <c r="D29" s="266"/>
      <c r="E29" s="267"/>
      <c r="F29" s="267"/>
      <c r="G29" s="267"/>
      <c r="H29" s="267"/>
      <c r="I29" s="267"/>
      <c r="J29" s="267"/>
      <c r="K29" s="267"/>
      <c r="L29" s="267"/>
      <c r="M29" s="267"/>
      <c r="N29" s="268"/>
      <c r="O29" s="268"/>
      <c r="P29" s="268"/>
      <c r="Q29" s="268"/>
      <c r="R29" s="268"/>
      <c r="S29" s="268"/>
      <c r="T29" s="268"/>
      <c r="U29" s="268"/>
      <c r="V29" s="268"/>
      <c r="W29" s="268"/>
      <c r="X29" s="269"/>
      <c r="Y29" s="269"/>
      <c r="Z29" s="269"/>
      <c r="AA29" s="269"/>
      <c r="AB29" s="269"/>
      <c r="AC29" s="270" t="str">
        <f t="shared" si="3"/>
        <v/>
      </c>
      <c r="AD29" s="270"/>
      <c r="AE29" s="270"/>
      <c r="AF29" s="270"/>
      <c r="AG29" s="271"/>
      <c r="AH29" s="71"/>
      <c r="AI29" s="71"/>
      <c r="AJ29" s="277"/>
      <c r="AM29" s="80">
        <f t="shared" si="4"/>
        <v>0</v>
      </c>
      <c r="AN29" s="80">
        <f t="shared" si="5"/>
        <v>0</v>
      </c>
    </row>
    <row r="30" spans="1:40" s="35" customFormat="1" ht="13.5" hidden="1" customHeight="1" x14ac:dyDescent="0.2">
      <c r="A30" s="287"/>
      <c r="B30" s="70"/>
      <c r="C30" s="70"/>
      <c r="D30" s="266"/>
      <c r="E30" s="267"/>
      <c r="F30" s="267"/>
      <c r="G30" s="267"/>
      <c r="H30" s="267"/>
      <c r="I30" s="267"/>
      <c r="J30" s="267"/>
      <c r="K30" s="267"/>
      <c r="L30" s="267"/>
      <c r="M30" s="267"/>
      <c r="N30" s="268"/>
      <c r="O30" s="268"/>
      <c r="P30" s="268"/>
      <c r="Q30" s="268"/>
      <c r="R30" s="268"/>
      <c r="S30" s="268"/>
      <c r="T30" s="268"/>
      <c r="U30" s="268"/>
      <c r="V30" s="268"/>
      <c r="W30" s="268"/>
      <c r="X30" s="269"/>
      <c r="Y30" s="269"/>
      <c r="Z30" s="269"/>
      <c r="AA30" s="269"/>
      <c r="AB30" s="269"/>
      <c r="AC30" s="270" t="str">
        <f t="shared" si="3"/>
        <v/>
      </c>
      <c r="AD30" s="270"/>
      <c r="AE30" s="270"/>
      <c r="AF30" s="270"/>
      <c r="AG30" s="271"/>
      <c r="AH30" s="71"/>
      <c r="AI30" s="71"/>
      <c r="AJ30" s="277"/>
      <c r="AM30" s="80">
        <f t="shared" si="4"/>
        <v>0</v>
      </c>
      <c r="AN30" s="80">
        <f t="shared" si="5"/>
        <v>0</v>
      </c>
    </row>
    <row r="31" spans="1:40" s="35" customFormat="1" ht="13.5" hidden="1" customHeight="1" x14ac:dyDescent="0.2">
      <c r="A31" s="287"/>
      <c r="B31" s="70"/>
      <c r="C31" s="70"/>
      <c r="D31" s="266"/>
      <c r="E31" s="267"/>
      <c r="F31" s="267"/>
      <c r="G31" s="267"/>
      <c r="H31" s="267"/>
      <c r="I31" s="267"/>
      <c r="J31" s="267"/>
      <c r="K31" s="267"/>
      <c r="L31" s="267"/>
      <c r="M31" s="267"/>
      <c r="N31" s="268"/>
      <c r="O31" s="268"/>
      <c r="P31" s="268"/>
      <c r="Q31" s="268"/>
      <c r="R31" s="268"/>
      <c r="S31" s="268"/>
      <c r="T31" s="268"/>
      <c r="U31" s="268"/>
      <c r="V31" s="268"/>
      <c r="W31" s="268"/>
      <c r="X31" s="269"/>
      <c r="Y31" s="269"/>
      <c r="Z31" s="269"/>
      <c r="AA31" s="269"/>
      <c r="AB31" s="269"/>
      <c r="AC31" s="270" t="str">
        <f t="shared" si="3"/>
        <v/>
      </c>
      <c r="AD31" s="270"/>
      <c r="AE31" s="270"/>
      <c r="AF31" s="270"/>
      <c r="AG31" s="271"/>
      <c r="AH31" s="71"/>
      <c r="AI31" s="71"/>
      <c r="AJ31" s="277"/>
      <c r="AM31" s="80">
        <f t="shared" si="4"/>
        <v>0</v>
      </c>
      <c r="AN31" s="80">
        <f t="shared" si="5"/>
        <v>0</v>
      </c>
    </row>
    <row r="32" spans="1:40" s="35" customFormat="1" ht="13.5" hidden="1" customHeight="1" x14ac:dyDescent="0.2">
      <c r="A32" s="287"/>
      <c r="B32" s="70"/>
      <c r="C32" s="70"/>
      <c r="D32" s="266"/>
      <c r="E32" s="267"/>
      <c r="F32" s="267"/>
      <c r="G32" s="267"/>
      <c r="H32" s="267"/>
      <c r="I32" s="267"/>
      <c r="J32" s="267"/>
      <c r="K32" s="267"/>
      <c r="L32" s="267"/>
      <c r="M32" s="267"/>
      <c r="N32" s="268"/>
      <c r="O32" s="268"/>
      <c r="P32" s="268"/>
      <c r="Q32" s="268"/>
      <c r="R32" s="268"/>
      <c r="S32" s="268"/>
      <c r="T32" s="268"/>
      <c r="U32" s="268"/>
      <c r="V32" s="268"/>
      <c r="W32" s="268"/>
      <c r="X32" s="269"/>
      <c r="Y32" s="269"/>
      <c r="Z32" s="269"/>
      <c r="AA32" s="269"/>
      <c r="AB32" s="269"/>
      <c r="AC32" s="270" t="str">
        <f t="shared" si="3"/>
        <v/>
      </c>
      <c r="AD32" s="270"/>
      <c r="AE32" s="270"/>
      <c r="AF32" s="270"/>
      <c r="AG32" s="271"/>
      <c r="AH32" s="71"/>
      <c r="AI32" s="71"/>
      <c r="AJ32" s="277"/>
      <c r="AM32" s="80">
        <f t="shared" si="4"/>
        <v>0</v>
      </c>
      <c r="AN32" s="80">
        <f t="shared" si="5"/>
        <v>0</v>
      </c>
    </row>
    <row r="33" spans="1:40" s="35" customFormat="1" ht="13.5" hidden="1" customHeight="1" x14ac:dyDescent="0.2">
      <c r="A33" s="287"/>
      <c r="B33" s="70"/>
      <c r="C33" s="70"/>
      <c r="D33" s="266"/>
      <c r="E33" s="267"/>
      <c r="F33" s="267"/>
      <c r="G33" s="267"/>
      <c r="H33" s="267"/>
      <c r="I33" s="267"/>
      <c r="J33" s="267"/>
      <c r="K33" s="267"/>
      <c r="L33" s="267"/>
      <c r="M33" s="267"/>
      <c r="N33" s="268"/>
      <c r="O33" s="268"/>
      <c r="P33" s="268"/>
      <c r="Q33" s="268"/>
      <c r="R33" s="268"/>
      <c r="S33" s="268"/>
      <c r="T33" s="268"/>
      <c r="U33" s="268"/>
      <c r="V33" s="268"/>
      <c r="W33" s="268"/>
      <c r="X33" s="269"/>
      <c r="Y33" s="269"/>
      <c r="Z33" s="269"/>
      <c r="AA33" s="269"/>
      <c r="AB33" s="269"/>
      <c r="AC33" s="270" t="str">
        <f t="shared" si="3"/>
        <v/>
      </c>
      <c r="AD33" s="270"/>
      <c r="AE33" s="270"/>
      <c r="AF33" s="270"/>
      <c r="AG33" s="271"/>
      <c r="AH33" s="71"/>
      <c r="AI33" s="71"/>
      <c r="AJ33" s="277"/>
      <c r="AM33" s="80">
        <f t="shared" si="4"/>
        <v>0</v>
      </c>
      <c r="AN33" s="80">
        <f t="shared" si="5"/>
        <v>0</v>
      </c>
    </row>
    <row r="34" spans="1:40" s="35" customFormat="1" ht="13.5" hidden="1" customHeight="1" x14ac:dyDescent="0.2">
      <c r="A34" s="287"/>
      <c r="B34" s="70"/>
      <c r="C34" s="70"/>
      <c r="D34" s="266"/>
      <c r="E34" s="267"/>
      <c r="F34" s="267"/>
      <c r="G34" s="267"/>
      <c r="H34" s="267"/>
      <c r="I34" s="267"/>
      <c r="J34" s="267"/>
      <c r="K34" s="267"/>
      <c r="L34" s="267"/>
      <c r="M34" s="267"/>
      <c r="N34" s="268"/>
      <c r="O34" s="268"/>
      <c r="P34" s="268"/>
      <c r="Q34" s="268"/>
      <c r="R34" s="268"/>
      <c r="S34" s="268"/>
      <c r="T34" s="268"/>
      <c r="U34" s="268"/>
      <c r="V34" s="268"/>
      <c r="W34" s="268"/>
      <c r="X34" s="269"/>
      <c r="Y34" s="269"/>
      <c r="Z34" s="269"/>
      <c r="AA34" s="269"/>
      <c r="AB34" s="269"/>
      <c r="AC34" s="270" t="str">
        <f t="shared" si="3"/>
        <v/>
      </c>
      <c r="AD34" s="270"/>
      <c r="AE34" s="270"/>
      <c r="AF34" s="270"/>
      <c r="AG34" s="271"/>
      <c r="AH34" s="71"/>
      <c r="AI34" s="71"/>
      <c r="AJ34" s="277"/>
      <c r="AM34" s="80">
        <f t="shared" si="4"/>
        <v>0</v>
      </c>
      <c r="AN34" s="80">
        <f t="shared" si="5"/>
        <v>0</v>
      </c>
    </row>
    <row r="35" spans="1:40" s="35" customFormat="1" ht="13.5" hidden="1" customHeight="1" x14ac:dyDescent="0.2">
      <c r="A35" s="287"/>
      <c r="B35" s="70"/>
      <c r="C35" s="70"/>
      <c r="D35" s="266"/>
      <c r="E35" s="267"/>
      <c r="F35" s="267"/>
      <c r="G35" s="267"/>
      <c r="H35" s="267"/>
      <c r="I35" s="267"/>
      <c r="J35" s="267"/>
      <c r="K35" s="267"/>
      <c r="L35" s="267"/>
      <c r="M35" s="267"/>
      <c r="N35" s="268"/>
      <c r="O35" s="268"/>
      <c r="P35" s="268"/>
      <c r="Q35" s="268"/>
      <c r="R35" s="268"/>
      <c r="S35" s="268"/>
      <c r="T35" s="268"/>
      <c r="U35" s="268"/>
      <c r="V35" s="268"/>
      <c r="W35" s="268"/>
      <c r="X35" s="269"/>
      <c r="Y35" s="269"/>
      <c r="Z35" s="269"/>
      <c r="AA35" s="269"/>
      <c r="AB35" s="269"/>
      <c r="AC35" s="270" t="str">
        <f t="shared" si="3"/>
        <v/>
      </c>
      <c r="AD35" s="270"/>
      <c r="AE35" s="270"/>
      <c r="AF35" s="270"/>
      <c r="AG35" s="271"/>
      <c r="AH35" s="71"/>
      <c r="AI35" s="71"/>
      <c r="AJ35" s="277"/>
      <c r="AM35" s="80">
        <f t="shared" si="4"/>
        <v>0</v>
      </c>
      <c r="AN35" s="80">
        <f t="shared" si="5"/>
        <v>0</v>
      </c>
    </row>
    <row r="36" spans="1:40" s="35" customFormat="1" ht="13.5" hidden="1" customHeight="1" x14ac:dyDescent="0.2">
      <c r="A36" s="287"/>
      <c r="B36" s="70"/>
      <c r="C36" s="70"/>
      <c r="D36" s="266"/>
      <c r="E36" s="267"/>
      <c r="F36" s="267"/>
      <c r="G36" s="267"/>
      <c r="H36" s="267"/>
      <c r="I36" s="267"/>
      <c r="J36" s="267"/>
      <c r="K36" s="267"/>
      <c r="L36" s="267"/>
      <c r="M36" s="267"/>
      <c r="N36" s="268"/>
      <c r="O36" s="268"/>
      <c r="P36" s="268"/>
      <c r="Q36" s="268"/>
      <c r="R36" s="268"/>
      <c r="S36" s="268"/>
      <c r="T36" s="268"/>
      <c r="U36" s="268"/>
      <c r="V36" s="268"/>
      <c r="W36" s="268"/>
      <c r="X36" s="269"/>
      <c r="Y36" s="269"/>
      <c r="Z36" s="269"/>
      <c r="AA36" s="269"/>
      <c r="AB36" s="269"/>
      <c r="AC36" s="270" t="str">
        <f t="shared" si="3"/>
        <v/>
      </c>
      <c r="AD36" s="270"/>
      <c r="AE36" s="270"/>
      <c r="AF36" s="270"/>
      <c r="AG36" s="271"/>
      <c r="AH36" s="71"/>
      <c r="AI36" s="71"/>
      <c r="AJ36" s="277"/>
      <c r="AM36" s="80">
        <f t="shared" si="4"/>
        <v>0</v>
      </c>
      <c r="AN36" s="80">
        <f t="shared" si="5"/>
        <v>0</v>
      </c>
    </row>
    <row r="37" spans="1:40" s="35" customFormat="1" ht="13.5" hidden="1" customHeight="1" x14ac:dyDescent="0.2">
      <c r="A37" s="287"/>
      <c r="B37" s="70"/>
      <c r="C37" s="70"/>
      <c r="D37" s="266"/>
      <c r="E37" s="267"/>
      <c r="F37" s="267"/>
      <c r="G37" s="267"/>
      <c r="H37" s="267"/>
      <c r="I37" s="267"/>
      <c r="J37" s="267"/>
      <c r="K37" s="267"/>
      <c r="L37" s="267"/>
      <c r="M37" s="267"/>
      <c r="N37" s="268"/>
      <c r="O37" s="268"/>
      <c r="P37" s="268"/>
      <c r="Q37" s="268"/>
      <c r="R37" s="268"/>
      <c r="S37" s="268"/>
      <c r="T37" s="268"/>
      <c r="U37" s="268"/>
      <c r="V37" s="268"/>
      <c r="W37" s="268"/>
      <c r="X37" s="269"/>
      <c r="Y37" s="269"/>
      <c r="Z37" s="269"/>
      <c r="AA37" s="269"/>
      <c r="AB37" s="269"/>
      <c r="AC37" s="270" t="str">
        <f t="shared" si="3"/>
        <v/>
      </c>
      <c r="AD37" s="270"/>
      <c r="AE37" s="270"/>
      <c r="AF37" s="270"/>
      <c r="AG37" s="271"/>
      <c r="AH37" s="71"/>
      <c r="AI37" s="71"/>
      <c r="AJ37" s="277"/>
      <c r="AM37" s="80">
        <f t="shared" si="4"/>
        <v>0</v>
      </c>
      <c r="AN37" s="80">
        <f t="shared" si="5"/>
        <v>0</v>
      </c>
    </row>
    <row r="38" spans="1:40" s="35" customFormat="1" ht="13.5" hidden="1" customHeight="1" x14ac:dyDescent="0.2">
      <c r="A38" s="287"/>
      <c r="B38" s="70"/>
      <c r="C38" s="70"/>
      <c r="D38" s="266"/>
      <c r="E38" s="267"/>
      <c r="F38" s="267"/>
      <c r="G38" s="267"/>
      <c r="H38" s="267"/>
      <c r="I38" s="267"/>
      <c r="J38" s="267"/>
      <c r="K38" s="267"/>
      <c r="L38" s="267"/>
      <c r="M38" s="267"/>
      <c r="N38" s="268"/>
      <c r="O38" s="268"/>
      <c r="P38" s="268"/>
      <c r="Q38" s="268"/>
      <c r="R38" s="268"/>
      <c r="S38" s="268"/>
      <c r="T38" s="268"/>
      <c r="U38" s="268"/>
      <c r="V38" s="268"/>
      <c r="W38" s="268"/>
      <c r="X38" s="269"/>
      <c r="Y38" s="269"/>
      <c r="Z38" s="269"/>
      <c r="AA38" s="269"/>
      <c r="AB38" s="269"/>
      <c r="AC38" s="270" t="str">
        <f t="shared" si="3"/>
        <v/>
      </c>
      <c r="AD38" s="270"/>
      <c r="AE38" s="270"/>
      <c r="AF38" s="270"/>
      <c r="AG38" s="271"/>
      <c r="AH38" s="71"/>
      <c r="AI38" s="71"/>
      <c r="AJ38" s="277"/>
      <c r="AM38" s="80">
        <f t="shared" si="4"/>
        <v>0</v>
      </c>
      <c r="AN38" s="80">
        <f t="shared" si="5"/>
        <v>0</v>
      </c>
    </row>
    <row r="39" spans="1:40" s="35" customFormat="1" ht="13.5" hidden="1" customHeight="1" x14ac:dyDescent="0.2">
      <c r="A39" s="287"/>
      <c r="B39" s="70"/>
      <c r="C39" s="70"/>
      <c r="D39" s="266"/>
      <c r="E39" s="267"/>
      <c r="F39" s="267"/>
      <c r="G39" s="267"/>
      <c r="H39" s="267"/>
      <c r="I39" s="267"/>
      <c r="J39" s="267"/>
      <c r="K39" s="267"/>
      <c r="L39" s="267"/>
      <c r="M39" s="267"/>
      <c r="N39" s="268"/>
      <c r="O39" s="268"/>
      <c r="P39" s="268"/>
      <c r="Q39" s="268"/>
      <c r="R39" s="268"/>
      <c r="S39" s="268"/>
      <c r="T39" s="268"/>
      <c r="U39" s="268"/>
      <c r="V39" s="268"/>
      <c r="W39" s="268"/>
      <c r="X39" s="269"/>
      <c r="Y39" s="269"/>
      <c r="Z39" s="269"/>
      <c r="AA39" s="269"/>
      <c r="AB39" s="269"/>
      <c r="AC39" s="270" t="str">
        <f t="shared" si="3"/>
        <v/>
      </c>
      <c r="AD39" s="270"/>
      <c r="AE39" s="270"/>
      <c r="AF39" s="270"/>
      <c r="AG39" s="271"/>
      <c r="AH39" s="71"/>
      <c r="AI39" s="71"/>
      <c r="AJ39" s="277"/>
      <c r="AM39" s="80">
        <f t="shared" si="4"/>
        <v>0</v>
      </c>
      <c r="AN39" s="80">
        <f t="shared" si="5"/>
        <v>0</v>
      </c>
    </row>
    <row r="40" spans="1:40" s="35" customFormat="1" ht="13.5" hidden="1" customHeight="1" x14ac:dyDescent="0.2">
      <c r="A40" s="287"/>
      <c r="B40" s="70"/>
      <c r="C40" s="70"/>
      <c r="D40" s="266"/>
      <c r="E40" s="267"/>
      <c r="F40" s="267"/>
      <c r="G40" s="267"/>
      <c r="H40" s="267"/>
      <c r="I40" s="267"/>
      <c r="J40" s="267"/>
      <c r="K40" s="267"/>
      <c r="L40" s="267"/>
      <c r="M40" s="267"/>
      <c r="N40" s="268"/>
      <c r="O40" s="268"/>
      <c r="P40" s="268"/>
      <c r="Q40" s="268"/>
      <c r="R40" s="268"/>
      <c r="S40" s="268"/>
      <c r="T40" s="268"/>
      <c r="U40" s="268"/>
      <c r="V40" s="268"/>
      <c r="W40" s="268"/>
      <c r="X40" s="269"/>
      <c r="Y40" s="269"/>
      <c r="Z40" s="269"/>
      <c r="AA40" s="269"/>
      <c r="AB40" s="269"/>
      <c r="AC40" s="270" t="str">
        <f t="shared" si="3"/>
        <v/>
      </c>
      <c r="AD40" s="270"/>
      <c r="AE40" s="270"/>
      <c r="AF40" s="270"/>
      <c r="AG40" s="271"/>
      <c r="AH40" s="71"/>
      <c r="AI40" s="71"/>
      <c r="AJ40" s="277"/>
      <c r="AM40" s="80">
        <f t="shared" si="4"/>
        <v>0</v>
      </c>
      <c r="AN40" s="80">
        <f t="shared" si="5"/>
        <v>0</v>
      </c>
    </row>
    <row r="41" spans="1:40" s="35" customFormat="1" ht="13.5" hidden="1" customHeight="1" x14ac:dyDescent="0.2">
      <c r="A41" s="287"/>
      <c r="B41" s="70"/>
      <c r="C41" s="70"/>
      <c r="D41" s="266"/>
      <c r="E41" s="267"/>
      <c r="F41" s="267"/>
      <c r="G41" s="267"/>
      <c r="H41" s="267"/>
      <c r="I41" s="267"/>
      <c r="J41" s="267"/>
      <c r="K41" s="267"/>
      <c r="L41" s="267"/>
      <c r="M41" s="267"/>
      <c r="N41" s="268"/>
      <c r="O41" s="268"/>
      <c r="P41" s="268"/>
      <c r="Q41" s="268"/>
      <c r="R41" s="268"/>
      <c r="S41" s="268"/>
      <c r="T41" s="268"/>
      <c r="U41" s="268"/>
      <c r="V41" s="268"/>
      <c r="W41" s="268"/>
      <c r="X41" s="269"/>
      <c r="Y41" s="269"/>
      <c r="Z41" s="269"/>
      <c r="AA41" s="269"/>
      <c r="AB41" s="269"/>
      <c r="AC41" s="270" t="str">
        <f t="shared" si="3"/>
        <v/>
      </c>
      <c r="AD41" s="270"/>
      <c r="AE41" s="270"/>
      <c r="AF41" s="270"/>
      <c r="AG41" s="271"/>
      <c r="AH41" s="71"/>
      <c r="AI41" s="71"/>
      <c r="AJ41" s="277"/>
      <c r="AM41" s="80">
        <f t="shared" si="4"/>
        <v>0</v>
      </c>
      <c r="AN41" s="80">
        <f t="shared" si="5"/>
        <v>0</v>
      </c>
    </row>
    <row r="42" spans="1:40" s="35" customFormat="1" ht="13.5" hidden="1" customHeight="1" x14ac:dyDescent="0.2">
      <c r="A42" s="287"/>
      <c r="B42" s="70"/>
      <c r="C42" s="70"/>
      <c r="D42" s="266"/>
      <c r="E42" s="267"/>
      <c r="F42" s="267"/>
      <c r="G42" s="267"/>
      <c r="H42" s="267"/>
      <c r="I42" s="267"/>
      <c r="J42" s="267"/>
      <c r="K42" s="267"/>
      <c r="L42" s="267"/>
      <c r="M42" s="267"/>
      <c r="N42" s="268"/>
      <c r="O42" s="268"/>
      <c r="P42" s="268"/>
      <c r="Q42" s="268"/>
      <c r="R42" s="268"/>
      <c r="S42" s="268"/>
      <c r="T42" s="268"/>
      <c r="U42" s="268"/>
      <c r="V42" s="268"/>
      <c r="W42" s="268"/>
      <c r="X42" s="269"/>
      <c r="Y42" s="269"/>
      <c r="Z42" s="269"/>
      <c r="AA42" s="269"/>
      <c r="AB42" s="269"/>
      <c r="AC42" s="270" t="str">
        <f t="shared" si="3"/>
        <v/>
      </c>
      <c r="AD42" s="270"/>
      <c r="AE42" s="270"/>
      <c r="AF42" s="270"/>
      <c r="AG42" s="271"/>
      <c r="AH42" s="71"/>
      <c r="AI42" s="71"/>
      <c r="AJ42" s="277"/>
      <c r="AM42" s="80">
        <f t="shared" si="4"/>
        <v>0</v>
      </c>
      <c r="AN42" s="80">
        <f t="shared" si="5"/>
        <v>0</v>
      </c>
    </row>
    <row r="43" spans="1:40" s="35" customFormat="1" ht="13.5" hidden="1" customHeight="1" x14ac:dyDescent="0.2">
      <c r="A43" s="287"/>
      <c r="B43" s="70"/>
      <c r="C43" s="70"/>
      <c r="D43" s="266"/>
      <c r="E43" s="267"/>
      <c r="F43" s="267"/>
      <c r="G43" s="267"/>
      <c r="H43" s="267"/>
      <c r="I43" s="267"/>
      <c r="J43" s="267"/>
      <c r="K43" s="267"/>
      <c r="L43" s="267"/>
      <c r="M43" s="267"/>
      <c r="N43" s="268"/>
      <c r="O43" s="268"/>
      <c r="P43" s="268"/>
      <c r="Q43" s="268"/>
      <c r="R43" s="268"/>
      <c r="S43" s="268"/>
      <c r="T43" s="268"/>
      <c r="U43" s="268"/>
      <c r="V43" s="268"/>
      <c r="W43" s="268"/>
      <c r="X43" s="269"/>
      <c r="Y43" s="269"/>
      <c r="Z43" s="269"/>
      <c r="AA43" s="269"/>
      <c r="AB43" s="269"/>
      <c r="AC43" s="270" t="str">
        <f t="shared" si="3"/>
        <v/>
      </c>
      <c r="AD43" s="270"/>
      <c r="AE43" s="270"/>
      <c r="AF43" s="270"/>
      <c r="AG43" s="271"/>
      <c r="AH43" s="71"/>
      <c r="AI43" s="71"/>
      <c r="AJ43" s="277"/>
      <c r="AM43" s="80">
        <f t="shared" si="4"/>
        <v>0</v>
      </c>
      <c r="AN43" s="80">
        <f t="shared" si="5"/>
        <v>0</v>
      </c>
    </row>
    <row r="44" spans="1:40" s="35" customFormat="1" ht="13.5" hidden="1" customHeight="1" x14ac:dyDescent="0.2">
      <c r="A44" s="287"/>
      <c r="B44" s="70"/>
      <c r="C44" s="70"/>
      <c r="D44" s="266"/>
      <c r="E44" s="267"/>
      <c r="F44" s="267"/>
      <c r="G44" s="267"/>
      <c r="H44" s="267"/>
      <c r="I44" s="267"/>
      <c r="J44" s="267"/>
      <c r="K44" s="267"/>
      <c r="L44" s="267"/>
      <c r="M44" s="267"/>
      <c r="N44" s="268"/>
      <c r="O44" s="268"/>
      <c r="P44" s="268"/>
      <c r="Q44" s="268"/>
      <c r="R44" s="268"/>
      <c r="S44" s="268"/>
      <c r="T44" s="268"/>
      <c r="U44" s="268"/>
      <c r="V44" s="268"/>
      <c r="W44" s="268"/>
      <c r="X44" s="269"/>
      <c r="Y44" s="269"/>
      <c r="Z44" s="269"/>
      <c r="AA44" s="269"/>
      <c r="AB44" s="269"/>
      <c r="AC44" s="270" t="str">
        <f t="shared" si="3"/>
        <v/>
      </c>
      <c r="AD44" s="270"/>
      <c r="AE44" s="270"/>
      <c r="AF44" s="270"/>
      <c r="AG44" s="271"/>
      <c r="AH44" s="71"/>
      <c r="AI44" s="71"/>
      <c r="AJ44" s="277"/>
      <c r="AM44" s="80">
        <f t="shared" si="4"/>
        <v>0</v>
      </c>
      <c r="AN44" s="80">
        <f t="shared" si="5"/>
        <v>0</v>
      </c>
    </row>
    <row r="45" spans="1:40" s="35" customFormat="1" ht="13.5" hidden="1" customHeight="1" x14ac:dyDescent="0.2">
      <c r="A45" s="287"/>
      <c r="B45" s="70"/>
      <c r="C45" s="70"/>
      <c r="D45" s="266"/>
      <c r="E45" s="267"/>
      <c r="F45" s="267"/>
      <c r="G45" s="267"/>
      <c r="H45" s="267"/>
      <c r="I45" s="267"/>
      <c r="J45" s="267"/>
      <c r="K45" s="267"/>
      <c r="L45" s="267"/>
      <c r="M45" s="267"/>
      <c r="N45" s="268"/>
      <c r="O45" s="268"/>
      <c r="P45" s="268"/>
      <c r="Q45" s="268"/>
      <c r="R45" s="268"/>
      <c r="S45" s="268"/>
      <c r="T45" s="268"/>
      <c r="U45" s="268"/>
      <c r="V45" s="268"/>
      <c r="W45" s="268"/>
      <c r="X45" s="269"/>
      <c r="Y45" s="269"/>
      <c r="Z45" s="269"/>
      <c r="AA45" s="269"/>
      <c r="AB45" s="269"/>
      <c r="AC45" s="270" t="str">
        <f t="shared" si="3"/>
        <v/>
      </c>
      <c r="AD45" s="270"/>
      <c r="AE45" s="270"/>
      <c r="AF45" s="270"/>
      <c r="AG45" s="271"/>
      <c r="AH45" s="71"/>
      <c r="AI45" s="71"/>
      <c r="AJ45" s="277"/>
      <c r="AM45" s="80">
        <f t="shared" si="4"/>
        <v>0</v>
      </c>
      <c r="AN45" s="80">
        <f t="shared" si="5"/>
        <v>0</v>
      </c>
    </row>
    <row r="46" spans="1:40" s="35" customFormat="1" ht="13.5" hidden="1" customHeight="1" x14ac:dyDescent="0.2">
      <c r="A46" s="287"/>
      <c r="B46" s="70"/>
      <c r="C46" s="70"/>
      <c r="D46" s="266"/>
      <c r="E46" s="267"/>
      <c r="F46" s="267"/>
      <c r="G46" s="267"/>
      <c r="H46" s="267"/>
      <c r="I46" s="267"/>
      <c r="J46" s="267"/>
      <c r="K46" s="267"/>
      <c r="L46" s="267"/>
      <c r="M46" s="267"/>
      <c r="N46" s="268"/>
      <c r="O46" s="268"/>
      <c r="P46" s="268"/>
      <c r="Q46" s="268"/>
      <c r="R46" s="268"/>
      <c r="S46" s="268"/>
      <c r="T46" s="268"/>
      <c r="U46" s="268"/>
      <c r="V46" s="268"/>
      <c r="W46" s="268"/>
      <c r="X46" s="269"/>
      <c r="Y46" s="269"/>
      <c r="Z46" s="269"/>
      <c r="AA46" s="269"/>
      <c r="AB46" s="269"/>
      <c r="AC46" s="270" t="str">
        <f t="shared" si="3"/>
        <v/>
      </c>
      <c r="AD46" s="270"/>
      <c r="AE46" s="270"/>
      <c r="AF46" s="270"/>
      <c r="AG46" s="271"/>
      <c r="AH46" s="71"/>
      <c r="AI46" s="71"/>
      <c r="AJ46" s="277"/>
      <c r="AM46" s="80">
        <f t="shared" si="4"/>
        <v>0</v>
      </c>
      <c r="AN46" s="80">
        <f t="shared" si="5"/>
        <v>0</v>
      </c>
    </row>
    <row r="47" spans="1:40" s="35" customFormat="1" ht="13.5" hidden="1" customHeight="1" x14ac:dyDescent="0.2">
      <c r="A47" s="287"/>
      <c r="B47" s="70"/>
      <c r="C47" s="70"/>
      <c r="D47" s="266"/>
      <c r="E47" s="267"/>
      <c r="F47" s="267"/>
      <c r="G47" s="267"/>
      <c r="H47" s="267"/>
      <c r="I47" s="267"/>
      <c r="J47" s="267"/>
      <c r="K47" s="267"/>
      <c r="L47" s="267"/>
      <c r="M47" s="267"/>
      <c r="N47" s="268"/>
      <c r="O47" s="268"/>
      <c r="P47" s="268"/>
      <c r="Q47" s="268"/>
      <c r="R47" s="268"/>
      <c r="S47" s="268"/>
      <c r="T47" s="268"/>
      <c r="U47" s="268"/>
      <c r="V47" s="268"/>
      <c r="W47" s="268"/>
      <c r="X47" s="269"/>
      <c r="Y47" s="269"/>
      <c r="Z47" s="269"/>
      <c r="AA47" s="269"/>
      <c r="AB47" s="269"/>
      <c r="AC47" s="270" t="str">
        <f t="shared" si="3"/>
        <v/>
      </c>
      <c r="AD47" s="270"/>
      <c r="AE47" s="270"/>
      <c r="AF47" s="270"/>
      <c r="AG47" s="271"/>
      <c r="AH47" s="71"/>
      <c r="AI47" s="71"/>
      <c r="AJ47" s="277"/>
      <c r="AM47" s="80">
        <f t="shared" si="4"/>
        <v>0</v>
      </c>
      <c r="AN47" s="80">
        <f t="shared" si="5"/>
        <v>0</v>
      </c>
    </row>
    <row r="48" spans="1:40" s="35" customFormat="1" ht="13.5" hidden="1" customHeight="1" x14ac:dyDescent="0.2">
      <c r="A48" s="287"/>
      <c r="B48" s="70"/>
      <c r="C48" s="70"/>
      <c r="D48" s="266"/>
      <c r="E48" s="267"/>
      <c r="F48" s="267"/>
      <c r="G48" s="267"/>
      <c r="H48" s="267"/>
      <c r="I48" s="267"/>
      <c r="J48" s="267"/>
      <c r="K48" s="267"/>
      <c r="L48" s="267"/>
      <c r="M48" s="267"/>
      <c r="N48" s="268"/>
      <c r="O48" s="268"/>
      <c r="P48" s="268"/>
      <c r="Q48" s="268"/>
      <c r="R48" s="268"/>
      <c r="S48" s="268"/>
      <c r="T48" s="268"/>
      <c r="U48" s="268"/>
      <c r="V48" s="268"/>
      <c r="W48" s="268"/>
      <c r="X48" s="269"/>
      <c r="Y48" s="269"/>
      <c r="Z48" s="269"/>
      <c r="AA48" s="269"/>
      <c r="AB48" s="269"/>
      <c r="AC48" s="270" t="str">
        <f t="shared" si="3"/>
        <v/>
      </c>
      <c r="AD48" s="270"/>
      <c r="AE48" s="270"/>
      <c r="AF48" s="270"/>
      <c r="AG48" s="271"/>
      <c r="AH48" s="71"/>
      <c r="AI48" s="71"/>
      <c r="AJ48" s="277"/>
      <c r="AM48" s="80">
        <f t="shared" si="4"/>
        <v>0</v>
      </c>
      <c r="AN48" s="80">
        <f t="shared" si="5"/>
        <v>0</v>
      </c>
    </row>
    <row r="49" spans="1:40" s="35" customFormat="1" ht="13.5" hidden="1" customHeight="1" x14ac:dyDescent="0.2">
      <c r="A49" s="287"/>
      <c r="B49" s="70"/>
      <c r="C49" s="70"/>
      <c r="D49" s="266"/>
      <c r="E49" s="267"/>
      <c r="F49" s="267"/>
      <c r="G49" s="267"/>
      <c r="H49" s="267"/>
      <c r="I49" s="267"/>
      <c r="J49" s="267"/>
      <c r="K49" s="267"/>
      <c r="L49" s="267"/>
      <c r="M49" s="267"/>
      <c r="N49" s="268"/>
      <c r="O49" s="268"/>
      <c r="P49" s="268"/>
      <c r="Q49" s="268"/>
      <c r="R49" s="268"/>
      <c r="S49" s="268"/>
      <c r="T49" s="268"/>
      <c r="U49" s="268"/>
      <c r="V49" s="268"/>
      <c r="W49" s="268"/>
      <c r="X49" s="269"/>
      <c r="Y49" s="269"/>
      <c r="Z49" s="269"/>
      <c r="AA49" s="269"/>
      <c r="AB49" s="269"/>
      <c r="AC49" s="270" t="str">
        <f t="shared" si="3"/>
        <v/>
      </c>
      <c r="AD49" s="270"/>
      <c r="AE49" s="270"/>
      <c r="AF49" s="270"/>
      <c r="AG49" s="271"/>
      <c r="AH49" s="71"/>
      <c r="AI49" s="71"/>
      <c r="AJ49" s="277"/>
      <c r="AM49" s="80">
        <f t="shared" si="4"/>
        <v>0</v>
      </c>
      <c r="AN49" s="80">
        <f t="shared" si="5"/>
        <v>0</v>
      </c>
    </row>
    <row r="50" spans="1:40" s="35" customFormat="1" ht="13.5" hidden="1" customHeight="1" x14ac:dyDescent="0.2">
      <c r="A50" s="287"/>
      <c r="B50" s="70"/>
      <c r="C50" s="70"/>
      <c r="D50" s="266"/>
      <c r="E50" s="267"/>
      <c r="F50" s="267"/>
      <c r="G50" s="267"/>
      <c r="H50" s="267"/>
      <c r="I50" s="267"/>
      <c r="J50" s="267"/>
      <c r="K50" s="267"/>
      <c r="L50" s="267"/>
      <c r="M50" s="267"/>
      <c r="N50" s="268"/>
      <c r="O50" s="268"/>
      <c r="P50" s="268"/>
      <c r="Q50" s="268"/>
      <c r="R50" s="268"/>
      <c r="S50" s="268"/>
      <c r="T50" s="268"/>
      <c r="U50" s="268"/>
      <c r="V50" s="268"/>
      <c r="W50" s="268"/>
      <c r="X50" s="269"/>
      <c r="Y50" s="269"/>
      <c r="Z50" s="269"/>
      <c r="AA50" s="269"/>
      <c r="AB50" s="269"/>
      <c r="AC50" s="270" t="str">
        <f t="shared" si="3"/>
        <v/>
      </c>
      <c r="AD50" s="270"/>
      <c r="AE50" s="270"/>
      <c r="AF50" s="270"/>
      <c r="AG50" s="271"/>
      <c r="AH50" s="71"/>
      <c r="AI50" s="71"/>
      <c r="AJ50" s="277"/>
      <c r="AM50" s="80">
        <f t="shared" si="4"/>
        <v>0</v>
      </c>
      <c r="AN50" s="80">
        <f t="shared" si="5"/>
        <v>0</v>
      </c>
    </row>
    <row r="51" spans="1:40" s="35" customFormat="1" ht="13.5" hidden="1" customHeight="1" x14ac:dyDescent="0.2">
      <c r="A51" s="287"/>
      <c r="B51" s="70"/>
      <c r="C51" s="70"/>
      <c r="D51" s="266"/>
      <c r="E51" s="267"/>
      <c r="F51" s="267"/>
      <c r="G51" s="267"/>
      <c r="H51" s="267"/>
      <c r="I51" s="267"/>
      <c r="J51" s="267"/>
      <c r="K51" s="267"/>
      <c r="L51" s="267"/>
      <c r="M51" s="267"/>
      <c r="N51" s="268"/>
      <c r="O51" s="268"/>
      <c r="P51" s="268"/>
      <c r="Q51" s="268"/>
      <c r="R51" s="268"/>
      <c r="S51" s="268"/>
      <c r="T51" s="268"/>
      <c r="U51" s="268"/>
      <c r="V51" s="268"/>
      <c r="W51" s="268"/>
      <c r="X51" s="269"/>
      <c r="Y51" s="269"/>
      <c r="Z51" s="269"/>
      <c r="AA51" s="269"/>
      <c r="AB51" s="269"/>
      <c r="AC51" s="270" t="str">
        <f t="shared" si="3"/>
        <v/>
      </c>
      <c r="AD51" s="270"/>
      <c r="AE51" s="270"/>
      <c r="AF51" s="270"/>
      <c r="AG51" s="271"/>
      <c r="AH51" s="71"/>
      <c r="AI51" s="71"/>
      <c r="AJ51" s="277"/>
      <c r="AM51" s="80">
        <f t="shared" si="4"/>
        <v>0</v>
      </c>
      <c r="AN51" s="80">
        <f t="shared" si="5"/>
        <v>0</v>
      </c>
    </row>
    <row r="52" spans="1:40" s="35" customFormat="1" ht="13.5" hidden="1" customHeight="1" x14ac:dyDescent="0.2">
      <c r="A52" s="287"/>
      <c r="B52" s="70"/>
      <c r="C52" s="70"/>
      <c r="D52" s="266"/>
      <c r="E52" s="267"/>
      <c r="F52" s="267"/>
      <c r="G52" s="267"/>
      <c r="H52" s="267"/>
      <c r="I52" s="267"/>
      <c r="J52" s="267"/>
      <c r="K52" s="267"/>
      <c r="L52" s="267"/>
      <c r="M52" s="267"/>
      <c r="N52" s="268"/>
      <c r="O52" s="268"/>
      <c r="P52" s="268"/>
      <c r="Q52" s="268"/>
      <c r="R52" s="268"/>
      <c r="S52" s="268"/>
      <c r="T52" s="268"/>
      <c r="U52" s="268"/>
      <c r="V52" s="268"/>
      <c r="W52" s="268"/>
      <c r="X52" s="269"/>
      <c r="Y52" s="269"/>
      <c r="Z52" s="269"/>
      <c r="AA52" s="269"/>
      <c r="AB52" s="269"/>
      <c r="AC52" s="270" t="str">
        <f t="shared" si="3"/>
        <v/>
      </c>
      <c r="AD52" s="270"/>
      <c r="AE52" s="270"/>
      <c r="AF52" s="270"/>
      <c r="AG52" s="271"/>
      <c r="AH52" s="71"/>
      <c r="AI52" s="71"/>
      <c r="AJ52" s="277"/>
      <c r="AM52" s="80">
        <f t="shared" si="4"/>
        <v>0</v>
      </c>
      <c r="AN52" s="80">
        <f t="shared" si="5"/>
        <v>0</v>
      </c>
    </row>
    <row r="53" spans="1:40" s="35" customFormat="1" ht="13.5" hidden="1" customHeight="1" x14ac:dyDescent="0.2">
      <c r="A53" s="287"/>
      <c r="B53" s="70"/>
      <c r="C53" s="70"/>
      <c r="D53" s="266"/>
      <c r="E53" s="267"/>
      <c r="F53" s="267"/>
      <c r="G53" s="267"/>
      <c r="H53" s="267"/>
      <c r="I53" s="267"/>
      <c r="J53" s="267"/>
      <c r="K53" s="267"/>
      <c r="L53" s="267"/>
      <c r="M53" s="267"/>
      <c r="N53" s="268"/>
      <c r="O53" s="268"/>
      <c r="P53" s="268"/>
      <c r="Q53" s="268"/>
      <c r="R53" s="268"/>
      <c r="S53" s="268"/>
      <c r="T53" s="268"/>
      <c r="U53" s="268"/>
      <c r="V53" s="268"/>
      <c r="W53" s="268"/>
      <c r="X53" s="269"/>
      <c r="Y53" s="269"/>
      <c r="Z53" s="269"/>
      <c r="AA53" s="269"/>
      <c r="AB53" s="269"/>
      <c r="AC53" s="270" t="str">
        <f t="shared" si="3"/>
        <v/>
      </c>
      <c r="AD53" s="270"/>
      <c r="AE53" s="270"/>
      <c r="AF53" s="270"/>
      <c r="AG53" s="271"/>
      <c r="AH53" s="71"/>
      <c r="AI53" s="71"/>
      <c r="AJ53" s="277"/>
      <c r="AM53" s="80">
        <f t="shared" si="4"/>
        <v>0</v>
      </c>
      <c r="AN53" s="80">
        <f t="shared" si="5"/>
        <v>0</v>
      </c>
    </row>
    <row r="54" spans="1:40" s="35" customFormat="1" ht="13.5" hidden="1" customHeight="1" thickBot="1" x14ac:dyDescent="0.25">
      <c r="A54" s="287"/>
      <c r="B54" s="70"/>
      <c r="C54" s="70"/>
      <c r="D54" s="306"/>
      <c r="E54" s="272"/>
      <c r="F54" s="272"/>
      <c r="G54" s="272"/>
      <c r="H54" s="272"/>
      <c r="I54" s="272"/>
      <c r="J54" s="272"/>
      <c r="K54" s="272"/>
      <c r="L54" s="272"/>
      <c r="M54" s="272"/>
      <c r="N54" s="273"/>
      <c r="O54" s="273"/>
      <c r="P54" s="273"/>
      <c r="Q54" s="273"/>
      <c r="R54" s="273"/>
      <c r="S54" s="273"/>
      <c r="T54" s="273"/>
      <c r="U54" s="273"/>
      <c r="V54" s="273"/>
      <c r="W54" s="273"/>
      <c r="X54" s="321"/>
      <c r="Y54" s="321"/>
      <c r="Z54" s="321"/>
      <c r="AA54" s="321"/>
      <c r="AB54" s="321"/>
      <c r="AC54" s="318" t="str">
        <f t="shared" si="0"/>
        <v/>
      </c>
      <c r="AD54" s="318"/>
      <c r="AE54" s="318"/>
      <c r="AF54" s="318"/>
      <c r="AG54" s="319"/>
      <c r="AH54" s="71"/>
      <c r="AI54" s="71"/>
      <c r="AJ54" s="277"/>
      <c r="AM54" s="81">
        <f t="shared" si="1"/>
        <v>0</v>
      </c>
      <c r="AN54" s="81">
        <f t="shared" si="2"/>
        <v>0</v>
      </c>
    </row>
    <row r="55" spans="1:40" s="35" customFormat="1" ht="13.5" hidden="1" customHeight="1" thickTop="1" x14ac:dyDescent="0.2">
      <c r="A55" s="287"/>
      <c r="B55" s="70"/>
      <c r="C55" s="70"/>
      <c r="D55" s="320" t="s">
        <v>127</v>
      </c>
      <c r="E55" s="320"/>
      <c r="F55" s="320"/>
      <c r="G55" s="320"/>
      <c r="H55" s="320"/>
      <c r="I55" s="320"/>
      <c r="J55" s="320"/>
      <c r="K55" s="320"/>
      <c r="L55" s="320"/>
      <c r="M55" s="320"/>
      <c r="N55" s="320"/>
      <c r="O55" s="320"/>
      <c r="P55" s="320"/>
      <c r="Q55" s="320"/>
      <c r="R55" s="320"/>
      <c r="S55" s="322"/>
      <c r="T55" s="322"/>
      <c r="U55" s="322"/>
      <c r="V55" s="75"/>
      <c r="W55" s="75"/>
      <c r="X55" s="75"/>
      <c r="Y55" s="75"/>
      <c r="Z55" s="75"/>
      <c r="AA55" s="75"/>
      <c r="AB55" s="75"/>
      <c r="AC55" s="75"/>
      <c r="AD55" s="75"/>
      <c r="AE55" s="75"/>
      <c r="AF55" s="75"/>
      <c r="AG55" s="75"/>
      <c r="AH55" s="71"/>
      <c r="AI55" s="71"/>
      <c r="AJ55" s="277"/>
      <c r="AM55" s="82">
        <f>SUM(AM15:AM54)</f>
        <v>0</v>
      </c>
      <c r="AN55" s="82">
        <f>SUM(AN15:AN54)</f>
        <v>0</v>
      </c>
    </row>
    <row r="56" spans="1:40" s="35" customFormat="1" ht="13.5" hidden="1" customHeight="1" x14ac:dyDescent="0.2">
      <c r="A56" s="287"/>
      <c r="B56" s="70"/>
      <c r="C56" s="70"/>
      <c r="D56" s="135"/>
      <c r="E56" s="135"/>
      <c r="F56" s="135"/>
      <c r="G56" s="135"/>
      <c r="H56" s="135"/>
      <c r="I56" s="135"/>
      <c r="J56" s="135"/>
      <c r="K56" s="135"/>
      <c r="L56" s="135"/>
      <c r="M56" s="135"/>
      <c r="N56" s="135"/>
      <c r="O56" s="135"/>
      <c r="P56" s="135"/>
      <c r="Q56" s="135"/>
      <c r="R56" s="135"/>
      <c r="S56" s="136"/>
      <c r="T56" s="136"/>
      <c r="U56" s="136"/>
      <c r="V56" s="136"/>
      <c r="W56" s="136"/>
      <c r="X56" s="136"/>
      <c r="Y56" s="136"/>
      <c r="Z56" s="136"/>
      <c r="AA56" s="136"/>
      <c r="AB56" s="136"/>
      <c r="AC56" s="136"/>
      <c r="AD56" s="136"/>
      <c r="AE56" s="136"/>
      <c r="AF56" s="136"/>
      <c r="AG56" s="136"/>
      <c r="AH56" s="71"/>
      <c r="AI56" s="71"/>
      <c r="AJ56" s="277"/>
      <c r="AM56" s="82"/>
      <c r="AN56" s="82"/>
    </row>
    <row r="57" spans="1:40" s="35" customFormat="1" ht="13.5" hidden="1" customHeight="1" thickBot="1" x14ac:dyDescent="0.25">
      <c r="A57" s="287"/>
      <c r="B57" s="70"/>
      <c r="C57" s="70"/>
      <c r="D57" s="70"/>
      <c r="E57" s="70"/>
      <c r="F57" s="70"/>
      <c r="G57" s="71"/>
      <c r="H57" s="71"/>
      <c r="I57" s="71"/>
      <c r="J57" s="71"/>
      <c r="K57" s="71"/>
      <c r="L57" s="72"/>
      <c r="M57" s="72"/>
      <c r="N57" s="72"/>
      <c r="O57" s="72"/>
      <c r="P57" s="72"/>
      <c r="Q57" s="72"/>
      <c r="R57" s="72"/>
      <c r="S57" s="72"/>
      <c r="T57" s="72"/>
      <c r="U57" s="72"/>
      <c r="V57" s="72"/>
      <c r="W57" s="72"/>
      <c r="X57" s="72"/>
      <c r="Y57" s="72"/>
      <c r="Z57" s="72"/>
      <c r="AA57" s="72"/>
      <c r="AB57" s="72"/>
      <c r="AC57" s="72"/>
      <c r="AD57" s="72"/>
      <c r="AE57" s="72"/>
      <c r="AF57" s="71"/>
      <c r="AG57" s="71"/>
      <c r="AH57" s="71"/>
      <c r="AI57" s="71"/>
      <c r="AJ57" s="277"/>
    </row>
    <row r="58" spans="1:40" s="35" customFormat="1" ht="13.5" hidden="1" customHeight="1" thickTop="1" thickBot="1" x14ac:dyDescent="0.25">
      <c r="A58" s="287"/>
      <c r="B58" s="70"/>
      <c r="C58" s="70"/>
      <c r="D58" s="141"/>
      <c r="E58" s="144" t="s">
        <v>156</v>
      </c>
      <c r="F58" s="142"/>
      <c r="G58" s="142"/>
      <c r="H58" s="343" t="s">
        <v>86</v>
      </c>
      <c r="I58" s="343"/>
      <c r="J58" s="343"/>
      <c r="K58" s="343"/>
      <c r="L58" s="343"/>
      <c r="M58" s="343"/>
      <c r="N58" s="343"/>
      <c r="O58" s="343"/>
      <c r="P58" s="343"/>
      <c r="Q58" s="343"/>
      <c r="R58" s="343"/>
      <c r="S58" s="343"/>
      <c r="T58" s="343"/>
      <c r="U58" s="343"/>
      <c r="V58" s="343"/>
      <c r="W58" s="343"/>
      <c r="X58" s="343"/>
      <c r="Y58" s="343"/>
      <c r="Z58" s="343"/>
      <c r="AA58" s="343"/>
      <c r="AB58" s="343"/>
      <c r="AC58" s="142"/>
      <c r="AD58" s="142"/>
      <c r="AE58" s="142"/>
      <c r="AF58" s="142"/>
      <c r="AG58" s="143"/>
      <c r="AH58" s="71"/>
      <c r="AI58" s="71"/>
      <c r="AJ58" s="277"/>
    </row>
    <row r="59" spans="1:40" s="35" customFormat="1" ht="13.5" hidden="1" customHeight="1" thickTop="1" x14ac:dyDescent="0.2">
      <c r="A59" s="287"/>
      <c r="B59" s="70"/>
      <c r="C59" s="70"/>
      <c r="D59" s="315" t="s">
        <v>83</v>
      </c>
      <c r="E59" s="311"/>
      <c r="F59" s="311"/>
      <c r="G59" s="311"/>
      <c r="H59" s="311" t="s">
        <v>159</v>
      </c>
      <c r="I59" s="311"/>
      <c r="J59" s="311"/>
      <c r="K59" s="311"/>
      <c r="L59" s="311"/>
      <c r="M59" s="311"/>
      <c r="N59" s="311" t="s">
        <v>4</v>
      </c>
      <c r="O59" s="311"/>
      <c r="P59" s="311"/>
      <c r="Q59" s="311"/>
      <c r="R59" s="311"/>
      <c r="S59" s="311" t="s">
        <v>5</v>
      </c>
      <c r="T59" s="311"/>
      <c r="U59" s="311"/>
      <c r="V59" s="311"/>
      <c r="W59" s="311"/>
      <c r="X59" s="311" t="s">
        <v>58</v>
      </c>
      <c r="Y59" s="311"/>
      <c r="Z59" s="311"/>
      <c r="AA59" s="311"/>
      <c r="AB59" s="311"/>
      <c r="AC59" s="311" t="s">
        <v>128</v>
      </c>
      <c r="AD59" s="311"/>
      <c r="AE59" s="311"/>
      <c r="AF59" s="311"/>
      <c r="AG59" s="312"/>
      <c r="AH59" s="71"/>
      <c r="AI59" s="71"/>
      <c r="AJ59" s="277"/>
    </row>
    <row r="60" spans="1:40" s="35" customFormat="1" ht="13.5" hidden="1" customHeight="1" thickBot="1" x14ac:dyDescent="0.25">
      <c r="A60" s="287"/>
      <c r="B60" s="70"/>
      <c r="C60" s="70"/>
      <c r="D60" s="316"/>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4"/>
      <c r="AH60" s="71"/>
      <c r="AI60" s="71"/>
      <c r="AJ60" s="277"/>
      <c r="AM60" s="79" t="s">
        <v>95</v>
      </c>
      <c r="AN60" s="79" t="s">
        <v>96</v>
      </c>
    </row>
    <row r="61" spans="1:40" s="35" customFormat="1" ht="13.5" hidden="1" customHeight="1" thickTop="1" x14ac:dyDescent="0.2">
      <c r="A61" s="287"/>
      <c r="B61" s="70"/>
      <c r="C61" s="70"/>
      <c r="D61" s="298"/>
      <c r="E61" s="299"/>
      <c r="F61" s="299"/>
      <c r="G61" s="299"/>
      <c r="H61" s="299"/>
      <c r="I61" s="299"/>
      <c r="J61" s="299"/>
      <c r="K61" s="299"/>
      <c r="L61" s="299"/>
      <c r="M61" s="299"/>
      <c r="N61" s="300"/>
      <c r="O61" s="300"/>
      <c r="P61" s="300"/>
      <c r="Q61" s="300"/>
      <c r="R61" s="300"/>
      <c r="S61" s="300"/>
      <c r="T61" s="300"/>
      <c r="U61" s="300"/>
      <c r="V61" s="300"/>
      <c r="W61" s="300"/>
      <c r="X61" s="317"/>
      <c r="Y61" s="317"/>
      <c r="Z61" s="317"/>
      <c r="AA61" s="317"/>
      <c r="AB61" s="317"/>
      <c r="AC61" s="301" t="str">
        <f>IF(AND(D61&lt;&gt;"",H61&lt;&gt;"",N61&lt;&gt;"",S61&lt;&gt;"",X61&lt;&gt;"",$AA$8&lt;&gt;"",$AA$9&lt;&gt;""),IF(D61="Nitrogen",X61/$AA$8,X61/$AA$9),"")</f>
        <v/>
      </c>
      <c r="AD61" s="301"/>
      <c r="AE61" s="301"/>
      <c r="AF61" s="301"/>
      <c r="AG61" s="302"/>
      <c r="AH61" s="71"/>
      <c r="AI61" s="71"/>
      <c r="AJ61" s="277"/>
      <c r="AM61" s="80">
        <f>IF(D61="Nitrogen",AC61,0)</f>
        <v>0</v>
      </c>
      <c r="AN61" s="80">
        <f>IF(D61="Phosphorus",AC61,0)</f>
        <v>0</v>
      </c>
    </row>
    <row r="62" spans="1:40" s="35" customFormat="1" ht="13.5" hidden="1" customHeight="1" x14ac:dyDescent="0.2">
      <c r="A62" s="287"/>
      <c r="B62" s="70"/>
      <c r="C62" s="70"/>
      <c r="D62" s="266"/>
      <c r="E62" s="267"/>
      <c r="F62" s="267"/>
      <c r="G62" s="267"/>
      <c r="H62" s="267"/>
      <c r="I62" s="267"/>
      <c r="J62" s="267"/>
      <c r="K62" s="267"/>
      <c r="L62" s="267"/>
      <c r="M62" s="267"/>
      <c r="N62" s="268"/>
      <c r="O62" s="268"/>
      <c r="P62" s="268"/>
      <c r="Q62" s="268"/>
      <c r="R62" s="268"/>
      <c r="S62" s="268"/>
      <c r="T62" s="268"/>
      <c r="U62" s="268"/>
      <c r="V62" s="268"/>
      <c r="W62" s="268"/>
      <c r="X62" s="269"/>
      <c r="Y62" s="269"/>
      <c r="Z62" s="269"/>
      <c r="AA62" s="269"/>
      <c r="AB62" s="269"/>
      <c r="AC62" s="270" t="str">
        <f t="shared" ref="AC62:AC100" si="6">IF(AND(D62&lt;&gt;"",H62&lt;&gt;"",N62&lt;&gt;"",S62&lt;&gt;"",X62&lt;&gt;"",$AA$8&lt;&gt;"",$AA$9&lt;&gt;""),IF(D62="Nitrogen",X62/$AA$8,X62/$AA$9),"")</f>
        <v/>
      </c>
      <c r="AD62" s="270"/>
      <c r="AE62" s="270"/>
      <c r="AF62" s="270"/>
      <c r="AG62" s="271"/>
      <c r="AH62" s="71"/>
      <c r="AI62" s="71"/>
      <c r="AJ62" s="277"/>
      <c r="AM62" s="80">
        <f t="shared" ref="AM62:AM100" si="7">IF(D62="Nitrogen",AC62,0)</f>
        <v>0</v>
      </c>
      <c r="AN62" s="80">
        <f t="shared" ref="AN62:AN100" si="8">IF(D62="Phosphorus",AC62,0)</f>
        <v>0</v>
      </c>
    </row>
    <row r="63" spans="1:40" s="35" customFormat="1" ht="13.5" hidden="1" customHeight="1" x14ac:dyDescent="0.2">
      <c r="A63" s="287"/>
      <c r="B63" s="70"/>
      <c r="C63" s="70"/>
      <c r="D63" s="266"/>
      <c r="E63" s="267"/>
      <c r="F63" s="267"/>
      <c r="G63" s="267"/>
      <c r="H63" s="267"/>
      <c r="I63" s="267"/>
      <c r="J63" s="267"/>
      <c r="K63" s="267"/>
      <c r="L63" s="267"/>
      <c r="M63" s="267"/>
      <c r="N63" s="268"/>
      <c r="O63" s="268"/>
      <c r="P63" s="268"/>
      <c r="Q63" s="268"/>
      <c r="R63" s="268"/>
      <c r="S63" s="268"/>
      <c r="T63" s="268"/>
      <c r="U63" s="268"/>
      <c r="V63" s="268"/>
      <c r="W63" s="268"/>
      <c r="X63" s="269"/>
      <c r="Y63" s="269"/>
      <c r="Z63" s="269"/>
      <c r="AA63" s="269"/>
      <c r="AB63" s="269"/>
      <c r="AC63" s="270" t="str">
        <f t="shared" si="6"/>
        <v/>
      </c>
      <c r="AD63" s="270"/>
      <c r="AE63" s="270"/>
      <c r="AF63" s="270"/>
      <c r="AG63" s="271"/>
      <c r="AH63" s="71"/>
      <c r="AI63" s="71"/>
      <c r="AJ63" s="277"/>
      <c r="AM63" s="80">
        <f t="shared" si="7"/>
        <v>0</v>
      </c>
      <c r="AN63" s="80">
        <f t="shared" si="8"/>
        <v>0</v>
      </c>
    </row>
    <row r="64" spans="1:40" s="35" customFormat="1" ht="13.5" hidden="1" customHeight="1" x14ac:dyDescent="0.2">
      <c r="A64" s="287"/>
      <c r="B64" s="70"/>
      <c r="C64" s="70"/>
      <c r="D64" s="266"/>
      <c r="E64" s="267"/>
      <c r="F64" s="267"/>
      <c r="G64" s="267"/>
      <c r="H64" s="267"/>
      <c r="I64" s="267"/>
      <c r="J64" s="267"/>
      <c r="K64" s="267"/>
      <c r="L64" s="267"/>
      <c r="M64" s="267"/>
      <c r="N64" s="268"/>
      <c r="O64" s="268"/>
      <c r="P64" s="268"/>
      <c r="Q64" s="268"/>
      <c r="R64" s="268"/>
      <c r="S64" s="268"/>
      <c r="T64" s="268"/>
      <c r="U64" s="268"/>
      <c r="V64" s="268"/>
      <c r="W64" s="268"/>
      <c r="X64" s="269"/>
      <c r="Y64" s="269"/>
      <c r="Z64" s="269"/>
      <c r="AA64" s="269"/>
      <c r="AB64" s="269"/>
      <c r="AC64" s="270" t="str">
        <f t="shared" si="6"/>
        <v/>
      </c>
      <c r="AD64" s="270"/>
      <c r="AE64" s="270"/>
      <c r="AF64" s="270"/>
      <c r="AG64" s="271"/>
      <c r="AH64" s="71"/>
      <c r="AI64" s="71"/>
      <c r="AJ64" s="277"/>
      <c r="AM64" s="80">
        <f t="shared" si="7"/>
        <v>0</v>
      </c>
      <c r="AN64" s="80">
        <f t="shared" si="8"/>
        <v>0</v>
      </c>
    </row>
    <row r="65" spans="1:40" s="35" customFormat="1" ht="13.5" hidden="1" customHeight="1" x14ac:dyDescent="0.2">
      <c r="A65" s="287"/>
      <c r="B65" s="70"/>
      <c r="C65" s="70"/>
      <c r="D65" s="266"/>
      <c r="E65" s="267"/>
      <c r="F65" s="267"/>
      <c r="G65" s="267"/>
      <c r="H65" s="267"/>
      <c r="I65" s="267"/>
      <c r="J65" s="267"/>
      <c r="K65" s="267"/>
      <c r="L65" s="267"/>
      <c r="M65" s="267"/>
      <c r="N65" s="268"/>
      <c r="O65" s="268"/>
      <c r="P65" s="268"/>
      <c r="Q65" s="268"/>
      <c r="R65" s="268"/>
      <c r="S65" s="268"/>
      <c r="T65" s="268"/>
      <c r="U65" s="268"/>
      <c r="V65" s="268"/>
      <c r="W65" s="268"/>
      <c r="X65" s="269"/>
      <c r="Y65" s="269"/>
      <c r="Z65" s="269"/>
      <c r="AA65" s="269"/>
      <c r="AB65" s="269"/>
      <c r="AC65" s="270" t="str">
        <f t="shared" si="6"/>
        <v/>
      </c>
      <c r="AD65" s="270"/>
      <c r="AE65" s="270"/>
      <c r="AF65" s="270"/>
      <c r="AG65" s="271"/>
      <c r="AH65" s="71"/>
      <c r="AI65" s="71"/>
      <c r="AJ65" s="277"/>
      <c r="AM65" s="80">
        <f t="shared" si="7"/>
        <v>0</v>
      </c>
      <c r="AN65" s="80">
        <f t="shared" si="8"/>
        <v>0</v>
      </c>
    </row>
    <row r="66" spans="1:40" s="35" customFormat="1" ht="13.5" hidden="1" customHeight="1" x14ac:dyDescent="0.2">
      <c r="A66" s="287"/>
      <c r="B66" s="70"/>
      <c r="C66" s="70"/>
      <c r="D66" s="266"/>
      <c r="E66" s="267"/>
      <c r="F66" s="267"/>
      <c r="G66" s="267"/>
      <c r="H66" s="267"/>
      <c r="I66" s="267"/>
      <c r="J66" s="267"/>
      <c r="K66" s="267"/>
      <c r="L66" s="267"/>
      <c r="M66" s="267"/>
      <c r="N66" s="268"/>
      <c r="O66" s="268"/>
      <c r="P66" s="268"/>
      <c r="Q66" s="268"/>
      <c r="R66" s="268"/>
      <c r="S66" s="268"/>
      <c r="T66" s="268"/>
      <c r="U66" s="268"/>
      <c r="V66" s="268"/>
      <c r="W66" s="268"/>
      <c r="X66" s="269"/>
      <c r="Y66" s="269"/>
      <c r="Z66" s="269"/>
      <c r="AA66" s="269"/>
      <c r="AB66" s="269"/>
      <c r="AC66" s="270" t="str">
        <f t="shared" si="6"/>
        <v/>
      </c>
      <c r="AD66" s="270"/>
      <c r="AE66" s="270"/>
      <c r="AF66" s="270"/>
      <c r="AG66" s="271"/>
      <c r="AH66" s="71"/>
      <c r="AI66" s="71"/>
      <c r="AJ66" s="277"/>
      <c r="AM66" s="80">
        <f t="shared" si="7"/>
        <v>0</v>
      </c>
      <c r="AN66" s="80">
        <f t="shared" si="8"/>
        <v>0</v>
      </c>
    </row>
    <row r="67" spans="1:40" s="35" customFormat="1" ht="13.5" hidden="1" customHeight="1" x14ac:dyDescent="0.2">
      <c r="A67" s="287"/>
      <c r="B67" s="70"/>
      <c r="C67" s="70"/>
      <c r="D67" s="266"/>
      <c r="E67" s="267"/>
      <c r="F67" s="267"/>
      <c r="G67" s="267"/>
      <c r="H67" s="267"/>
      <c r="I67" s="267"/>
      <c r="J67" s="267"/>
      <c r="K67" s="267"/>
      <c r="L67" s="267"/>
      <c r="M67" s="267"/>
      <c r="N67" s="268"/>
      <c r="O67" s="268"/>
      <c r="P67" s="268"/>
      <c r="Q67" s="268"/>
      <c r="R67" s="268"/>
      <c r="S67" s="268"/>
      <c r="T67" s="268"/>
      <c r="U67" s="268"/>
      <c r="V67" s="268"/>
      <c r="W67" s="268"/>
      <c r="X67" s="269"/>
      <c r="Y67" s="269"/>
      <c r="Z67" s="269"/>
      <c r="AA67" s="269"/>
      <c r="AB67" s="269"/>
      <c r="AC67" s="270" t="str">
        <f t="shared" si="6"/>
        <v/>
      </c>
      <c r="AD67" s="270"/>
      <c r="AE67" s="270"/>
      <c r="AF67" s="270"/>
      <c r="AG67" s="271"/>
      <c r="AH67" s="71"/>
      <c r="AI67" s="71"/>
      <c r="AJ67" s="277"/>
      <c r="AM67" s="80">
        <f t="shared" si="7"/>
        <v>0</v>
      </c>
      <c r="AN67" s="80">
        <f t="shared" si="8"/>
        <v>0</v>
      </c>
    </row>
    <row r="68" spans="1:40" s="35" customFormat="1" ht="13.5" hidden="1" customHeight="1" x14ac:dyDescent="0.2">
      <c r="A68" s="287"/>
      <c r="B68" s="70"/>
      <c r="C68" s="70"/>
      <c r="D68" s="266"/>
      <c r="E68" s="267"/>
      <c r="F68" s="267"/>
      <c r="G68" s="267"/>
      <c r="H68" s="267"/>
      <c r="I68" s="267"/>
      <c r="J68" s="267"/>
      <c r="K68" s="267"/>
      <c r="L68" s="267"/>
      <c r="M68" s="267"/>
      <c r="N68" s="268"/>
      <c r="O68" s="268"/>
      <c r="P68" s="268"/>
      <c r="Q68" s="268"/>
      <c r="R68" s="268"/>
      <c r="S68" s="268"/>
      <c r="T68" s="268"/>
      <c r="U68" s="268"/>
      <c r="V68" s="268"/>
      <c r="W68" s="268"/>
      <c r="X68" s="269"/>
      <c r="Y68" s="269"/>
      <c r="Z68" s="269"/>
      <c r="AA68" s="269"/>
      <c r="AB68" s="269"/>
      <c r="AC68" s="270" t="str">
        <f t="shared" ref="AC68:AC97" si="9">IF(AND(D68&lt;&gt;"",H68&lt;&gt;"",N68&lt;&gt;"",S68&lt;&gt;"",X68&lt;&gt;"",$AA$8&lt;&gt;"",$AA$9&lt;&gt;""),IF(D68="Nitrogen",X68/$AA$8,X68/$AA$9),"")</f>
        <v/>
      </c>
      <c r="AD68" s="270"/>
      <c r="AE68" s="270"/>
      <c r="AF68" s="270"/>
      <c r="AG68" s="271"/>
      <c r="AH68" s="71"/>
      <c r="AI68" s="71"/>
      <c r="AJ68" s="277"/>
      <c r="AM68" s="80">
        <f t="shared" ref="AM68:AM98" si="10">IF(D68="Nitrogen",AC68,0)</f>
        <v>0</v>
      </c>
      <c r="AN68" s="80">
        <f t="shared" ref="AN68:AN98" si="11">IF(D68="Phosphorus",AC68,0)</f>
        <v>0</v>
      </c>
    </row>
    <row r="69" spans="1:40" s="35" customFormat="1" ht="13.5" hidden="1" customHeight="1" x14ac:dyDescent="0.2">
      <c r="A69" s="287"/>
      <c r="B69" s="70"/>
      <c r="C69" s="70"/>
      <c r="D69" s="266"/>
      <c r="E69" s="267"/>
      <c r="F69" s="267"/>
      <c r="G69" s="267"/>
      <c r="H69" s="267"/>
      <c r="I69" s="267"/>
      <c r="J69" s="267"/>
      <c r="K69" s="267"/>
      <c r="L69" s="267"/>
      <c r="M69" s="267"/>
      <c r="N69" s="268"/>
      <c r="O69" s="268"/>
      <c r="P69" s="268"/>
      <c r="Q69" s="268"/>
      <c r="R69" s="268"/>
      <c r="S69" s="268"/>
      <c r="T69" s="268"/>
      <c r="U69" s="268"/>
      <c r="V69" s="268"/>
      <c r="W69" s="268"/>
      <c r="X69" s="269"/>
      <c r="Y69" s="269"/>
      <c r="Z69" s="269"/>
      <c r="AA69" s="269"/>
      <c r="AB69" s="269"/>
      <c r="AC69" s="270" t="str">
        <f t="shared" si="9"/>
        <v/>
      </c>
      <c r="AD69" s="270"/>
      <c r="AE69" s="270"/>
      <c r="AF69" s="270"/>
      <c r="AG69" s="271"/>
      <c r="AH69" s="71"/>
      <c r="AI69" s="71"/>
      <c r="AJ69" s="277"/>
      <c r="AM69" s="80">
        <f t="shared" si="10"/>
        <v>0</v>
      </c>
      <c r="AN69" s="80">
        <f t="shared" si="11"/>
        <v>0</v>
      </c>
    </row>
    <row r="70" spans="1:40" s="35" customFormat="1" ht="13.5" hidden="1" customHeight="1" thickBot="1" x14ac:dyDescent="0.25">
      <c r="A70" s="287"/>
      <c r="B70" s="70"/>
      <c r="C70" s="70"/>
      <c r="D70" s="266"/>
      <c r="E70" s="267"/>
      <c r="F70" s="267"/>
      <c r="G70" s="267"/>
      <c r="H70" s="267"/>
      <c r="I70" s="267"/>
      <c r="J70" s="267"/>
      <c r="K70" s="267"/>
      <c r="L70" s="267"/>
      <c r="M70" s="267"/>
      <c r="N70" s="268"/>
      <c r="O70" s="268"/>
      <c r="P70" s="268"/>
      <c r="Q70" s="268"/>
      <c r="R70" s="268"/>
      <c r="S70" s="268"/>
      <c r="T70" s="268"/>
      <c r="U70" s="268"/>
      <c r="V70" s="268"/>
      <c r="W70" s="268"/>
      <c r="X70" s="269"/>
      <c r="Y70" s="269"/>
      <c r="Z70" s="269"/>
      <c r="AA70" s="269"/>
      <c r="AB70" s="269"/>
      <c r="AC70" s="270" t="str">
        <f t="shared" si="9"/>
        <v/>
      </c>
      <c r="AD70" s="270"/>
      <c r="AE70" s="270"/>
      <c r="AF70" s="270"/>
      <c r="AG70" s="271"/>
      <c r="AH70" s="71"/>
      <c r="AI70" s="71"/>
      <c r="AJ70" s="277"/>
      <c r="AM70" s="80">
        <f t="shared" si="10"/>
        <v>0</v>
      </c>
      <c r="AN70" s="80">
        <f t="shared" si="11"/>
        <v>0</v>
      </c>
    </row>
    <row r="71" spans="1:40" s="35" customFormat="1" ht="13.5" hidden="1" customHeight="1" x14ac:dyDescent="0.2">
      <c r="A71" s="287"/>
      <c r="B71" s="70"/>
      <c r="C71" s="70"/>
      <c r="D71" s="266"/>
      <c r="E71" s="267"/>
      <c r="F71" s="267"/>
      <c r="G71" s="267"/>
      <c r="H71" s="267"/>
      <c r="I71" s="267"/>
      <c r="J71" s="267"/>
      <c r="K71" s="267"/>
      <c r="L71" s="267"/>
      <c r="M71" s="267"/>
      <c r="N71" s="268"/>
      <c r="O71" s="268"/>
      <c r="P71" s="268"/>
      <c r="Q71" s="268"/>
      <c r="R71" s="268"/>
      <c r="S71" s="268"/>
      <c r="T71" s="268"/>
      <c r="U71" s="268"/>
      <c r="V71" s="268"/>
      <c r="W71" s="268"/>
      <c r="X71" s="269"/>
      <c r="Y71" s="269"/>
      <c r="Z71" s="269"/>
      <c r="AA71" s="269"/>
      <c r="AB71" s="269"/>
      <c r="AC71" s="270" t="str">
        <f t="shared" si="9"/>
        <v/>
      </c>
      <c r="AD71" s="270"/>
      <c r="AE71" s="270"/>
      <c r="AF71" s="270"/>
      <c r="AG71" s="271"/>
      <c r="AH71" s="71"/>
      <c r="AI71" s="71"/>
      <c r="AJ71" s="277"/>
      <c r="AM71" s="80">
        <f t="shared" si="10"/>
        <v>0</v>
      </c>
      <c r="AN71" s="80">
        <f t="shared" si="11"/>
        <v>0</v>
      </c>
    </row>
    <row r="72" spans="1:40" s="35" customFormat="1" ht="13.5" hidden="1" customHeight="1" x14ac:dyDescent="0.2">
      <c r="A72" s="287"/>
      <c r="B72" s="70"/>
      <c r="C72" s="70"/>
      <c r="D72" s="266"/>
      <c r="E72" s="267"/>
      <c r="F72" s="267"/>
      <c r="G72" s="267"/>
      <c r="H72" s="267"/>
      <c r="I72" s="267"/>
      <c r="J72" s="267"/>
      <c r="K72" s="267"/>
      <c r="L72" s="267"/>
      <c r="M72" s="267"/>
      <c r="N72" s="268"/>
      <c r="O72" s="268"/>
      <c r="P72" s="268"/>
      <c r="Q72" s="268"/>
      <c r="R72" s="268"/>
      <c r="S72" s="268"/>
      <c r="T72" s="268"/>
      <c r="U72" s="268"/>
      <c r="V72" s="268"/>
      <c r="W72" s="268"/>
      <c r="X72" s="269"/>
      <c r="Y72" s="269"/>
      <c r="Z72" s="269"/>
      <c r="AA72" s="269"/>
      <c r="AB72" s="269"/>
      <c r="AC72" s="270" t="str">
        <f t="shared" si="9"/>
        <v/>
      </c>
      <c r="AD72" s="270"/>
      <c r="AE72" s="270"/>
      <c r="AF72" s="270"/>
      <c r="AG72" s="271"/>
      <c r="AH72" s="71"/>
      <c r="AI72" s="71"/>
      <c r="AJ72" s="277"/>
      <c r="AM72" s="80">
        <f t="shared" si="10"/>
        <v>0</v>
      </c>
      <c r="AN72" s="80">
        <f t="shared" si="11"/>
        <v>0</v>
      </c>
    </row>
    <row r="73" spans="1:40" s="35" customFormat="1" ht="13.5" hidden="1" customHeight="1" x14ac:dyDescent="0.2">
      <c r="A73" s="287"/>
      <c r="B73" s="70"/>
      <c r="C73" s="70"/>
      <c r="D73" s="266"/>
      <c r="E73" s="267"/>
      <c r="F73" s="267"/>
      <c r="G73" s="267"/>
      <c r="H73" s="267"/>
      <c r="I73" s="267"/>
      <c r="J73" s="267"/>
      <c r="K73" s="267"/>
      <c r="L73" s="267"/>
      <c r="M73" s="267"/>
      <c r="N73" s="268"/>
      <c r="O73" s="268"/>
      <c r="P73" s="268"/>
      <c r="Q73" s="268"/>
      <c r="R73" s="268"/>
      <c r="S73" s="268"/>
      <c r="T73" s="268"/>
      <c r="U73" s="268"/>
      <c r="V73" s="268"/>
      <c r="W73" s="268"/>
      <c r="X73" s="269"/>
      <c r="Y73" s="269"/>
      <c r="Z73" s="269"/>
      <c r="AA73" s="269"/>
      <c r="AB73" s="269"/>
      <c r="AC73" s="270" t="str">
        <f t="shared" si="9"/>
        <v/>
      </c>
      <c r="AD73" s="270"/>
      <c r="AE73" s="270"/>
      <c r="AF73" s="270"/>
      <c r="AG73" s="271"/>
      <c r="AH73" s="71"/>
      <c r="AI73" s="71"/>
      <c r="AJ73" s="277"/>
      <c r="AM73" s="80">
        <f t="shared" si="10"/>
        <v>0</v>
      </c>
      <c r="AN73" s="80">
        <f t="shared" si="11"/>
        <v>0</v>
      </c>
    </row>
    <row r="74" spans="1:40" s="35" customFormat="1" ht="13.5" hidden="1" customHeight="1" x14ac:dyDescent="0.2">
      <c r="A74" s="287"/>
      <c r="B74" s="70"/>
      <c r="C74" s="70"/>
      <c r="D74" s="266"/>
      <c r="E74" s="267"/>
      <c r="F74" s="267"/>
      <c r="G74" s="267"/>
      <c r="H74" s="267"/>
      <c r="I74" s="267"/>
      <c r="J74" s="267"/>
      <c r="K74" s="267"/>
      <c r="L74" s="267"/>
      <c r="M74" s="267"/>
      <c r="N74" s="268"/>
      <c r="O74" s="268"/>
      <c r="P74" s="268"/>
      <c r="Q74" s="268"/>
      <c r="R74" s="268"/>
      <c r="S74" s="268"/>
      <c r="T74" s="268"/>
      <c r="U74" s="268"/>
      <c r="V74" s="268"/>
      <c r="W74" s="268"/>
      <c r="X74" s="269"/>
      <c r="Y74" s="269"/>
      <c r="Z74" s="269"/>
      <c r="AA74" s="269"/>
      <c r="AB74" s="269"/>
      <c r="AC74" s="270" t="str">
        <f t="shared" si="9"/>
        <v/>
      </c>
      <c r="AD74" s="270"/>
      <c r="AE74" s="270"/>
      <c r="AF74" s="270"/>
      <c r="AG74" s="271"/>
      <c r="AH74" s="71"/>
      <c r="AI74" s="71"/>
      <c r="AJ74" s="277"/>
      <c r="AM74" s="80">
        <f t="shared" si="10"/>
        <v>0</v>
      </c>
      <c r="AN74" s="80">
        <f t="shared" si="11"/>
        <v>0</v>
      </c>
    </row>
    <row r="75" spans="1:40" s="35" customFormat="1" ht="13.5" hidden="1" customHeight="1" x14ac:dyDescent="0.2">
      <c r="A75" s="287"/>
      <c r="B75" s="70"/>
      <c r="C75" s="70"/>
      <c r="D75" s="266"/>
      <c r="E75" s="267"/>
      <c r="F75" s="267"/>
      <c r="G75" s="267"/>
      <c r="H75" s="267"/>
      <c r="I75" s="267"/>
      <c r="J75" s="267"/>
      <c r="K75" s="267"/>
      <c r="L75" s="267"/>
      <c r="M75" s="267"/>
      <c r="N75" s="268"/>
      <c r="O75" s="268"/>
      <c r="P75" s="268"/>
      <c r="Q75" s="268"/>
      <c r="R75" s="268"/>
      <c r="S75" s="268"/>
      <c r="T75" s="268"/>
      <c r="U75" s="268"/>
      <c r="V75" s="268"/>
      <c r="W75" s="268"/>
      <c r="X75" s="269"/>
      <c r="Y75" s="269"/>
      <c r="Z75" s="269"/>
      <c r="AA75" s="269"/>
      <c r="AB75" s="269"/>
      <c r="AC75" s="270" t="str">
        <f t="shared" si="9"/>
        <v/>
      </c>
      <c r="AD75" s="270"/>
      <c r="AE75" s="270"/>
      <c r="AF75" s="270"/>
      <c r="AG75" s="271"/>
      <c r="AH75" s="71"/>
      <c r="AI75" s="71"/>
      <c r="AJ75" s="277"/>
      <c r="AM75" s="80">
        <f t="shared" si="10"/>
        <v>0</v>
      </c>
      <c r="AN75" s="80">
        <f t="shared" si="11"/>
        <v>0</v>
      </c>
    </row>
    <row r="76" spans="1:40" s="35" customFormat="1" ht="13.5" hidden="1" customHeight="1" x14ac:dyDescent="0.2">
      <c r="A76" s="287"/>
      <c r="B76" s="70"/>
      <c r="C76" s="70"/>
      <c r="D76" s="266"/>
      <c r="E76" s="267"/>
      <c r="F76" s="267"/>
      <c r="G76" s="267"/>
      <c r="H76" s="267"/>
      <c r="I76" s="267"/>
      <c r="J76" s="267"/>
      <c r="K76" s="267"/>
      <c r="L76" s="267"/>
      <c r="M76" s="267"/>
      <c r="N76" s="268"/>
      <c r="O76" s="268"/>
      <c r="P76" s="268"/>
      <c r="Q76" s="268"/>
      <c r="R76" s="268"/>
      <c r="S76" s="268"/>
      <c r="T76" s="268"/>
      <c r="U76" s="268"/>
      <c r="V76" s="268"/>
      <c r="W76" s="268"/>
      <c r="X76" s="269"/>
      <c r="Y76" s="269"/>
      <c r="Z76" s="269"/>
      <c r="AA76" s="269"/>
      <c r="AB76" s="269"/>
      <c r="AC76" s="270" t="str">
        <f t="shared" si="9"/>
        <v/>
      </c>
      <c r="AD76" s="270"/>
      <c r="AE76" s="270"/>
      <c r="AF76" s="270"/>
      <c r="AG76" s="271"/>
      <c r="AH76" s="71"/>
      <c r="AI76" s="71"/>
      <c r="AJ76" s="277"/>
      <c r="AM76" s="80">
        <f t="shared" si="10"/>
        <v>0</v>
      </c>
      <c r="AN76" s="80">
        <f t="shared" si="11"/>
        <v>0</v>
      </c>
    </row>
    <row r="77" spans="1:40" s="35" customFormat="1" ht="13.5" hidden="1" customHeight="1" x14ac:dyDescent="0.2">
      <c r="A77" s="287"/>
      <c r="B77" s="70"/>
      <c r="C77" s="70"/>
      <c r="D77" s="266"/>
      <c r="E77" s="267"/>
      <c r="F77" s="267"/>
      <c r="G77" s="267"/>
      <c r="H77" s="267"/>
      <c r="I77" s="267"/>
      <c r="J77" s="267"/>
      <c r="K77" s="267"/>
      <c r="L77" s="267"/>
      <c r="M77" s="267"/>
      <c r="N77" s="268"/>
      <c r="O77" s="268"/>
      <c r="P77" s="268"/>
      <c r="Q77" s="268"/>
      <c r="R77" s="268"/>
      <c r="S77" s="268"/>
      <c r="T77" s="268"/>
      <c r="U77" s="268"/>
      <c r="V77" s="268"/>
      <c r="W77" s="268"/>
      <c r="X77" s="269"/>
      <c r="Y77" s="269"/>
      <c r="Z77" s="269"/>
      <c r="AA77" s="269"/>
      <c r="AB77" s="269"/>
      <c r="AC77" s="270" t="str">
        <f t="shared" si="9"/>
        <v/>
      </c>
      <c r="AD77" s="270"/>
      <c r="AE77" s="270"/>
      <c r="AF77" s="270"/>
      <c r="AG77" s="271"/>
      <c r="AH77" s="71"/>
      <c r="AI77" s="71"/>
      <c r="AJ77" s="277"/>
      <c r="AM77" s="80">
        <f t="shared" si="10"/>
        <v>0</v>
      </c>
      <c r="AN77" s="80">
        <f t="shared" si="11"/>
        <v>0</v>
      </c>
    </row>
    <row r="78" spans="1:40" s="35" customFormat="1" ht="13.5" hidden="1" customHeight="1" x14ac:dyDescent="0.2">
      <c r="A78" s="287"/>
      <c r="B78" s="70"/>
      <c r="C78" s="70"/>
      <c r="D78" s="266"/>
      <c r="E78" s="267"/>
      <c r="F78" s="267"/>
      <c r="G78" s="267"/>
      <c r="H78" s="267"/>
      <c r="I78" s="267"/>
      <c r="J78" s="267"/>
      <c r="K78" s="267"/>
      <c r="L78" s="267"/>
      <c r="M78" s="267"/>
      <c r="N78" s="268"/>
      <c r="O78" s="268"/>
      <c r="P78" s="268"/>
      <c r="Q78" s="268"/>
      <c r="R78" s="268"/>
      <c r="S78" s="268"/>
      <c r="T78" s="268"/>
      <c r="U78" s="268"/>
      <c r="V78" s="268"/>
      <c r="W78" s="268"/>
      <c r="X78" s="269"/>
      <c r="Y78" s="269"/>
      <c r="Z78" s="269"/>
      <c r="AA78" s="269"/>
      <c r="AB78" s="269"/>
      <c r="AC78" s="270" t="str">
        <f t="shared" si="9"/>
        <v/>
      </c>
      <c r="AD78" s="270"/>
      <c r="AE78" s="270"/>
      <c r="AF78" s="270"/>
      <c r="AG78" s="271"/>
      <c r="AH78" s="71"/>
      <c r="AI78" s="71"/>
      <c r="AJ78" s="277"/>
      <c r="AM78" s="80">
        <f t="shared" si="10"/>
        <v>0</v>
      </c>
      <c r="AN78" s="80">
        <f t="shared" si="11"/>
        <v>0</v>
      </c>
    </row>
    <row r="79" spans="1:40" s="35" customFormat="1" ht="13.5" hidden="1" customHeight="1" x14ac:dyDescent="0.2">
      <c r="A79" s="287"/>
      <c r="B79" s="70"/>
      <c r="C79" s="70"/>
      <c r="D79" s="266"/>
      <c r="E79" s="267"/>
      <c r="F79" s="267"/>
      <c r="G79" s="267"/>
      <c r="H79" s="267"/>
      <c r="I79" s="267"/>
      <c r="J79" s="267"/>
      <c r="K79" s="267"/>
      <c r="L79" s="267"/>
      <c r="M79" s="267"/>
      <c r="N79" s="268"/>
      <c r="O79" s="268"/>
      <c r="P79" s="268"/>
      <c r="Q79" s="268"/>
      <c r="R79" s="268"/>
      <c r="S79" s="268"/>
      <c r="T79" s="268"/>
      <c r="U79" s="268"/>
      <c r="V79" s="268"/>
      <c r="W79" s="268"/>
      <c r="X79" s="269"/>
      <c r="Y79" s="269"/>
      <c r="Z79" s="269"/>
      <c r="AA79" s="269"/>
      <c r="AB79" s="269"/>
      <c r="AC79" s="270" t="str">
        <f t="shared" si="9"/>
        <v/>
      </c>
      <c r="AD79" s="270"/>
      <c r="AE79" s="270"/>
      <c r="AF79" s="270"/>
      <c r="AG79" s="271"/>
      <c r="AH79" s="71"/>
      <c r="AI79" s="71"/>
      <c r="AJ79" s="277"/>
      <c r="AM79" s="80">
        <f t="shared" si="10"/>
        <v>0</v>
      </c>
      <c r="AN79" s="80">
        <f t="shared" si="11"/>
        <v>0</v>
      </c>
    </row>
    <row r="80" spans="1:40" s="35" customFormat="1" ht="13.5" hidden="1" customHeight="1" x14ac:dyDescent="0.2">
      <c r="A80" s="287"/>
      <c r="B80" s="70"/>
      <c r="C80" s="70"/>
      <c r="D80" s="266"/>
      <c r="E80" s="267"/>
      <c r="F80" s="267"/>
      <c r="G80" s="267"/>
      <c r="H80" s="267"/>
      <c r="I80" s="267"/>
      <c r="J80" s="267"/>
      <c r="K80" s="267"/>
      <c r="L80" s="267"/>
      <c r="M80" s="267"/>
      <c r="N80" s="268"/>
      <c r="O80" s="268"/>
      <c r="P80" s="268"/>
      <c r="Q80" s="268"/>
      <c r="R80" s="268"/>
      <c r="S80" s="268"/>
      <c r="T80" s="268"/>
      <c r="U80" s="268"/>
      <c r="V80" s="268"/>
      <c r="W80" s="268"/>
      <c r="X80" s="269"/>
      <c r="Y80" s="269"/>
      <c r="Z80" s="269"/>
      <c r="AA80" s="269"/>
      <c r="AB80" s="269"/>
      <c r="AC80" s="270" t="str">
        <f t="shared" si="9"/>
        <v/>
      </c>
      <c r="AD80" s="270"/>
      <c r="AE80" s="270"/>
      <c r="AF80" s="270"/>
      <c r="AG80" s="271"/>
      <c r="AH80" s="71"/>
      <c r="AI80" s="71"/>
      <c r="AJ80" s="277"/>
      <c r="AM80" s="80">
        <f t="shared" si="10"/>
        <v>0</v>
      </c>
      <c r="AN80" s="80">
        <f t="shared" si="11"/>
        <v>0</v>
      </c>
    </row>
    <row r="81" spans="1:40" s="35" customFormat="1" ht="13.5" hidden="1" customHeight="1" x14ac:dyDescent="0.2">
      <c r="A81" s="287"/>
      <c r="B81" s="70"/>
      <c r="C81" s="70"/>
      <c r="D81" s="266"/>
      <c r="E81" s="267"/>
      <c r="F81" s="267"/>
      <c r="G81" s="267"/>
      <c r="H81" s="267"/>
      <c r="I81" s="267"/>
      <c r="J81" s="267"/>
      <c r="K81" s="267"/>
      <c r="L81" s="267"/>
      <c r="M81" s="267"/>
      <c r="N81" s="268"/>
      <c r="O81" s="268"/>
      <c r="P81" s="268"/>
      <c r="Q81" s="268"/>
      <c r="R81" s="268"/>
      <c r="S81" s="268"/>
      <c r="T81" s="268"/>
      <c r="U81" s="268"/>
      <c r="V81" s="268"/>
      <c r="W81" s="268"/>
      <c r="X81" s="269"/>
      <c r="Y81" s="269"/>
      <c r="Z81" s="269"/>
      <c r="AA81" s="269"/>
      <c r="AB81" s="269"/>
      <c r="AC81" s="270" t="str">
        <f t="shared" si="9"/>
        <v/>
      </c>
      <c r="AD81" s="270"/>
      <c r="AE81" s="270"/>
      <c r="AF81" s="270"/>
      <c r="AG81" s="271"/>
      <c r="AH81" s="71"/>
      <c r="AI81" s="71"/>
      <c r="AJ81" s="277"/>
      <c r="AM81" s="80">
        <f t="shared" si="10"/>
        <v>0</v>
      </c>
      <c r="AN81" s="80">
        <f t="shared" si="11"/>
        <v>0</v>
      </c>
    </row>
    <row r="82" spans="1:40" s="35" customFormat="1" ht="13.5" hidden="1" customHeight="1" x14ac:dyDescent="0.2">
      <c r="A82" s="287"/>
      <c r="B82" s="70"/>
      <c r="C82" s="70"/>
      <c r="D82" s="266"/>
      <c r="E82" s="267"/>
      <c r="F82" s="267"/>
      <c r="G82" s="267"/>
      <c r="H82" s="267"/>
      <c r="I82" s="267"/>
      <c r="J82" s="267"/>
      <c r="K82" s="267"/>
      <c r="L82" s="267"/>
      <c r="M82" s="267"/>
      <c r="N82" s="268"/>
      <c r="O82" s="268"/>
      <c r="P82" s="268"/>
      <c r="Q82" s="268"/>
      <c r="R82" s="268"/>
      <c r="S82" s="268"/>
      <c r="T82" s="268"/>
      <c r="U82" s="268"/>
      <c r="V82" s="268"/>
      <c r="W82" s="268"/>
      <c r="X82" s="269"/>
      <c r="Y82" s="269"/>
      <c r="Z82" s="269"/>
      <c r="AA82" s="269"/>
      <c r="AB82" s="269"/>
      <c r="AC82" s="270" t="str">
        <f t="shared" si="9"/>
        <v/>
      </c>
      <c r="AD82" s="270"/>
      <c r="AE82" s="270"/>
      <c r="AF82" s="270"/>
      <c r="AG82" s="271"/>
      <c r="AH82" s="71"/>
      <c r="AI82" s="71"/>
      <c r="AJ82" s="277"/>
      <c r="AM82" s="80">
        <f t="shared" si="10"/>
        <v>0</v>
      </c>
      <c r="AN82" s="80">
        <f t="shared" si="11"/>
        <v>0</v>
      </c>
    </row>
    <row r="83" spans="1:40" s="35" customFormat="1" ht="13.5" hidden="1" customHeight="1" x14ac:dyDescent="0.2">
      <c r="A83" s="287"/>
      <c r="B83" s="70"/>
      <c r="C83" s="70"/>
      <c r="D83" s="266"/>
      <c r="E83" s="267"/>
      <c r="F83" s="267"/>
      <c r="G83" s="267"/>
      <c r="H83" s="267"/>
      <c r="I83" s="267"/>
      <c r="J83" s="267"/>
      <c r="K83" s="267"/>
      <c r="L83" s="267"/>
      <c r="M83" s="267"/>
      <c r="N83" s="268"/>
      <c r="O83" s="268"/>
      <c r="P83" s="268"/>
      <c r="Q83" s="268"/>
      <c r="R83" s="268"/>
      <c r="S83" s="268"/>
      <c r="T83" s="268"/>
      <c r="U83" s="268"/>
      <c r="V83" s="268"/>
      <c r="W83" s="268"/>
      <c r="X83" s="269"/>
      <c r="Y83" s="269"/>
      <c r="Z83" s="269"/>
      <c r="AA83" s="269"/>
      <c r="AB83" s="269"/>
      <c r="AC83" s="270" t="str">
        <f t="shared" si="9"/>
        <v/>
      </c>
      <c r="AD83" s="270"/>
      <c r="AE83" s="270"/>
      <c r="AF83" s="270"/>
      <c r="AG83" s="271"/>
      <c r="AH83" s="71"/>
      <c r="AI83" s="71"/>
      <c r="AJ83" s="277"/>
      <c r="AM83" s="80">
        <f t="shared" si="10"/>
        <v>0</v>
      </c>
      <c r="AN83" s="80">
        <f t="shared" si="11"/>
        <v>0</v>
      </c>
    </row>
    <row r="84" spans="1:40" s="35" customFormat="1" ht="13.5" hidden="1" customHeight="1" x14ac:dyDescent="0.2">
      <c r="A84" s="287"/>
      <c r="B84" s="70"/>
      <c r="C84" s="70"/>
      <c r="D84" s="266"/>
      <c r="E84" s="267"/>
      <c r="F84" s="267"/>
      <c r="G84" s="267"/>
      <c r="H84" s="267"/>
      <c r="I84" s="267"/>
      <c r="J84" s="267"/>
      <c r="K84" s="267"/>
      <c r="L84" s="267"/>
      <c r="M84" s="267"/>
      <c r="N84" s="268"/>
      <c r="O84" s="268"/>
      <c r="P84" s="268"/>
      <c r="Q84" s="268"/>
      <c r="R84" s="268"/>
      <c r="S84" s="268"/>
      <c r="T84" s="268"/>
      <c r="U84" s="268"/>
      <c r="V84" s="268"/>
      <c r="W84" s="268"/>
      <c r="X84" s="269"/>
      <c r="Y84" s="269"/>
      <c r="Z84" s="269"/>
      <c r="AA84" s="269"/>
      <c r="AB84" s="269"/>
      <c r="AC84" s="270" t="str">
        <f t="shared" si="9"/>
        <v/>
      </c>
      <c r="AD84" s="270"/>
      <c r="AE84" s="270"/>
      <c r="AF84" s="270"/>
      <c r="AG84" s="271"/>
      <c r="AH84" s="71"/>
      <c r="AI84" s="71"/>
      <c r="AJ84" s="277"/>
      <c r="AM84" s="80">
        <f t="shared" si="10"/>
        <v>0</v>
      </c>
      <c r="AN84" s="80">
        <f t="shared" si="11"/>
        <v>0</v>
      </c>
    </row>
    <row r="85" spans="1:40" s="35" customFormat="1" ht="13.5" hidden="1" customHeight="1" x14ac:dyDescent="0.2">
      <c r="A85" s="287"/>
      <c r="B85" s="70"/>
      <c r="C85" s="70"/>
      <c r="D85" s="266"/>
      <c r="E85" s="267"/>
      <c r="F85" s="267"/>
      <c r="G85" s="267"/>
      <c r="H85" s="267"/>
      <c r="I85" s="267"/>
      <c r="J85" s="267"/>
      <c r="K85" s="267"/>
      <c r="L85" s="267"/>
      <c r="M85" s="267"/>
      <c r="N85" s="268"/>
      <c r="O85" s="268"/>
      <c r="P85" s="268"/>
      <c r="Q85" s="268"/>
      <c r="R85" s="268"/>
      <c r="S85" s="268"/>
      <c r="T85" s="268"/>
      <c r="U85" s="268"/>
      <c r="V85" s="268"/>
      <c r="W85" s="268"/>
      <c r="X85" s="269"/>
      <c r="Y85" s="269"/>
      <c r="Z85" s="269"/>
      <c r="AA85" s="269"/>
      <c r="AB85" s="269"/>
      <c r="AC85" s="270" t="str">
        <f t="shared" si="9"/>
        <v/>
      </c>
      <c r="AD85" s="270"/>
      <c r="AE85" s="270"/>
      <c r="AF85" s="270"/>
      <c r="AG85" s="271"/>
      <c r="AH85" s="71"/>
      <c r="AI85" s="71"/>
      <c r="AJ85" s="277"/>
      <c r="AM85" s="80">
        <f t="shared" si="10"/>
        <v>0</v>
      </c>
      <c r="AN85" s="80">
        <f t="shared" si="11"/>
        <v>0</v>
      </c>
    </row>
    <row r="86" spans="1:40" s="35" customFormat="1" ht="13.5" hidden="1" customHeight="1" x14ac:dyDescent="0.2">
      <c r="A86" s="287"/>
      <c r="B86" s="70"/>
      <c r="C86" s="70"/>
      <c r="D86" s="266"/>
      <c r="E86" s="267"/>
      <c r="F86" s="267"/>
      <c r="G86" s="267"/>
      <c r="H86" s="267"/>
      <c r="I86" s="267"/>
      <c r="J86" s="267"/>
      <c r="K86" s="267"/>
      <c r="L86" s="267"/>
      <c r="M86" s="267"/>
      <c r="N86" s="268"/>
      <c r="O86" s="268"/>
      <c r="P86" s="268"/>
      <c r="Q86" s="268"/>
      <c r="R86" s="268"/>
      <c r="S86" s="268"/>
      <c r="T86" s="268"/>
      <c r="U86" s="268"/>
      <c r="V86" s="268"/>
      <c r="W86" s="268"/>
      <c r="X86" s="269"/>
      <c r="Y86" s="269"/>
      <c r="Z86" s="269"/>
      <c r="AA86" s="269"/>
      <c r="AB86" s="269"/>
      <c r="AC86" s="270" t="str">
        <f t="shared" si="9"/>
        <v/>
      </c>
      <c r="AD86" s="270"/>
      <c r="AE86" s="270"/>
      <c r="AF86" s="270"/>
      <c r="AG86" s="271"/>
      <c r="AH86" s="71"/>
      <c r="AI86" s="71"/>
      <c r="AJ86" s="277"/>
      <c r="AM86" s="80">
        <f t="shared" si="10"/>
        <v>0</v>
      </c>
      <c r="AN86" s="80">
        <f t="shared" si="11"/>
        <v>0</v>
      </c>
    </row>
    <row r="87" spans="1:40" s="35" customFormat="1" ht="13.5" hidden="1" customHeight="1" x14ac:dyDescent="0.2">
      <c r="A87" s="287"/>
      <c r="B87" s="70"/>
      <c r="C87" s="70"/>
      <c r="D87" s="266"/>
      <c r="E87" s="267"/>
      <c r="F87" s="267"/>
      <c r="G87" s="267"/>
      <c r="H87" s="267"/>
      <c r="I87" s="267"/>
      <c r="J87" s="267"/>
      <c r="K87" s="267"/>
      <c r="L87" s="267"/>
      <c r="M87" s="267"/>
      <c r="N87" s="268"/>
      <c r="O87" s="268"/>
      <c r="P87" s="268"/>
      <c r="Q87" s="268"/>
      <c r="R87" s="268"/>
      <c r="S87" s="268"/>
      <c r="T87" s="268"/>
      <c r="U87" s="268"/>
      <c r="V87" s="268"/>
      <c r="W87" s="268"/>
      <c r="X87" s="269"/>
      <c r="Y87" s="269"/>
      <c r="Z87" s="269"/>
      <c r="AA87" s="269"/>
      <c r="AB87" s="269"/>
      <c r="AC87" s="270" t="str">
        <f t="shared" si="9"/>
        <v/>
      </c>
      <c r="AD87" s="270"/>
      <c r="AE87" s="270"/>
      <c r="AF87" s="270"/>
      <c r="AG87" s="271"/>
      <c r="AH87" s="71"/>
      <c r="AI87" s="71"/>
      <c r="AJ87" s="277"/>
      <c r="AM87" s="80">
        <f t="shared" si="10"/>
        <v>0</v>
      </c>
      <c r="AN87" s="80">
        <f t="shared" si="11"/>
        <v>0</v>
      </c>
    </row>
    <row r="88" spans="1:40" s="35" customFormat="1" ht="13.5" hidden="1" customHeight="1" x14ac:dyDescent="0.2">
      <c r="A88" s="287"/>
      <c r="B88" s="70"/>
      <c r="C88" s="70"/>
      <c r="D88" s="266"/>
      <c r="E88" s="267"/>
      <c r="F88" s="267"/>
      <c r="G88" s="267"/>
      <c r="H88" s="267"/>
      <c r="I88" s="267"/>
      <c r="J88" s="267"/>
      <c r="K88" s="267"/>
      <c r="L88" s="267"/>
      <c r="M88" s="267"/>
      <c r="N88" s="268"/>
      <c r="O88" s="268"/>
      <c r="P88" s="268"/>
      <c r="Q88" s="268"/>
      <c r="R88" s="268"/>
      <c r="S88" s="268"/>
      <c r="T88" s="268"/>
      <c r="U88" s="268"/>
      <c r="V88" s="268"/>
      <c r="W88" s="268"/>
      <c r="X88" s="269"/>
      <c r="Y88" s="269"/>
      <c r="Z88" s="269"/>
      <c r="AA88" s="269"/>
      <c r="AB88" s="269"/>
      <c r="AC88" s="270" t="str">
        <f t="shared" si="9"/>
        <v/>
      </c>
      <c r="AD88" s="270"/>
      <c r="AE88" s="270"/>
      <c r="AF88" s="270"/>
      <c r="AG88" s="271"/>
      <c r="AH88" s="71"/>
      <c r="AI88" s="71"/>
      <c r="AJ88" s="277"/>
      <c r="AM88" s="80">
        <f t="shared" si="10"/>
        <v>0</v>
      </c>
      <c r="AN88" s="80">
        <f t="shared" si="11"/>
        <v>0</v>
      </c>
    </row>
    <row r="89" spans="1:40" s="35" customFormat="1" ht="13.5" hidden="1" customHeight="1" x14ac:dyDescent="0.2">
      <c r="A89" s="287"/>
      <c r="B89" s="70"/>
      <c r="C89" s="70"/>
      <c r="D89" s="266"/>
      <c r="E89" s="267"/>
      <c r="F89" s="267"/>
      <c r="G89" s="267"/>
      <c r="H89" s="267"/>
      <c r="I89" s="267"/>
      <c r="J89" s="267"/>
      <c r="K89" s="267"/>
      <c r="L89" s="267"/>
      <c r="M89" s="267"/>
      <c r="N89" s="268"/>
      <c r="O89" s="268"/>
      <c r="P89" s="268"/>
      <c r="Q89" s="268"/>
      <c r="R89" s="268"/>
      <c r="S89" s="268"/>
      <c r="T89" s="268"/>
      <c r="U89" s="268"/>
      <c r="V89" s="268"/>
      <c r="W89" s="268"/>
      <c r="X89" s="269"/>
      <c r="Y89" s="269"/>
      <c r="Z89" s="269"/>
      <c r="AA89" s="269"/>
      <c r="AB89" s="269"/>
      <c r="AC89" s="270" t="str">
        <f t="shared" si="9"/>
        <v/>
      </c>
      <c r="AD89" s="270"/>
      <c r="AE89" s="270"/>
      <c r="AF89" s="270"/>
      <c r="AG89" s="271"/>
      <c r="AH89" s="71"/>
      <c r="AI89" s="71"/>
      <c r="AJ89" s="277"/>
      <c r="AM89" s="80">
        <f t="shared" si="10"/>
        <v>0</v>
      </c>
      <c r="AN89" s="80">
        <f t="shared" si="11"/>
        <v>0</v>
      </c>
    </row>
    <row r="90" spans="1:40" s="35" customFormat="1" ht="13.5" hidden="1" customHeight="1" x14ac:dyDescent="0.2">
      <c r="A90" s="287"/>
      <c r="B90" s="70"/>
      <c r="C90" s="70"/>
      <c r="D90" s="266"/>
      <c r="E90" s="267"/>
      <c r="F90" s="267"/>
      <c r="G90" s="267"/>
      <c r="H90" s="267"/>
      <c r="I90" s="267"/>
      <c r="J90" s="267"/>
      <c r="K90" s="267"/>
      <c r="L90" s="267"/>
      <c r="M90" s="267"/>
      <c r="N90" s="268"/>
      <c r="O90" s="268"/>
      <c r="P90" s="268"/>
      <c r="Q90" s="268"/>
      <c r="R90" s="268"/>
      <c r="S90" s="268"/>
      <c r="T90" s="268"/>
      <c r="U90" s="268"/>
      <c r="V90" s="268"/>
      <c r="W90" s="268"/>
      <c r="X90" s="269"/>
      <c r="Y90" s="269"/>
      <c r="Z90" s="269"/>
      <c r="AA90" s="269"/>
      <c r="AB90" s="269"/>
      <c r="AC90" s="270" t="str">
        <f t="shared" si="9"/>
        <v/>
      </c>
      <c r="AD90" s="270"/>
      <c r="AE90" s="270"/>
      <c r="AF90" s="270"/>
      <c r="AG90" s="271"/>
      <c r="AH90" s="71"/>
      <c r="AI90" s="71"/>
      <c r="AJ90" s="277"/>
      <c r="AM90" s="80">
        <f t="shared" si="10"/>
        <v>0</v>
      </c>
      <c r="AN90" s="80">
        <f t="shared" si="11"/>
        <v>0</v>
      </c>
    </row>
    <row r="91" spans="1:40" s="35" customFormat="1" ht="13.5" hidden="1" customHeight="1" x14ac:dyDescent="0.2">
      <c r="A91" s="287"/>
      <c r="B91" s="70"/>
      <c r="C91" s="70"/>
      <c r="D91" s="266"/>
      <c r="E91" s="267"/>
      <c r="F91" s="267"/>
      <c r="G91" s="267"/>
      <c r="H91" s="267"/>
      <c r="I91" s="267"/>
      <c r="J91" s="267"/>
      <c r="K91" s="267"/>
      <c r="L91" s="267"/>
      <c r="M91" s="267"/>
      <c r="N91" s="268"/>
      <c r="O91" s="268"/>
      <c r="P91" s="268"/>
      <c r="Q91" s="268"/>
      <c r="R91" s="268"/>
      <c r="S91" s="268"/>
      <c r="T91" s="268"/>
      <c r="U91" s="268"/>
      <c r="V91" s="268"/>
      <c r="W91" s="268"/>
      <c r="X91" s="269"/>
      <c r="Y91" s="269"/>
      <c r="Z91" s="269"/>
      <c r="AA91" s="269"/>
      <c r="AB91" s="269"/>
      <c r="AC91" s="270" t="str">
        <f t="shared" si="9"/>
        <v/>
      </c>
      <c r="AD91" s="270"/>
      <c r="AE91" s="270"/>
      <c r="AF91" s="270"/>
      <c r="AG91" s="271"/>
      <c r="AH91" s="71"/>
      <c r="AI91" s="71"/>
      <c r="AJ91" s="277"/>
      <c r="AM91" s="80">
        <f t="shared" si="10"/>
        <v>0</v>
      </c>
      <c r="AN91" s="80">
        <f t="shared" si="11"/>
        <v>0</v>
      </c>
    </row>
    <row r="92" spans="1:40" s="35" customFormat="1" ht="13.5" hidden="1" customHeight="1" x14ac:dyDescent="0.2">
      <c r="A92" s="287"/>
      <c r="B92" s="70"/>
      <c r="C92" s="70"/>
      <c r="D92" s="266"/>
      <c r="E92" s="267"/>
      <c r="F92" s="267"/>
      <c r="G92" s="267"/>
      <c r="H92" s="267"/>
      <c r="I92" s="267"/>
      <c r="J92" s="267"/>
      <c r="K92" s="267"/>
      <c r="L92" s="267"/>
      <c r="M92" s="267"/>
      <c r="N92" s="268"/>
      <c r="O92" s="268"/>
      <c r="P92" s="268"/>
      <c r="Q92" s="268"/>
      <c r="R92" s="268"/>
      <c r="S92" s="268"/>
      <c r="T92" s="268"/>
      <c r="U92" s="268"/>
      <c r="V92" s="268"/>
      <c r="W92" s="268"/>
      <c r="X92" s="269"/>
      <c r="Y92" s="269"/>
      <c r="Z92" s="269"/>
      <c r="AA92" s="269"/>
      <c r="AB92" s="269"/>
      <c r="AC92" s="270" t="str">
        <f t="shared" si="9"/>
        <v/>
      </c>
      <c r="AD92" s="270"/>
      <c r="AE92" s="270"/>
      <c r="AF92" s="270"/>
      <c r="AG92" s="271"/>
      <c r="AH92" s="71"/>
      <c r="AI92" s="71"/>
      <c r="AJ92" s="277"/>
      <c r="AM92" s="80">
        <f t="shared" si="10"/>
        <v>0</v>
      </c>
      <c r="AN92" s="80">
        <f t="shared" si="11"/>
        <v>0</v>
      </c>
    </row>
    <row r="93" spans="1:40" s="35" customFormat="1" ht="13.5" hidden="1" customHeight="1" x14ac:dyDescent="0.2">
      <c r="A93" s="287"/>
      <c r="B93" s="70"/>
      <c r="C93" s="70"/>
      <c r="D93" s="266"/>
      <c r="E93" s="267"/>
      <c r="F93" s="267"/>
      <c r="G93" s="267"/>
      <c r="H93" s="267"/>
      <c r="I93" s="267"/>
      <c r="J93" s="267"/>
      <c r="K93" s="267"/>
      <c r="L93" s="267"/>
      <c r="M93" s="267"/>
      <c r="N93" s="268"/>
      <c r="O93" s="268"/>
      <c r="P93" s="268"/>
      <c r="Q93" s="268"/>
      <c r="R93" s="268"/>
      <c r="S93" s="268"/>
      <c r="T93" s="268"/>
      <c r="U93" s="268"/>
      <c r="V93" s="268"/>
      <c r="W93" s="268"/>
      <c r="X93" s="269"/>
      <c r="Y93" s="269"/>
      <c r="Z93" s="269"/>
      <c r="AA93" s="269"/>
      <c r="AB93" s="269"/>
      <c r="AC93" s="270" t="str">
        <f t="shared" si="9"/>
        <v/>
      </c>
      <c r="AD93" s="270"/>
      <c r="AE93" s="270"/>
      <c r="AF93" s="270"/>
      <c r="AG93" s="271"/>
      <c r="AH93" s="71"/>
      <c r="AI93" s="71"/>
      <c r="AJ93" s="277"/>
      <c r="AM93" s="80">
        <f t="shared" si="10"/>
        <v>0</v>
      </c>
      <c r="AN93" s="80">
        <f t="shared" si="11"/>
        <v>0</v>
      </c>
    </row>
    <row r="94" spans="1:40" s="35" customFormat="1" ht="13.5" hidden="1" customHeight="1" x14ac:dyDescent="0.2">
      <c r="A94" s="287"/>
      <c r="B94" s="70"/>
      <c r="C94" s="70"/>
      <c r="D94" s="266"/>
      <c r="E94" s="267"/>
      <c r="F94" s="267"/>
      <c r="G94" s="267"/>
      <c r="H94" s="267"/>
      <c r="I94" s="267"/>
      <c r="J94" s="267"/>
      <c r="K94" s="267"/>
      <c r="L94" s="267"/>
      <c r="M94" s="267"/>
      <c r="N94" s="268"/>
      <c r="O94" s="268"/>
      <c r="P94" s="268"/>
      <c r="Q94" s="268"/>
      <c r="R94" s="268"/>
      <c r="S94" s="268"/>
      <c r="T94" s="268"/>
      <c r="U94" s="268"/>
      <c r="V94" s="268"/>
      <c r="W94" s="268"/>
      <c r="X94" s="269"/>
      <c r="Y94" s="269"/>
      <c r="Z94" s="269"/>
      <c r="AA94" s="269"/>
      <c r="AB94" s="269"/>
      <c r="AC94" s="270" t="str">
        <f t="shared" si="9"/>
        <v/>
      </c>
      <c r="AD94" s="270"/>
      <c r="AE94" s="270"/>
      <c r="AF94" s="270"/>
      <c r="AG94" s="271"/>
      <c r="AH94" s="71"/>
      <c r="AI94" s="71"/>
      <c r="AJ94" s="277"/>
      <c r="AM94" s="80">
        <f t="shared" si="10"/>
        <v>0</v>
      </c>
      <c r="AN94" s="80">
        <f t="shared" si="11"/>
        <v>0</v>
      </c>
    </row>
    <row r="95" spans="1:40" s="35" customFormat="1" ht="13.5" hidden="1" customHeight="1" x14ac:dyDescent="0.2">
      <c r="A95" s="287"/>
      <c r="B95" s="70"/>
      <c r="C95" s="70"/>
      <c r="D95" s="266"/>
      <c r="E95" s="267"/>
      <c r="F95" s="267"/>
      <c r="G95" s="267"/>
      <c r="H95" s="267"/>
      <c r="I95" s="267"/>
      <c r="J95" s="267"/>
      <c r="K95" s="267"/>
      <c r="L95" s="267"/>
      <c r="M95" s="267"/>
      <c r="N95" s="268"/>
      <c r="O95" s="268"/>
      <c r="P95" s="268"/>
      <c r="Q95" s="268"/>
      <c r="R95" s="268"/>
      <c r="S95" s="268"/>
      <c r="T95" s="268"/>
      <c r="U95" s="268"/>
      <c r="V95" s="268"/>
      <c r="W95" s="268"/>
      <c r="X95" s="269"/>
      <c r="Y95" s="269"/>
      <c r="Z95" s="269"/>
      <c r="AA95" s="269"/>
      <c r="AB95" s="269"/>
      <c r="AC95" s="270" t="str">
        <f t="shared" si="9"/>
        <v/>
      </c>
      <c r="AD95" s="270"/>
      <c r="AE95" s="270"/>
      <c r="AF95" s="270"/>
      <c r="AG95" s="271"/>
      <c r="AH95" s="71"/>
      <c r="AI95" s="71"/>
      <c r="AJ95" s="277"/>
      <c r="AM95" s="80">
        <f t="shared" si="10"/>
        <v>0</v>
      </c>
      <c r="AN95" s="80">
        <f t="shared" si="11"/>
        <v>0</v>
      </c>
    </row>
    <row r="96" spans="1:40" s="35" customFormat="1" ht="13.5" hidden="1" customHeight="1" x14ac:dyDescent="0.2">
      <c r="A96" s="287"/>
      <c r="B96" s="70"/>
      <c r="C96" s="70"/>
      <c r="D96" s="266"/>
      <c r="E96" s="267"/>
      <c r="F96" s="267"/>
      <c r="G96" s="267"/>
      <c r="H96" s="267"/>
      <c r="I96" s="267"/>
      <c r="J96" s="267"/>
      <c r="K96" s="267"/>
      <c r="L96" s="267"/>
      <c r="M96" s="267"/>
      <c r="N96" s="268"/>
      <c r="O96" s="268"/>
      <c r="P96" s="268"/>
      <c r="Q96" s="268"/>
      <c r="R96" s="268"/>
      <c r="S96" s="268"/>
      <c r="T96" s="268"/>
      <c r="U96" s="268"/>
      <c r="V96" s="268"/>
      <c r="W96" s="268"/>
      <c r="X96" s="269"/>
      <c r="Y96" s="269"/>
      <c r="Z96" s="269"/>
      <c r="AA96" s="269"/>
      <c r="AB96" s="269"/>
      <c r="AC96" s="270" t="str">
        <f t="shared" si="9"/>
        <v/>
      </c>
      <c r="AD96" s="270"/>
      <c r="AE96" s="270"/>
      <c r="AF96" s="270"/>
      <c r="AG96" s="271"/>
      <c r="AH96" s="71"/>
      <c r="AI96" s="71"/>
      <c r="AJ96" s="277"/>
      <c r="AM96" s="80">
        <f t="shared" si="10"/>
        <v>0</v>
      </c>
      <c r="AN96" s="80">
        <f t="shared" si="11"/>
        <v>0</v>
      </c>
    </row>
    <row r="97" spans="1:40" s="35" customFormat="1" ht="13.5" hidden="1" customHeight="1" x14ac:dyDescent="0.2">
      <c r="A97" s="287"/>
      <c r="B97" s="70"/>
      <c r="C97" s="70"/>
      <c r="D97" s="266"/>
      <c r="E97" s="267"/>
      <c r="F97" s="267"/>
      <c r="G97" s="267"/>
      <c r="H97" s="267"/>
      <c r="I97" s="267"/>
      <c r="J97" s="267"/>
      <c r="K97" s="267"/>
      <c r="L97" s="267"/>
      <c r="M97" s="267"/>
      <c r="N97" s="268"/>
      <c r="O97" s="268"/>
      <c r="P97" s="268"/>
      <c r="Q97" s="268"/>
      <c r="R97" s="268"/>
      <c r="S97" s="268"/>
      <c r="T97" s="268"/>
      <c r="U97" s="268"/>
      <c r="V97" s="268"/>
      <c r="W97" s="268"/>
      <c r="X97" s="269"/>
      <c r="Y97" s="269"/>
      <c r="Z97" s="269"/>
      <c r="AA97" s="269"/>
      <c r="AB97" s="269"/>
      <c r="AC97" s="270" t="str">
        <f t="shared" si="9"/>
        <v/>
      </c>
      <c r="AD97" s="270"/>
      <c r="AE97" s="270"/>
      <c r="AF97" s="270"/>
      <c r="AG97" s="271"/>
      <c r="AH97" s="71"/>
      <c r="AI97" s="71"/>
      <c r="AJ97" s="277"/>
      <c r="AM97" s="80">
        <f t="shared" si="10"/>
        <v>0</v>
      </c>
      <c r="AN97" s="80">
        <f t="shared" si="11"/>
        <v>0</v>
      </c>
    </row>
    <row r="98" spans="1:40" s="35" customFormat="1" ht="13.5" hidden="1" customHeight="1" x14ac:dyDescent="0.2">
      <c r="A98" s="287"/>
      <c r="B98" s="70"/>
      <c r="C98" s="70"/>
      <c r="D98" s="266"/>
      <c r="E98" s="267"/>
      <c r="F98" s="267"/>
      <c r="G98" s="267"/>
      <c r="H98" s="267"/>
      <c r="I98" s="267"/>
      <c r="J98" s="267"/>
      <c r="K98" s="267"/>
      <c r="L98" s="267"/>
      <c r="M98" s="267"/>
      <c r="N98" s="268"/>
      <c r="O98" s="268"/>
      <c r="P98" s="268"/>
      <c r="Q98" s="268"/>
      <c r="R98" s="268"/>
      <c r="S98" s="268"/>
      <c r="T98" s="268"/>
      <c r="U98" s="268"/>
      <c r="V98" s="268"/>
      <c r="W98" s="268"/>
      <c r="X98" s="269"/>
      <c r="Y98" s="269"/>
      <c r="Z98" s="269"/>
      <c r="AA98" s="269"/>
      <c r="AB98" s="269"/>
      <c r="AC98" s="270" t="str">
        <f t="shared" si="6"/>
        <v/>
      </c>
      <c r="AD98" s="270"/>
      <c r="AE98" s="270"/>
      <c r="AF98" s="270"/>
      <c r="AG98" s="271"/>
      <c r="AH98" s="71"/>
      <c r="AI98" s="71"/>
      <c r="AJ98" s="277"/>
      <c r="AM98" s="80">
        <f t="shared" si="10"/>
        <v>0</v>
      </c>
      <c r="AN98" s="80">
        <f t="shared" si="11"/>
        <v>0</v>
      </c>
    </row>
    <row r="99" spans="1:40" s="35" customFormat="1" ht="13.5" hidden="1" customHeight="1" x14ac:dyDescent="0.2">
      <c r="A99" s="287"/>
      <c r="B99" s="70"/>
      <c r="C99" s="70"/>
      <c r="D99" s="266"/>
      <c r="E99" s="267"/>
      <c r="F99" s="267"/>
      <c r="G99" s="267"/>
      <c r="H99" s="267"/>
      <c r="I99" s="267"/>
      <c r="J99" s="267"/>
      <c r="K99" s="267"/>
      <c r="L99" s="267"/>
      <c r="M99" s="267"/>
      <c r="N99" s="268"/>
      <c r="O99" s="268"/>
      <c r="P99" s="268"/>
      <c r="Q99" s="268"/>
      <c r="R99" s="268"/>
      <c r="S99" s="268"/>
      <c r="T99" s="268"/>
      <c r="U99" s="268"/>
      <c r="V99" s="268"/>
      <c r="W99" s="268"/>
      <c r="X99" s="269"/>
      <c r="Y99" s="269"/>
      <c r="Z99" s="269"/>
      <c r="AA99" s="269"/>
      <c r="AB99" s="269"/>
      <c r="AC99" s="270" t="str">
        <f t="shared" si="6"/>
        <v/>
      </c>
      <c r="AD99" s="270"/>
      <c r="AE99" s="270"/>
      <c r="AF99" s="270"/>
      <c r="AG99" s="271"/>
      <c r="AH99" s="71"/>
      <c r="AI99" s="71"/>
      <c r="AJ99" s="277"/>
      <c r="AM99" s="80">
        <f t="shared" si="7"/>
        <v>0</v>
      </c>
      <c r="AN99" s="80">
        <f t="shared" si="8"/>
        <v>0</v>
      </c>
    </row>
    <row r="100" spans="1:40" s="35" customFormat="1" ht="13.5" hidden="1" customHeight="1" thickBot="1" x14ac:dyDescent="0.25">
      <c r="A100" s="287"/>
      <c r="B100" s="70"/>
      <c r="C100" s="70"/>
      <c r="D100" s="306"/>
      <c r="E100" s="272"/>
      <c r="F100" s="272"/>
      <c r="G100" s="272"/>
      <c r="H100" s="272"/>
      <c r="I100" s="272"/>
      <c r="J100" s="272"/>
      <c r="K100" s="272"/>
      <c r="L100" s="272"/>
      <c r="M100" s="272"/>
      <c r="N100" s="273"/>
      <c r="O100" s="273"/>
      <c r="P100" s="273"/>
      <c r="Q100" s="273"/>
      <c r="R100" s="273"/>
      <c r="S100" s="273"/>
      <c r="T100" s="273"/>
      <c r="U100" s="273"/>
      <c r="V100" s="273"/>
      <c r="W100" s="273"/>
      <c r="X100" s="321"/>
      <c r="Y100" s="321"/>
      <c r="Z100" s="321"/>
      <c r="AA100" s="321"/>
      <c r="AB100" s="321"/>
      <c r="AC100" s="318" t="str">
        <f t="shared" si="6"/>
        <v/>
      </c>
      <c r="AD100" s="318"/>
      <c r="AE100" s="318"/>
      <c r="AF100" s="318"/>
      <c r="AG100" s="319"/>
      <c r="AH100" s="71"/>
      <c r="AI100" s="71"/>
      <c r="AJ100" s="277"/>
      <c r="AM100" s="81">
        <f t="shared" si="7"/>
        <v>0</v>
      </c>
      <c r="AN100" s="81">
        <f t="shared" si="8"/>
        <v>0</v>
      </c>
    </row>
    <row r="101" spans="1:40" s="35" customFormat="1" ht="13.5" hidden="1" customHeight="1" thickTop="1" x14ac:dyDescent="0.2">
      <c r="A101" s="287"/>
      <c r="B101" s="63"/>
      <c r="C101" s="63"/>
      <c r="D101" s="329" t="s">
        <v>129</v>
      </c>
      <c r="E101" s="329"/>
      <c r="F101" s="329"/>
      <c r="G101" s="329"/>
      <c r="H101" s="329"/>
      <c r="I101" s="329"/>
      <c r="J101" s="329"/>
      <c r="K101" s="329"/>
      <c r="L101" s="329"/>
      <c r="M101" s="329"/>
      <c r="N101" s="329"/>
      <c r="O101" s="329"/>
      <c r="P101" s="329"/>
      <c r="Q101" s="329"/>
      <c r="R101" s="329"/>
      <c r="S101" s="342"/>
      <c r="T101" s="342"/>
      <c r="U101" s="342"/>
      <c r="V101" s="76"/>
      <c r="W101" s="76"/>
      <c r="X101" s="76"/>
      <c r="Y101" s="76"/>
      <c r="Z101" s="76"/>
      <c r="AA101" s="76"/>
      <c r="AB101" s="76"/>
      <c r="AC101" s="76"/>
      <c r="AD101" s="76"/>
      <c r="AE101" s="76"/>
      <c r="AF101" s="76"/>
      <c r="AG101" s="76"/>
      <c r="AH101" s="60"/>
      <c r="AI101" s="60"/>
      <c r="AJ101" s="277"/>
      <c r="AM101" s="82">
        <f>SUM(AM61:AM100)</f>
        <v>0</v>
      </c>
      <c r="AN101" s="82">
        <f>SUM(AN61:AN100)</f>
        <v>0</v>
      </c>
    </row>
    <row r="102" spans="1:40" s="35" customFormat="1" ht="13.5" hidden="1" customHeight="1" x14ac:dyDescent="0.2">
      <c r="A102" s="287"/>
      <c r="B102" s="63"/>
      <c r="C102" s="63"/>
      <c r="D102" s="137"/>
      <c r="E102" s="137"/>
      <c r="F102" s="137"/>
      <c r="G102" s="137"/>
      <c r="H102" s="137"/>
      <c r="I102" s="137"/>
      <c r="J102" s="137"/>
      <c r="K102" s="137"/>
      <c r="L102" s="137"/>
      <c r="M102" s="137"/>
      <c r="N102" s="137"/>
      <c r="O102" s="137"/>
      <c r="P102" s="137"/>
      <c r="Q102" s="137"/>
      <c r="R102" s="137"/>
      <c r="S102" s="138"/>
      <c r="T102" s="138"/>
      <c r="U102" s="138"/>
      <c r="V102" s="138"/>
      <c r="W102" s="138"/>
      <c r="X102" s="138"/>
      <c r="Y102" s="138"/>
      <c r="Z102" s="138"/>
      <c r="AA102" s="138"/>
      <c r="AB102" s="138"/>
      <c r="AC102" s="138"/>
      <c r="AD102" s="138"/>
      <c r="AE102" s="138"/>
      <c r="AF102" s="138"/>
      <c r="AG102" s="138"/>
      <c r="AH102" s="131"/>
      <c r="AI102" s="131"/>
      <c r="AJ102" s="277"/>
      <c r="AM102" s="82"/>
      <c r="AN102" s="82"/>
    </row>
    <row r="103" spans="1:40" s="35" customFormat="1" ht="13.5" hidden="1" customHeight="1" thickBot="1" x14ac:dyDescent="0.25">
      <c r="A103" s="287"/>
      <c r="B103" s="63"/>
      <c r="C103" s="63"/>
      <c r="D103" s="63"/>
      <c r="E103" s="63"/>
      <c r="F103" s="63"/>
      <c r="G103" s="63"/>
      <c r="H103" s="63"/>
      <c r="I103" s="63"/>
      <c r="J103" s="51"/>
      <c r="K103" s="51"/>
      <c r="L103" s="51"/>
      <c r="M103" s="51"/>
      <c r="N103" s="51"/>
      <c r="O103" s="51"/>
      <c r="P103" s="51"/>
      <c r="Q103" s="51"/>
      <c r="R103" s="51"/>
      <c r="S103" s="60"/>
      <c r="T103" s="60"/>
      <c r="U103" s="60"/>
      <c r="V103" s="60"/>
      <c r="W103" s="43"/>
      <c r="X103" s="63"/>
      <c r="Y103" s="63"/>
      <c r="Z103" s="63"/>
      <c r="AA103" s="63"/>
      <c r="AB103" s="63"/>
      <c r="AC103" s="51"/>
      <c r="AD103" s="51"/>
      <c r="AE103" s="51"/>
      <c r="AF103" s="60"/>
      <c r="AG103" s="60"/>
      <c r="AH103" s="60"/>
      <c r="AI103" s="60"/>
      <c r="AJ103" s="277"/>
    </row>
    <row r="104" spans="1:40" s="35" customFormat="1" ht="13.5" hidden="1" customHeight="1" thickTop="1" thickBot="1" x14ac:dyDescent="0.25">
      <c r="A104" s="287"/>
      <c r="B104" s="29"/>
      <c r="C104" s="73"/>
      <c r="D104" s="344"/>
      <c r="E104" s="343"/>
      <c r="F104" s="343"/>
      <c r="G104" s="343"/>
      <c r="H104" s="343" t="s">
        <v>87</v>
      </c>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5"/>
      <c r="AH104" s="60"/>
      <c r="AI104" s="60"/>
      <c r="AJ104" s="277"/>
    </row>
    <row r="105" spans="1:40" s="35" customFormat="1" ht="13.5" hidden="1" customHeight="1" thickTop="1" x14ac:dyDescent="0.2">
      <c r="A105" s="287"/>
      <c r="B105" s="69"/>
      <c r="C105" s="69"/>
      <c r="D105" s="315" t="s">
        <v>88</v>
      </c>
      <c r="E105" s="311"/>
      <c r="F105" s="311"/>
      <c r="G105" s="311"/>
      <c r="H105" s="311" t="s">
        <v>6</v>
      </c>
      <c r="I105" s="311"/>
      <c r="J105" s="311"/>
      <c r="K105" s="311"/>
      <c r="L105" s="311"/>
      <c r="M105" s="311"/>
      <c r="N105" s="311"/>
      <c r="O105" s="311"/>
      <c r="P105" s="311"/>
      <c r="Q105" s="311"/>
      <c r="R105" s="311"/>
      <c r="S105" s="311" t="s">
        <v>7</v>
      </c>
      <c r="T105" s="311"/>
      <c r="U105" s="311"/>
      <c r="V105" s="311"/>
      <c r="W105" s="311"/>
      <c r="X105" s="323" t="s">
        <v>5</v>
      </c>
      <c r="Y105" s="323"/>
      <c r="Z105" s="323"/>
      <c r="AA105" s="323"/>
      <c r="AB105" s="323"/>
      <c r="AC105" s="325" t="s">
        <v>56</v>
      </c>
      <c r="AD105" s="325"/>
      <c r="AE105" s="325"/>
      <c r="AF105" s="325"/>
      <c r="AG105" s="326"/>
      <c r="AH105" s="60"/>
      <c r="AI105" s="60"/>
      <c r="AJ105" s="277"/>
    </row>
    <row r="106" spans="1:40" s="35" customFormat="1" ht="13.5" hidden="1" customHeight="1" thickBot="1" x14ac:dyDescent="0.25">
      <c r="A106" s="287"/>
      <c r="B106" s="69"/>
      <c r="C106" s="69"/>
      <c r="D106" s="316"/>
      <c r="E106" s="313"/>
      <c r="F106" s="313"/>
      <c r="G106" s="313"/>
      <c r="H106" s="313"/>
      <c r="I106" s="313"/>
      <c r="J106" s="313"/>
      <c r="K106" s="313"/>
      <c r="L106" s="313"/>
      <c r="M106" s="313"/>
      <c r="N106" s="313"/>
      <c r="O106" s="313"/>
      <c r="P106" s="313"/>
      <c r="Q106" s="313"/>
      <c r="R106" s="313"/>
      <c r="S106" s="313"/>
      <c r="T106" s="313"/>
      <c r="U106" s="313"/>
      <c r="V106" s="313"/>
      <c r="W106" s="313"/>
      <c r="X106" s="324"/>
      <c r="Y106" s="324"/>
      <c r="Z106" s="324"/>
      <c r="AA106" s="324"/>
      <c r="AB106" s="324"/>
      <c r="AC106" s="327"/>
      <c r="AD106" s="327"/>
      <c r="AE106" s="327"/>
      <c r="AF106" s="327"/>
      <c r="AG106" s="328"/>
      <c r="AH106" s="60"/>
      <c r="AI106" s="60"/>
      <c r="AJ106" s="277"/>
      <c r="AM106" s="79" t="s">
        <v>97</v>
      </c>
      <c r="AN106" s="79" t="s">
        <v>98</v>
      </c>
    </row>
    <row r="107" spans="1:40" s="35" customFormat="1" ht="13.5" hidden="1" customHeight="1" thickTop="1" x14ac:dyDescent="0.2">
      <c r="A107" s="287"/>
      <c r="B107" s="74"/>
      <c r="C107" s="74"/>
      <c r="D107" s="303"/>
      <c r="E107" s="304"/>
      <c r="F107" s="304"/>
      <c r="G107" s="304"/>
      <c r="H107" s="304"/>
      <c r="I107" s="304"/>
      <c r="J107" s="304"/>
      <c r="K107" s="304"/>
      <c r="L107" s="304"/>
      <c r="M107" s="304"/>
      <c r="N107" s="304"/>
      <c r="O107" s="304"/>
      <c r="P107" s="304"/>
      <c r="Q107" s="304"/>
      <c r="R107" s="304"/>
      <c r="S107" s="305"/>
      <c r="T107" s="305"/>
      <c r="U107" s="305"/>
      <c r="V107" s="305"/>
      <c r="W107" s="305"/>
      <c r="X107" s="339"/>
      <c r="Y107" s="339"/>
      <c r="Z107" s="339"/>
      <c r="AA107" s="339"/>
      <c r="AB107" s="339"/>
      <c r="AC107" s="333"/>
      <c r="AD107" s="333"/>
      <c r="AE107" s="333"/>
      <c r="AF107" s="333"/>
      <c r="AG107" s="334"/>
      <c r="AH107" s="60"/>
      <c r="AI107" s="60"/>
      <c r="AJ107" s="277"/>
      <c r="AM107" s="80">
        <f>IF(AND(H107="Transfer to Another Facility",D107="Nitrogen"),-S107,IF(D107="Nitrogen",S107,0))</f>
        <v>0</v>
      </c>
      <c r="AN107" s="80">
        <f>IF(AND(H107="Transfer to Another Facility",D107="Phosphorus"),-S107,IF(D107="Phosphorus",S107,0))</f>
        <v>0</v>
      </c>
    </row>
    <row r="108" spans="1:40" s="35" customFormat="1" ht="13.5" hidden="1" customHeight="1" x14ac:dyDescent="0.2">
      <c r="A108" s="287"/>
      <c r="B108" s="74"/>
      <c r="C108" s="74"/>
      <c r="D108" s="296"/>
      <c r="E108" s="297"/>
      <c r="F108" s="297"/>
      <c r="G108" s="297"/>
      <c r="H108" s="297"/>
      <c r="I108" s="297"/>
      <c r="J108" s="297"/>
      <c r="K108" s="297"/>
      <c r="L108" s="297"/>
      <c r="M108" s="297"/>
      <c r="N108" s="297"/>
      <c r="O108" s="297"/>
      <c r="P108" s="297"/>
      <c r="Q108" s="297"/>
      <c r="R108" s="297"/>
      <c r="S108" s="330"/>
      <c r="T108" s="330"/>
      <c r="U108" s="330"/>
      <c r="V108" s="330"/>
      <c r="W108" s="330"/>
      <c r="X108" s="340"/>
      <c r="Y108" s="340"/>
      <c r="Z108" s="340"/>
      <c r="AA108" s="340"/>
      <c r="AB108" s="340"/>
      <c r="AC108" s="335"/>
      <c r="AD108" s="335"/>
      <c r="AE108" s="335"/>
      <c r="AF108" s="335"/>
      <c r="AG108" s="336"/>
      <c r="AH108" s="60"/>
      <c r="AI108" s="60"/>
      <c r="AJ108" s="277"/>
      <c r="AM108" s="80">
        <f t="shared" ref="AM108:AM116" si="12">IF(AND(H108="Transfer to Another Facility",D108="Nitrogen"),-S108,IF(D108="Nitrogen",S108,0))</f>
        <v>0</v>
      </c>
      <c r="AN108" s="80">
        <f t="shared" ref="AN108:AN116" si="13">IF(AND(H108="Transfer to Another Facility",D108="Phosphorus"),-S108,IF(D108="Phosphorus",S108,0))</f>
        <v>0</v>
      </c>
    </row>
    <row r="109" spans="1:40" s="35" customFormat="1" ht="13.5" hidden="1" customHeight="1" x14ac:dyDescent="0.2">
      <c r="A109" s="287"/>
      <c r="B109" s="74"/>
      <c r="C109" s="74"/>
      <c r="D109" s="296"/>
      <c r="E109" s="297"/>
      <c r="F109" s="297"/>
      <c r="G109" s="297"/>
      <c r="H109" s="297"/>
      <c r="I109" s="297"/>
      <c r="J109" s="297"/>
      <c r="K109" s="297"/>
      <c r="L109" s="297"/>
      <c r="M109" s="297"/>
      <c r="N109" s="297"/>
      <c r="O109" s="297"/>
      <c r="P109" s="297"/>
      <c r="Q109" s="297"/>
      <c r="R109" s="297"/>
      <c r="S109" s="330"/>
      <c r="T109" s="330"/>
      <c r="U109" s="330"/>
      <c r="V109" s="330"/>
      <c r="W109" s="330"/>
      <c r="X109" s="340"/>
      <c r="Y109" s="340"/>
      <c r="Z109" s="340"/>
      <c r="AA109" s="340"/>
      <c r="AB109" s="340"/>
      <c r="AC109" s="335"/>
      <c r="AD109" s="335"/>
      <c r="AE109" s="335"/>
      <c r="AF109" s="335"/>
      <c r="AG109" s="336"/>
      <c r="AH109" s="60"/>
      <c r="AI109" s="60"/>
      <c r="AJ109" s="277"/>
      <c r="AM109" s="80">
        <f t="shared" si="12"/>
        <v>0</v>
      </c>
      <c r="AN109" s="80">
        <f t="shared" si="13"/>
        <v>0</v>
      </c>
    </row>
    <row r="110" spans="1:40" s="35" customFormat="1" ht="13.5" hidden="1" customHeight="1" x14ac:dyDescent="0.2">
      <c r="A110" s="287"/>
      <c r="B110" s="74"/>
      <c r="C110" s="74"/>
      <c r="D110" s="296"/>
      <c r="E110" s="297"/>
      <c r="F110" s="297"/>
      <c r="G110" s="297"/>
      <c r="H110" s="297"/>
      <c r="I110" s="297"/>
      <c r="J110" s="297"/>
      <c r="K110" s="297"/>
      <c r="L110" s="297"/>
      <c r="M110" s="297"/>
      <c r="N110" s="297"/>
      <c r="O110" s="297"/>
      <c r="P110" s="297"/>
      <c r="Q110" s="297"/>
      <c r="R110" s="297"/>
      <c r="S110" s="330"/>
      <c r="T110" s="330"/>
      <c r="U110" s="330"/>
      <c r="V110" s="330"/>
      <c r="W110" s="330"/>
      <c r="X110" s="340"/>
      <c r="Y110" s="340"/>
      <c r="Z110" s="340"/>
      <c r="AA110" s="340"/>
      <c r="AB110" s="340"/>
      <c r="AC110" s="335"/>
      <c r="AD110" s="335"/>
      <c r="AE110" s="335"/>
      <c r="AF110" s="335"/>
      <c r="AG110" s="336"/>
      <c r="AH110" s="60"/>
      <c r="AI110" s="60"/>
      <c r="AJ110" s="277"/>
      <c r="AM110" s="80">
        <f t="shared" si="12"/>
        <v>0</v>
      </c>
      <c r="AN110" s="80">
        <f t="shared" si="13"/>
        <v>0</v>
      </c>
    </row>
    <row r="111" spans="1:40" s="35" customFormat="1" ht="13.5" hidden="1" customHeight="1" x14ac:dyDescent="0.2">
      <c r="A111" s="287"/>
      <c r="B111" s="74"/>
      <c r="C111" s="74"/>
      <c r="D111" s="296"/>
      <c r="E111" s="297"/>
      <c r="F111" s="297"/>
      <c r="G111" s="297"/>
      <c r="H111" s="297"/>
      <c r="I111" s="297"/>
      <c r="J111" s="297"/>
      <c r="K111" s="297"/>
      <c r="L111" s="297"/>
      <c r="M111" s="297"/>
      <c r="N111" s="297"/>
      <c r="O111" s="297"/>
      <c r="P111" s="297"/>
      <c r="Q111" s="297"/>
      <c r="R111" s="297"/>
      <c r="S111" s="330"/>
      <c r="T111" s="330"/>
      <c r="U111" s="330"/>
      <c r="V111" s="330"/>
      <c r="W111" s="330"/>
      <c r="X111" s="340"/>
      <c r="Y111" s="340"/>
      <c r="Z111" s="340"/>
      <c r="AA111" s="340"/>
      <c r="AB111" s="340"/>
      <c r="AC111" s="335"/>
      <c r="AD111" s="335"/>
      <c r="AE111" s="335"/>
      <c r="AF111" s="335"/>
      <c r="AG111" s="336"/>
      <c r="AH111" s="60"/>
      <c r="AI111" s="60"/>
      <c r="AJ111" s="277"/>
      <c r="AM111" s="80">
        <f t="shared" si="12"/>
        <v>0</v>
      </c>
      <c r="AN111" s="80">
        <f t="shared" si="13"/>
        <v>0</v>
      </c>
    </row>
    <row r="112" spans="1:40" s="35" customFormat="1" ht="13.5" hidden="1" customHeight="1" x14ac:dyDescent="0.2">
      <c r="A112" s="287"/>
      <c r="B112" s="74"/>
      <c r="C112" s="74"/>
      <c r="D112" s="296"/>
      <c r="E112" s="297"/>
      <c r="F112" s="297"/>
      <c r="G112" s="297"/>
      <c r="H112" s="297"/>
      <c r="I112" s="297"/>
      <c r="J112" s="297"/>
      <c r="K112" s="297"/>
      <c r="L112" s="297"/>
      <c r="M112" s="297"/>
      <c r="N112" s="297"/>
      <c r="O112" s="297"/>
      <c r="P112" s="297"/>
      <c r="Q112" s="297"/>
      <c r="R112" s="297"/>
      <c r="S112" s="330"/>
      <c r="T112" s="330"/>
      <c r="U112" s="330"/>
      <c r="V112" s="330"/>
      <c r="W112" s="330"/>
      <c r="X112" s="340"/>
      <c r="Y112" s="340"/>
      <c r="Z112" s="340"/>
      <c r="AA112" s="340"/>
      <c r="AB112" s="340"/>
      <c r="AC112" s="335"/>
      <c r="AD112" s="335"/>
      <c r="AE112" s="335"/>
      <c r="AF112" s="335"/>
      <c r="AG112" s="336"/>
      <c r="AH112" s="60"/>
      <c r="AI112" s="60"/>
      <c r="AJ112" s="277"/>
      <c r="AM112" s="80">
        <f t="shared" si="12"/>
        <v>0</v>
      </c>
      <c r="AN112" s="80">
        <f t="shared" si="13"/>
        <v>0</v>
      </c>
    </row>
    <row r="113" spans="1:40" s="35" customFormat="1" ht="13.5" hidden="1" customHeight="1" x14ac:dyDescent="0.2">
      <c r="A113" s="287"/>
      <c r="B113" s="74"/>
      <c r="C113" s="74"/>
      <c r="D113" s="296"/>
      <c r="E113" s="297"/>
      <c r="F113" s="297"/>
      <c r="G113" s="297"/>
      <c r="H113" s="297"/>
      <c r="I113" s="297"/>
      <c r="J113" s="297"/>
      <c r="K113" s="297"/>
      <c r="L113" s="297"/>
      <c r="M113" s="297"/>
      <c r="N113" s="297"/>
      <c r="O113" s="297"/>
      <c r="P113" s="297"/>
      <c r="Q113" s="297"/>
      <c r="R113" s="297"/>
      <c r="S113" s="330"/>
      <c r="T113" s="330"/>
      <c r="U113" s="330"/>
      <c r="V113" s="330"/>
      <c r="W113" s="330"/>
      <c r="X113" s="340"/>
      <c r="Y113" s="340"/>
      <c r="Z113" s="340"/>
      <c r="AA113" s="340"/>
      <c r="AB113" s="340"/>
      <c r="AC113" s="335"/>
      <c r="AD113" s="335"/>
      <c r="AE113" s="335"/>
      <c r="AF113" s="335"/>
      <c r="AG113" s="336"/>
      <c r="AH113" s="60"/>
      <c r="AI113" s="60"/>
      <c r="AJ113" s="277"/>
      <c r="AM113" s="80">
        <f t="shared" si="12"/>
        <v>0</v>
      </c>
      <c r="AN113" s="80">
        <f t="shared" si="13"/>
        <v>0</v>
      </c>
    </row>
    <row r="114" spans="1:40" s="35" customFormat="1" ht="13.5" hidden="1" customHeight="1" x14ac:dyDescent="0.2">
      <c r="A114" s="287"/>
      <c r="B114" s="74"/>
      <c r="C114" s="74"/>
      <c r="D114" s="296"/>
      <c r="E114" s="297"/>
      <c r="F114" s="297"/>
      <c r="G114" s="297"/>
      <c r="H114" s="297"/>
      <c r="I114" s="297"/>
      <c r="J114" s="297"/>
      <c r="K114" s="297"/>
      <c r="L114" s="297"/>
      <c r="M114" s="297"/>
      <c r="N114" s="297"/>
      <c r="O114" s="297"/>
      <c r="P114" s="297"/>
      <c r="Q114" s="297"/>
      <c r="R114" s="297"/>
      <c r="S114" s="330"/>
      <c r="T114" s="330"/>
      <c r="U114" s="330"/>
      <c r="V114" s="330"/>
      <c r="W114" s="330"/>
      <c r="X114" s="340"/>
      <c r="Y114" s="340"/>
      <c r="Z114" s="340"/>
      <c r="AA114" s="340"/>
      <c r="AB114" s="340"/>
      <c r="AC114" s="335"/>
      <c r="AD114" s="335"/>
      <c r="AE114" s="335"/>
      <c r="AF114" s="335"/>
      <c r="AG114" s="336"/>
      <c r="AH114" s="60"/>
      <c r="AI114" s="60"/>
      <c r="AJ114" s="277"/>
      <c r="AM114" s="80">
        <f t="shared" si="12"/>
        <v>0</v>
      </c>
      <c r="AN114" s="80">
        <f t="shared" si="13"/>
        <v>0</v>
      </c>
    </row>
    <row r="115" spans="1:40" s="35" customFormat="1" ht="13.5" hidden="1" customHeight="1" x14ac:dyDescent="0.2">
      <c r="A115" s="287"/>
      <c r="B115" s="74"/>
      <c r="C115" s="74"/>
      <c r="D115" s="296"/>
      <c r="E115" s="297"/>
      <c r="F115" s="297"/>
      <c r="G115" s="297"/>
      <c r="H115" s="297"/>
      <c r="I115" s="297"/>
      <c r="J115" s="297"/>
      <c r="K115" s="297"/>
      <c r="L115" s="297"/>
      <c r="M115" s="297"/>
      <c r="N115" s="297"/>
      <c r="O115" s="297"/>
      <c r="P115" s="297"/>
      <c r="Q115" s="297"/>
      <c r="R115" s="297"/>
      <c r="S115" s="330"/>
      <c r="T115" s="330"/>
      <c r="U115" s="330"/>
      <c r="V115" s="330"/>
      <c r="W115" s="330"/>
      <c r="X115" s="340"/>
      <c r="Y115" s="340"/>
      <c r="Z115" s="340"/>
      <c r="AA115" s="340"/>
      <c r="AB115" s="340"/>
      <c r="AC115" s="335"/>
      <c r="AD115" s="335"/>
      <c r="AE115" s="335"/>
      <c r="AF115" s="335"/>
      <c r="AG115" s="336"/>
      <c r="AH115" s="60"/>
      <c r="AI115" s="60"/>
      <c r="AJ115" s="277"/>
      <c r="AM115" s="80">
        <f t="shared" si="12"/>
        <v>0</v>
      </c>
      <c r="AN115" s="80">
        <f t="shared" si="13"/>
        <v>0</v>
      </c>
    </row>
    <row r="116" spans="1:40" s="35" customFormat="1" ht="13.5" hidden="1" customHeight="1" thickBot="1" x14ac:dyDescent="0.25">
      <c r="A116" s="287"/>
      <c r="B116" s="74"/>
      <c r="C116" s="74"/>
      <c r="D116" s="307"/>
      <c r="E116" s="308"/>
      <c r="F116" s="308"/>
      <c r="G116" s="308"/>
      <c r="H116" s="308"/>
      <c r="I116" s="308"/>
      <c r="J116" s="308"/>
      <c r="K116" s="308"/>
      <c r="L116" s="308"/>
      <c r="M116" s="308"/>
      <c r="N116" s="308"/>
      <c r="O116" s="308"/>
      <c r="P116" s="308"/>
      <c r="Q116" s="308"/>
      <c r="R116" s="308"/>
      <c r="S116" s="331"/>
      <c r="T116" s="331"/>
      <c r="U116" s="331"/>
      <c r="V116" s="331"/>
      <c r="W116" s="331"/>
      <c r="X116" s="332"/>
      <c r="Y116" s="332"/>
      <c r="Z116" s="332"/>
      <c r="AA116" s="332"/>
      <c r="AB116" s="332"/>
      <c r="AC116" s="337"/>
      <c r="AD116" s="337"/>
      <c r="AE116" s="337"/>
      <c r="AF116" s="337"/>
      <c r="AG116" s="338"/>
      <c r="AH116" s="60"/>
      <c r="AI116" s="60"/>
      <c r="AJ116" s="277"/>
      <c r="AM116" s="81">
        <f t="shared" si="12"/>
        <v>0</v>
      </c>
      <c r="AN116" s="81">
        <f t="shared" si="13"/>
        <v>0</v>
      </c>
    </row>
    <row r="117" spans="1:40" s="35" customFormat="1" ht="13.5" customHeight="1" thickBot="1" x14ac:dyDescent="0.25">
      <c r="A117" s="287"/>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7"/>
      <c r="AM117" s="82">
        <f>SUM(AM107:AM116)</f>
        <v>0</v>
      </c>
      <c r="AN117" s="82">
        <f>SUM(AN107:AN116)</f>
        <v>0</v>
      </c>
    </row>
    <row r="118" spans="1:40" s="35" customFormat="1" ht="13.5" customHeight="1" thickTop="1" thickBot="1" x14ac:dyDescent="0.25">
      <c r="A118" s="287"/>
      <c r="B118" s="74"/>
      <c r="C118" s="74"/>
      <c r="D118" s="293" t="s">
        <v>91</v>
      </c>
      <c r="E118" s="294"/>
      <c r="F118" s="294"/>
      <c r="G118" s="294"/>
      <c r="H118" s="294"/>
      <c r="I118" s="294"/>
      <c r="J118" s="294"/>
      <c r="K118" s="294"/>
      <c r="L118" s="294"/>
      <c r="M118" s="294"/>
      <c r="N118" s="294"/>
      <c r="O118" s="294"/>
      <c r="P118" s="295"/>
      <c r="Q118" s="72"/>
      <c r="R118" s="72"/>
      <c r="S118" s="71"/>
      <c r="T118" s="71"/>
      <c r="U118" s="71"/>
      <c r="V118" s="71"/>
      <c r="W118" s="23"/>
      <c r="X118" s="83"/>
      <c r="Y118" s="83"/>
      <c r="Z118" s="83"/>
      <c r="AA118" s="83"/>
      <c r="AB118" s="83"/>
      <c r="AC118" s="84"/>
      <c r="AD118" s="84"/>
      <c r="AE118" s="84"/>
      <c r="AF118" s="62"/>
      <c r="AG118" s="62"/>
      <c r="AH118" s="60"/>
      <c r="AI118" s="60"/>
      <c r="AJ118" s="277"/>
    </row>
    <row r="119" spans="1:40" s="35" customFormat="1" ht="13.5" customHeight="1" thickTop="1" thickBot="1" x14ac:dyDescent="0.25">
      <c r="A119" s="287"/>
      <c r="B119" s="74"/>
      <c r="C119" s="74"/>
      <c r="D119" s="85"/>
      <c r="E119" s="85"/>
      <c r="F119" s="85"/>
      <c r="G119" s="85"/>
      <c r="H119" s="85"/>
      <c r="I119" s="85"/>
      <c r="J119" s="85"/>
      <c r="K119" s="85"/>
      <c r="L119" s="85"/>
      <c r="M119" s="85"/>
      <c r="N119" s="85"/>
      <c r="O119" s="85"/>
      <c r="P119" s="85"/>
      <c r="Q119" s="72"/>
      <c r="R119" s="72"/>
      <c r="S119" s="71"/>
      <c r="T119" s="71"/>
      <c r="U119" s="71"/>
      <c r="V119" s="71"/>
      <c r="W119" s="23"/>
      <c r="X119" s="83"/>
      <c r="Y119" s="83"/>
      <c r="Z119" s="83"/>
      <c r="AA119" s="83"/>
      <c r="AB119" s="83"/>
      <c r="AC119" s="84"/>
      <c r="AD119" s="84"/>
      <c r="AE119" s="84"/>
      <c r="AF119" s="62"/>
      <c r="AG119" s="62"/>
      <c r="AH119" s="60"/>
      <c r="AI119" s="60"/>
      <c r="AJ119" s="277"/>
    </row>
    <row r="120" spans="1:40" s="35" customFormat="1" ht="13.5" customHeight="1" thickBot="1" x14ac:dyDescent="0.25">
      <c r="A120" s="287"/>
      <c r="B120" s="74"/>
      <c r="C120" s="74"/>
      <c r="D120" s="354"/>
      <c r="E120" s="354"/>
      <c r="F120" s="354"/>
      <c r="G120" s="354"/>
      <c r="H120" s="354"/>
      <c r="I120" s="354"/>
      <c r="J120" s="355"/>
      <c r="K120" s="353" t="s">
        <v>63</v>
      </c>
      <c r="L120" s="353"/>
      <c r="M120" s="353"/>
      <c r="N120" s="353" t="s">
        <v>62</v>
      </c>
      <c r="O120" s="353"/>
      <c r="P120" s="353"/>
      <c r="Q120" s="72"/>
      <c r="R120" s="72"/>
      <c r="S120" s="71"/>
      <c r="T120" s="71"/>
      <c r="U120" s="71"/>
      <c r="V120" s="71"/>
      <c r="W120" s="23"/>
      <c r="X120" s="83"/>
      <c r="Y120" s="83"/>
      <c r="Z120" s="83"/>
      <c r="AA120" s="83"/>
      <c r="AB120" s="83"/>
      <c r="AC120" s="84"/>
      <c r="AD120" s="84"/>
      <c r="AE120" s="84"/>
      <c r="AF120" s="62"/>
      <c r="AG120" s="62"/>
      <c r="AH120" s="60"/>
      <c r="AI120" s="60"/>
      <c r="AJ120" s="277"/>
    </row>
    <row r="121" spans="1:40" s="35" customFormat="1" ht="13.5" customHeight="1" x14ac:dyDescent="0.2">
      <c r="A121" s="287"/>
      <c r="B121" s="74"/>
      <c r="C121" s="74"/>
      <c r="D121" s="349" t="s">
        <v>92</v>
      </c>
      <c r="E121" s="350"/>
      <c r="F121" s="350"/>
      <c r="G121" s="350"/>
      <c r="H121" s="350"/>
      <c r="I121" s="350"/>
      <c r="J121" s="350"/>
      <c r="K121" s="301" t="str">
        <f>IF('Nutrient Monitoring'!$AI$380&lt;&gt;"",IF('Nutrient Monitoring'!AH380="",'Nutrient Monitoring'!AI380,CONCATENATE("&lt; ",'Nutrient Monitoring'!AI380)),"")</f>
        <v/>
      </c>
      <c r="L121" s="301"/>
      <c r="M121" s="301"/>
      <c r="N121" s="301" t="str">
        <f>IF('Nutrient Monitoring'!$K$380&lt;&gt;"",IF('Nutrient Monitoring'!J380="",'Nutrient Monitoring'!K380,CONCATENATE("&lt; ",'Nutrient Monitoring'!K380)),"")</f>
        <v/>
      </c>
      <c r="O121" s="301"/>
      <c r="P121" s="301"/>
      <c r="Q121" s="72"/>
      <c r="R121" s="72"/>
      <c r="S121" s="71"/>
      <c r="T121" s="71"/>
      <c r="U121" s="71"/>
      <c r="V121" s="71"/>
      <c r="W121" s="23"/>
      <c r="X121" s="83"/>
      <c r="Y121" s="83"/>
      <c r="Z121" s="83"/>
      <c r="AA121" s="83"/>
      <c r="AB121" s="83"/>
      <c r="AC121" s="84"/>
      <c r="AD121" s="84"/>
      <c r="AE121" s="84"/>
      <c r="AF121" s="62"/>
      <c r="AG121" s="62"/>
      <c r="AH121" s="60"/>
      <c r="AI121" s="60"/>
      <c r="AJ121" s="277"/>
    </row>
    <row r="122" spans="1:40" s="35" customFormat="1" ht="13.5" customHeight="1" x14ac:dyDescent="0.2">
      <c r="A122" s="287"/>
      <c r="B122" s="74"/>
      <c r="C122" s="74"/>
      <c r="D122" s="349" t="s">
        <v>133</v>
      </c>
      <c r="E122" s="350"/>
      <c r="F122" s="350"/>
      <c r="G122" s="350"/>
      <c r="H122" s="350"/>
      <c r="I122" s="350"/>
      <c r="J122" s="350"/>
      <c r="K122" s="270">
        <f>IF(AM55&gt;0,ROUND(AM55,0),0)</f>
        <v>0</v>
      </c>
      <c r="L122" s="270"/>
      <c r="M122" s="270"/>
      <c r="N122" s="270">
        <f>IF(AN55&gt;0,ROUND(AN55,0),0)</f>
        <v>0</v>
      </c>
      <c r="O122" s="270"/>
      <c r="P122" s="270"/>
      <c r="Q122" s="72"/>
      <c r="R122" s="346"/>
      <c r="S122" s="346"/>
      <c r="T122" s="346"/>
      <c r="U122" s="346"/>
      <c r="V122" s="346"/>
      <c r="W122" s="346"/>
      <c r="X122" s="346"/>
      <c r="Y122" s="346"/>
      <c r="Z122" s="346"/>
      <c r="AA122" s="346"/>
      <c r="AB122" s="346"/>
      <c r="AC122" s="346"/>
      <c r="AD122" s="346"/>
      <c r="AE122" s="346"/>
      <c r="AF122" s="346"/>
      <c r="AG122" s="346"/>
      <c r="AH122" s="346"/>
      <c r="AI122" s="346"/>
      <c r="AJ122" s="277"/>
      <c r="AM122" s="124" t="s">
        <v>151</v>
      </c>
      <c r="AN122" s="125"/>
    </row>
    <row r="123" spans="1:40" s="35" customFormat="1" ht="13.5" customHeight="1" x14ac:dyDescent="0.2">
      <c r="A123" s="287"/>
      <c r="B123" s="74"/>
      <c r="C123" s="74"/>
      <c r="D123" s="349" t="s">
        <v>130</v>
      </c>
      <c r="E123" s="350"/>
      <c r="F123" s="350"/>
      <c r="G123" s="350"/>
      <c r="H123" s="350"/>
      <c r="I123" s="350"/>
      <c r="J123" s="350"/>
      <c r="K123" s="270">
        <f>IF(AM101&gt;0,ROUND(AM101,0),0)</f>
        <v>0</v>
      </c>
      <c r="L123" s="270"/>
      <c r="M123" s="270"/>
      <c r="N123" s="270">
        <f>IF(AN101&gt;0,ROUND(AN101,0),0)</f>
        <v>0</v>
      </c>
      <c r="O123" s="270"/>
      <c r="P123" s="270"/>
      <c r="Q123" s="72"/>
      <c r="R123" s="72"/>
      <c r="S123" s="71"/>
      <c r="T123" s="71"/>
      <c r="U123" s="71"/>
      <c r="V123" s="71"/>
      <c r="W123" s="23"/>
      <c r="X123" s="83"/>
      <c r="Y123" s="83"/>
      <c r="Z123" s="83"/>
      <c r="AA123" s="83"/>
      <c r="AB123" s="83"/>
      <c r="AC123" s="84"/>
      <c r="AD123" s="84"/>
      <c r="AE123" s="84"/>
      <c r="AF123" s="62"/>
      <c r="AG123" s="62"/>
      <c r="AH123" s="60"/>
      <c r="AI123" s="60"/>
      <c r="AJ123" s="277"/>
      <c r="AM123" s="126" t="s">
        <v>145</v>
      </c>
      <c r="AN123" s="126" t="str">
        <f>IF(AND('Nutrient Monitoring'!$P$8="Yes",'Nutrient Monitoring'!$S$8&lt;&gt;"",'Nutrient Monitoring'!$AY$26="No"),"No","")</f>
        <v/>
      </c>
    </row>
    <row r="124" spans="1:40" s="35" customFormat="1" ht="13.5" customHeight="1" x14ac:dyDescent="0.2">
      <c r="A124" s="287"/>
      <c r="B124" s="74"/>
      <c r="C124" s="74"/>
      <c r="D124" s="349" t="s">
        <v>132</v>
      </c>
      <c r="E124" s="350"/>
      <c r="F124" s="350"/>
      <c r="G124" s="350"/>
      <c r="H124" s="350"/>
      <c r="I124" s="350"/>
      <c r="J124" s="350"/>
      <c r="K124" s="270">
        <f>IF(AM117&lt;&gt;0,ROUND(AM117,0),0)</f>
        <v>0</v>
      </c>
      <c r="L124" s="270"/>
      <c r="M124" s="270"/>
      <c r="N124" s="270">
        <f>IF(AN117&lt;&gt;0,ROUND(AN117,0),0)</f>
        <v>0</v>
      </c>
      <c r="O124" s="270"/>
      <c r="P124" s="270"/>
      <c r="Q124" s="72"/>
      <c r="R124" s="72"/>
      <c r="S124" s="71"/>
      <c r="T124" s="71"/>
      <c r="U124" s="71"/>
      <c r="V124" s="71"/>
      <c r="W124" s="23"/>
      <c r="X124" s="83"/>
      <c r="Y124" s="83"/>
      <c r="Z124" s="83"/>
      <c r="AA124" s="83"/>
      <c r="AB124" s="83"/>
      <c r="AC124" s="84"/>
      <c r="AD124" s="84"/>
      <c r="AE124" s="84"/>
      <c r="AF124" s="62"/>
      <c r="AG124" s="62"/>
      <c r="AH124" s="60"/>
      <c r="AI124" s="60"/>
      <c r="AJ124" s="277"/>
      <c r="AM124" s="126" t="s">
        <v>146</v>
      </c>
      <c r="AN124" s="126" t="str">
        <f>IF(AND('Nutrient Monitoring'!$P$9="Yes",'Nutrient Monitoring'!$S$9&lt;&gt;"",'Nutrient Monitoring'!$AW$26="No"),"No","")</f>
        <v/>
      </c>
    </row>
    <row r="125" spans="1:40" s="35" customFormat="1" ht="13.5" customHeight="1" x14ac:dyDescent="0.2">
      <c r="A125" s="287"/>
      <c r="B125" s="74"/>
      <c r="C125" s="74"/>
      <c r="D125" s="349" t="s">
        <v>93</v>
      </c>
      <c r="E125" s="350"/>
      <c r="F125" s="350"/>
      <c r="G125" s="350"/>
      <c r="H125" s="350"/>
      <c r="I125" s="350"/>
      <c r="J125" s="350"/>
      <c r="K125" s="270" t="str">
        <f>IF(K121&lt;&gt;"",IF('Nutrient Monitoring'!AH380="",ROUND(K121+K123-K122-K124,0),CONCATENATE("&lt; ",ROUND('Nutrient Monitoring'!AI380+K123-K122-K124,0))),"")</f>
        <v/>
      </c>
      <c r="L125" s="270"/>
      <c r="M125" s="270"/>
      <c r="N125" s="270" t="str">
        <f>IF(N121&lt;&gt;"",IF('Nutrient Monitoring'!J380="",N121+N123-N122-N124,CONCATENATE("&lt; ",ROUND('Nutrient Monitoring'!K380+N123-N122-N124,0))),"")</f>
        <v/>
      </c>
      <c r="O125" s="270"/>
      <c r="P125" s="270"/>
      <c r="Q125" s="72"/>
      <c r="R125" s="351" t="s">
        <v>131</v>
      </c>
      <c r="S125" s="351"/>
      <c r="T125" s="351"/>
      <c r="U125" s="351"/>
      <c r="V125" s="351"/>
      <c r="W125" s="351"/>
      <c r="X125" s="351"/>
      <c r="Y125" s="351"/>
      <c r="Z125" s="351"/>
      <c r="AA125" s="351"/>
      <c r="AB125" s="351"/>
      <c r="AC125" s="351"/>
      <c r="AD125" s="351"/>
      <c r="AE125" s="351"/>
      <c r="AF125" s="351"/>
      <c r="AG125" s="351"/>
      <c r="AH125" s="351"/>
      <c r="AI125" s="351"/>
      <c r="AJ125" s="277"/>
    </row>
    <row r="126" spans="1:40" s="35" customFormat="1" ht="13.5" customHeight="1" thickBot="1" x14ac:dyDescent="0.25">
      <c r="A126" s="287"/>
      <c r="B126" s="74"/>
      <c r="C126" s="74"/>
      <c r="D126" s="349" t="s">
        <v>94</v>
      </c>
      <c r="E126" s="350"/>
      <c r="F126" s="350"/>
      <c r="G126" s="350"/>
      <c r="H126" s="350"/>
      <c r="I126" s="350"/>
      <c r="J126" s="350"/>
      <c r="K126" s="341" t="str">
        <f>IF('Nutrient Monitoring'!$F$8&lt;&gt;"",'Nutrient Monitoring'!$F$8,"")</f>
        <v/>
      </c>
      <c r="L126" s="341"/>
      <c r="M126" s="341"/>
      <c r="N126" s="341" t="str">
        <f>IF('Nutrient Monitoring'!$AB$8&lt;&gt;"",'Nutrient Monitoring'!$AB$8,"")</f>
        <v/>
      </c>
      <c r="O126" s="341"/>
      <c r="P126" s="341"/>
      <c r="Q126" s="72"/>
      <c r="R126" s="72"/>
      <c r="S126" s="71"/>
      <c r="T126" s="71"/>
      <c r="U126" s="71"/>
      <c r="V126" s="71"/>
      <c r="W126" s="23"/>
      <c r="X126" s="83"/>
      <c r="Y126" s="83"/>
      <c r="Z126" s="83"/>
      <c r="AA126" s="83"/>
      <c r="AB126" s="83"/>
      <c r="AC126" s="84"/>
      <c r="AD126" s="84"/>
      <c r="AE126" s="84"/>
      <c r="AF126" s="62"/>
      <c r="AG126" s="62"/>
      <c r="AH126" s="60"/>
      <c r="AI126" s="60"/>
      <c r="AJ126" s="277"/>
    </row>
    <row r="127" spans="1:40" s="35" customFormat="1" ht="13.5" customHeight="1" x14ac:dyDescent="0.2">
      <c r="A127" s="287"/>
      <c r="B127" s="74"/>
      <c r="C127" s="74"/>
      <c r="D127" s="86"/>
      <c r="E127" s="86"/>
      <c r="F127" s="86"/>
      <c r="G127" s="86"/>
      <c r="H127" s="86"/>
      <c r="I127" s="86"/>
      <c r="J127" s="86"/>
      <c r="K127" s="348" t="str">
        <f>IF(AND(K125&lt;&gt;"",K126&lt;&gt;""),IF(K126&gt;=('Nutrient Monitoring'!AI380+K123-K122-K124),"Compliance","Violation"),"")</f>
        <v/>
      </c>
      <c r="L127" s="348"/>
      <c r="M127" s="348"/>
      <c r="N127" s="348" t="str">
        <f>IF(AND(N125&lt;&gt;"",N126&lt;&gt;""),IF(N126&gt;=('Nutrient Monitoring'!K380+N123-N122-N124),"Compliance","Violation"),"")</f>
        <v/>
      </c>
      <c r="O127" s="348"/>
      <c r="P127" s="348"/>
      <c r="Q127" s="72"/>
      <c r="R127" s="352" t="str">
        <f>IF(AND(K125&lt;&gt;"",K126&lt;&gt;"",N125&lt;&gt;"",N126&lt;&gt;""),IF(AND(('Nutrient Monitoring'!AI380+K123-K122-K124)&lt;=K126,('Nutrient Monitoring'!K380+N123-N122-N124)&lt;=N126),"",IF(AND(('Nutrient Monitoring'!AI380+K123-K122-K124)&gt;K126,('Nutrient Monitoring'!K380+N123-N122-N124)&gt;N126),CONCATENATE(ROUNDUP('Nutrient Monitoring'!AI380+K123-K122-K124-K126,0)," lbs TN from Credits/Offsets and ",ROUNDUP('Nutrient Monitoring'!K380+N123-N122-N124-N126,0)," lbs TP from Credits/Offsets are needed to achieve compliance.  If credits are purchased, ",ROUNDUP(('Nutrient Monitoring'!AI380+K123-K122-K124-K126)*AA8,0)," TN Credits and ",ROUNDUP(('Nutrient Monitoring'!K380+N123-N122-N124-N126)*AA9,0)," TP Credits would be needed."),IF(AND(('Nutrient Monitoring'!AI380+K123-K122-K124)&gt;K126,('Nutrient Monitoring'!K380+N123-N122-N124)&lt;=N126),CONCATENATE(ROUNDUP('Nutrient Monitoring'!AI380+K123-K122-K124-K126,0)," lbs TN from Credits/Offsets are needed to achieve compliance.  If credits are purchased, ",ROUNDUP(('Nutrient Monitoring'!AI380+K123-K122-K124-K126)*AA8,0)," TN Credits would be needed."),IF(AND(('Nutrient Monitoring'!AI380+K123-K122-K124)&lt;=K126,('Nutrient Monitoring'!K380+N123-N122-N124)&gt;N126),CONCATENATE(ROUNDUP('Nutrient Monitoring'!K380+N123-N122-N124-N126,0)," lbs TP from Credits/Offsets are needed to achieve compliance.  If credits are purchased, ",ROUNDUP(('Nutrient Monitoring'!K380+N123-N122-N124-N126)*AA9,0)," TP Credits would be needed."))))),"")</f>
        <v/>
      </c>
      <c r="S127" s="352"/>
      <c r="T127" s="352"/>
      <c r="U127" s="352"/>
      <c r="V127" s="352"/>
      <c r="W127" s="352"/>
      <c r="X127" s="352"/>
      <c r="Y127" s="352"/>
      <c r="Z127" s="352"/>
      <c r="AA127" s="352"/>
      <c r="AB127" s="352"/>
      <c r="AC127" s="352"/>
      <c r="AD127" s="352"/>
      <c r="AE127" s="352"/>
      <c r="AF127" s="352"/>
      <c r="AG127" s="352"/>
      <c r="AH127" s="352"/>
      <c r="AI127" s="352"/>
      <c r="AJ127" s="277"/>
    </row>
    <row r="128" spans="1:40" s="35" customFormat="1" ht="13.5" customHeight="1" x14ac:dyDescent="0.2">
      <c r="A128" s="287"/>
      <c r="B128" s="74"/>
      <c r="C128" s="74"/>
      <c r="D128" s="87"/>
      <c r="E128" s="74"/>
      <c r="F128" s="74"/>
      <c r="G128" s="74"/>
      <c r="H128" s="74"/>
      <c r="I128" s="74"/>
      <c r="J128" s="72"/>
      <c r="K128" s="347"/>
      <c r="L128" s="347"/>
      <c r="M128" s="347"/>
      <c r="N128" s="347"/>
      <c r="O128" s="347"/>
      <c r="P128" s="347"/>
      <c r="Q128" s="72"/>
      <c r="R128" s="352"/>
      <c r="S128" s="352"/>
      <c r="T128" s="352"/>
      <c r="U128" s="352"/>
      <c r="V128" s="352"/>
      <c r="W128" s="352"/>
      <c r="X128" s="352"/>
      <c r="Y128" s="352"/>
      <c r="Z128" s="352"/>
      <c r="AA128" s="352"/>
      <c r="AB128" s="352"/>
      <c r="AC128" s="352"/>
      <c r="AD128" s="352"/>
      <c r="AE128" s="352"/>
      <c r="AF128" s="352"/>
      <c r="AG128" s="352"/>
      <c r="AH128" s="352"/>
      <c r="AI128" s="352"/>
      <c r="AJ128" s="277"/>
    </row>
    <row r="129" spans="1:44" s="35" customFormat="1" ht="13.5" customHeight="1" x14ac:dyDescent="0.2">
      <c r="A129" s="287"/>
      <c r="B129" s="74"/>
      <c r="C129" s="74"/>
      <c r="D129" s="87"/>
      <c r="E129" s="74"/>
      <c r="F129" s="74"/>
      <c r="G129" s="74"/>
      <c r="H129" s="74"/>
      <c r="I129" s="74"/>
      <c r="J129" s="72"/>
      <c r="K129" s="127"/>
      <c r="L129" s="127"/>
      <c r="M129" s="127"/>
      <c r="N129" s="127"/>
      <c r="O129" s="127"/>
      <c r="P129" s="127"/>
      <c r="Q129" s="72"/>
      <c r="R129" s="352"/>
      <c r="S129" s="352"/>
      <c r="T129" s="352"/>
      <c r="U129" s="352"/>
      <c r="V129" s="352"/>
      <c r="W129" s="352"/>
      <c r="X129" s="352"/>
      <c r="Y129" s="352"/>
      <c r="Z129" s="352"/>
      <c r="AA129" s="352"/>
      <c r="AB129" s="352"/>
      <c r="AC129" s="352"/>
      <c r="AD129" s="352"/>
      <c r="AE129" s="352"/>
      <c r="AF129" s="352"/>
      <c r="AG129" s="352"/>
      <c r="AH129" s="352"/>
      <c r="AI129" s="352"/>
      <c r="AJ129" s="277"/>
    </row>
    <row r="130" spans="1:44" s="35" customFormat="1" ht="13.5" customHeight="1" x14ac:dyDescent="0.2">
      <c r="A130" s="287"/>
      <c r="B130" s="240" t="s">
        <v>24</v>
      </c>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77"/>
    </row>
    <row r="131" spans="1:44" s="35" customFormat="1" ht="13.5" customHeight="1" x14ac:dyDescent="0.2">
      <c r="A131" s="287"/>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77"/>
    </row>
    <row r="132" spans="1:44" s="35" customFormat="1" ht="13.5" customHeight="1" x14ac:dyDescent="0.2">
      <c r="A132" s="287"/>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77"/>
    </row>
    <row r="133" spans="1:44" s="35" customFormat="1" ht="13.5" customHeight="1" x14ac:dyDescent="0.2">
      <c r="A133" s="287"/>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77"/>
    </row>
    <row r="134" spans="1:44" s="35" customFormat="1" ht="13.5" customHeight="1" x14ac:dyDescent="0.2">
      <c r="A134" s="287"/>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77"/>
    </row>
    <row r="135" spans="1:44" s="35" customFormat="1" ht="13.5" customHeight="1" x14ac:dyDescent="0.2">
      <c r="A135" s="287"/>
      <c r="B135" s="226"/>
      <c r="C135" s="226"/>
      <c r="D135" s="226"/>
      <c r="E135" s="226"/>
      <c r="F135" s="278" t="s">
        <v>13</v>
      </c>
      <c r="G135" s="278"/>
      <c r="H135" s="278"/>
      <c r="I135" s="282" t="str">
        <f>IF('Nutrient Monitoring'!J389&lt;&gt;"",'Nutrient Monitoring'!J389,"")</f>
        <v/>
      </c>
      <c r="J135" s="282"/>
      <c r="K135" s="282"/>
      <c r="L135" s="282"/>
      <c r="M135" s="282"/>
      <c r="N135" s="282"/>
      <c r="O135" s="282"/>
      <c r="P135" s="282"/>
      <c r="Q135" s="282"/>
      <c r="R135" s="226"/>
      <c r="S135" s="226"/>
      <c r="T135" s="226"/>
      <c r="U135" s="61" t="s">
        <v>15</v>
      </c>
      <c r="V135" s="65"/>
      <c r="W135" s="43"/>
      <c r="X135" s="282" t="str">
        <f>IF('Nutrient Monitoring'!Y389&lt;&gt;"",'Nutrient Monitoring'!Y389,"")</f>
        <v/>
      </c>
      <c r="Y135" s="282"/>
      <c r="Z135" s="282"/>
      <c r="AA135" s="282"/>
      <c r="AB135" s="282"/>
      <c r="AC135" s="282"/>
      <c r="AD135" s="282"/>
      <c r="AE135" s="282"/>
      <c r="AF135" s="282"/>
      <c r="AG135" s="226"/>
      <c r="AH135" s="226"/>
      <c r="AI135" s="226"/>
      <c r="AJ135" s="277"/>
    </row>
    <row r="136" spans="1:44" s="35" customFormat="1" ht="13.5" customHeight="1" x14ac:dyDescent="0.2">
      <c r="A136" s="287"/>
      <c r="B136" s="226"/>
      <c r="C136" s="226"/>
      <c r="D136" s="226"/>
      <c r="E136" s="226"/>
      <c r="F136" s="183" t="s">
        <v>14</v>
      </c>
      <c r="G136" s="183"/>
      <c r="H136" s="183"/>
      <c r="I136" s="281" t="str">
        <f>IF('Nutrient Monitoring'!J390&lt;&gt;"",'Nutrient Monitoring'!J390,"")</f>
        <v/>
      </c>
      <c r="J136" s="281"/>
      <c r="K136" s="281"/>
      <c r="L136" s="281"/>
      <c r="M136" s="281"/>
      <c r="N136" s="281"/>
      <c r="O136" s="281"/>
      <c r="P136" s="281"/>
      <c r="Q136" s="281"/>
      <c r="R136" s="226"/>
      <c r="S136" s="226"/>
      <c r="T136" s="226"/>
      <c r="U136" s="61" t="s">
        <v>16</v>
      </c>
      <c r="V136" s="44"/>
      <c r="W136" s="43"/>
      <c r="X136" s="283" t="str">
        <f>IF('Nutrient Monitoring'!Y390&lt;&gt;"",'Nutrient Monitoring'!Y390,"")</f>
        <v/>
      </c>
      <c r="Y136" s="281"/>
      <c r="Z136" s="281"/>
      <c r="AA136" s="281"/>
      <c r="AB136" s="281"/>
      <c r="AC136" s="281"/>
      <c r="AD136" s="281"/>
      <c r="AE136" s="281"/>
      <c r="AF136" s="281"/>
      <c r="AG136" s="226"/>
      <c r="AH136" s="226"/>
      <c r="AI136" s="226"/>
      <c r="AJ136" s="277"/>
    </row>
    <row r="137" spans="1:44" s="35" customFormat="1" ht="13.5" customHeight="1" thickBot="1" x14ac:dyDescent="0.25">
      <c r="A137" s="27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76"/>
    </row>
    <row r="138" spans="1:44" ht="13.5" thickTop="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R138" s="35"/>
    </row>
    <row r="139" spans="1:44" hidden="1" x14ac:dyDescent="0.2"/>
    <row r="140" spans="1:44" hidden="1" x14ac:dyDescent="0.2"/>
    <row r="141" spans="1:44" hidden="1" x14ac:dyDescent="0.2"/>
    <row r="142" spans="1:44" hidden="1" x14ac:dyDescent="0.2"/>
  </sheetData>
  <sheetProtection algorithmName="SHA-512" hashValue="x+6mHCx0YM72fviQLfb9fcB8a8+myYK3wj3vcrRX3yHUaiaVEvPw+lEK+TrTMfDOgS5vuQ5pjobRw6A6Ez97aA==" saltValue="VvgkxW//4rfJCTFSQ7/Eaw==" spinCount="100000" sheet="1" objects="1" scenarios="1" selectLockedCells="1"/>
  <mergeCells count="629">
    <mergeCell ref="S101:U101"/>
    <mergeCell ref="H12:AB12"/>
    <mergeCell ref="H58:AB58"/>
    <mergeCell ref="H104:AB104"/>
    <mergeCell ref="D104:G104"/>
    <mergeCell ref="AC104:AG104"/>
    <mergeCell ref="R122:AI122"/>
    <mergeCell ref="K128:M128"/>
    <mergeCell ref="N128:P128"/>
    <mergeCell ref="K127:M127"/>
    <mergeCell ref="N127:P127"/>
    <mergeCell ref="D121:J121"/>
    <mergeCell ref="D122:J122"/>
    <mergeCell ref="D123:J123"/>
    <mergeCell ref="D124:J124"/>
    <mergeCell ref="D125:J125"/>
    <mergeCell ref="D126:J126"/>
    <mergeCell ref="R125:AI125"/>
    <mergeCell ref="R127:AI129"/>
    <mergeCell ref="K120:M120"/>
    <mergeCell ref="N120:P120"/>
    <mergeCell ref="D120:J120"/>
    <mergeCell ref="K121:M121"/>
    <mergeCell ref="K122:M122"/>
    <mergeCell ref="K123:M123"/>
    <mergeCell ref="K124:M124"/>
    <mergeCell ref="K125:M125"/>
    <mergeCell ref="K126:M126"/>
    <mergeCell ref="N121:P121"/>
    <mergeCell ref="N122:P122"/>
    <mergeCell ref="N123:P123"/>
    <mergeCell ref="N124:P124"/>
    <mergeCell ref="N125:P125"/>
    <mergeCell ref="N126:P126"/>
    <mergeCell ref="X116:AB116"/>
    <mergeCell ref="AC107:AG107"/>
    <mergeCell ref="AC108:AG108"/>
    <mergeCell ref="AC109:AG109"/>
    <mergeCell ref="AC110:AG110"/>
    <mergeCell ref="AC111:AG111"/>
    <mergeCell ref="AC112:AG112"/>
    <mergeCell ref="AC113:AG113"/>
    <mergeCell ref="AC114:AG114"/>
    <mergeCell ref="AC115:AG115"/>
    <mergeCell ref="AC116:AG116"/>
    <mergeCell ref="X107:AB107"/>
    <mergeCell ref="X108:AB108"/>
    <mergeCell ref="X109:AB109"/>
    <mergeCell ref="X110:AB110"/>
    <mergeCell ref="X111:AB111"/>
    <mergeCell ref="X112:AB112"/>
    <mergeCell ref="X113:AB113"/>
    <mergeCell ref="X114:AB114"/>
    <mergeCell ref="X115:AB115"/>
    <mergeCell ref="S108:W108"/>
    <mergeCell ref="S109:W109"/>
    <mergeCell ref="S110:W110"/>
    <mergeCell ref="S111:W111"/>
    <mergeCell ref="S112:W112"/>
    <mergeCell ref="S113:W113"/>
    <mergeCell ref="S114:W114"/>
    <mergeCell ref="S115:W115"/>
    <mergeCell ref="S116:W116"/>
    <mergeCell ref="S99:W99"/>
    <mergeCell ref="X99:AB99"/>
    <mergeCell ref="AC99:AG99"/>
    <mergeCell ref="S100:W100"/>
    <mergeCell ref="X100:AB100"/>
    <mergeCell ref="AC100:AG100"/>
    <mergeCell ref="X61:AB61"/>
    <mergeCell ref="AC61:AG61"/>
    <mergeCell ref="D105:G106"/>
    <mergeCell ref="H105:R106"/>
    <mergeCell ref="S105:W106"/>
    <mergeCell ref="X105:AB106"/>
    <mergeCell ref="AC105:AG106"/>
    <mergeCell ref="D101:R101"/>
    <mergeCell ref="N100:R100"/>
    <mergeCell ref="H100:M100"/>
    <mergeCell ref="S61:W61"/>
    <mergeCell ref="S62:W62"/>
    <mergeCell ref="X62:AB62"/>
    <mergeCell ref="AC62:AG62"/>
    <mergeCell ref="S63:W63"/>
    <mergeCell ref="X63:AB63"/>
    <mergeCell ref="AC63:AG63"/>
    <mergeCell ref="S98:W98"/>
    <mergeCell ref="X98:AB98"/>
    <mergeCell ref="AC98:AG98"/>
    <mergeCell ref="N61:R61"/>
    <mergeCell ref="N62:R62"/>
    <mergeCell ref="N63:R63"/>
    <mergeCell ref="N64:R64"/>
    <mergeCell ref="N65:R65"/>
    <mergeCell ref="N66:R66"/>
    <mergeCell ref="N67:R67"/>
    <mergeCell ref="N98:R98"/>
    <mergeCell ref="S64:W64"/>
    <mergeCell ref="X64:AB64"/>
    <mergeCell ref="AC64:AG64"/>
    <mergeCell ref="S65:W65"/>
    <mergeCell ref="X65:AB65"/>
    <mergeCell ref="AC65:AG65"/>
    <mergeCell ref="S66:W66"/>
    <mergeCell ref="X66:AB66"/>
    <mergeCell ref="AC66:AG66"/>
    <mergeCell ref="N69:R69"/>
    <mergeCell ref="S69:W69"/>
    <mergeCell ref="X69:AB69"/>
    <mergeCell ref="AC69:AG69"/>
    <mergeCell ref="N70:R70"/>
    <mergeCell ref="AC18:AG18"/>
    <mergeCell ref="AC19:AG19"/>
    <mergeCell ref="AC20:AG20"/>
    <mergeCell ref="AC21:AG21"/>
    <mergeCell ref="AC22:AG22"/>
    <mergeCell ref="AC54:AG54"/>
    <mergeCell ref="D59:G60"/>
    <mergeCell ref="H59:M60"/>
    <mergeCell ref="N59:R60"/>
    <mergeCell ref="S59:W60"/>
    <mergeCell ref="X59:AB60"/>
    <mergeCell ref="AC59:AG60"/>
    <mergeCell ref="D55:R55"/>
    <mergeCell ref="S18:W18"/>
    <mergeCell ref="S19:W19"/>
    <mergeCell ref="S20:W20"/>
    <mergeCell ref="S21:W21"/>
    <mergeCell ref="S22:W22"/>
    <mergeCell ref="S54:W54"/>
    <mergeCell ref="X54:AB54"/>
    <mergeCell ref="H19:M19"/>
    <mergeCell ref="S55:U55"/>
    <mergeCell ref="H21:M21"/>
    <mergeCell ref="H22:M22"/>
    <mergeCell ref="N15:R15"/>
    <mergeCell ref="N16:R16"/>
    <mergeCell ref="N17:R17"/>
    <mergeCell ref="N18:R18"/>
    <mergeCell ref="N19:R19"/>
    <mergeCell ref="N20:R20"/>
    <mergeCell ref="N21:R21"/>
    <mergeCell ref="N22:R22"/>
    <mergeCell ref="X15:AB15"/>
    <mergeCell ref="X16:AB16"/>
    <mergeCell ref="X17:AB17"/>
    <mergeCell ref="X18:AB18"/>
    <mergeCell ref="X19:AB19"/>
    <mergeCell ref="X20:AB20"/>
    <mergeCell ref="X21:AB21"/>
    <mergeCell ref="X22:AB22"/>
    <mergeCell ref="S16:W16"/>
    <mergeCell ref="S17:W17"/>
    <mergeCell ref="W8:Z8"/>
    <mergeCell ref="AA8:AB8"/>
    <mergeCell ref="AA9:AB9"/>
    <mergeCell ref="AC13:AG14"/>
    <mergeCell ref="X13:AB14"/>
    <mergeCell ref="S13:W14"/>
    <mergeCell ref="N13:R14"/>
    <mergeCell ref="H13:M14"/>
    <mergeCell ref="D13:G14"/>
    <mergeCell ref="N99:R99"/>
    <mergeCell ref="D100:G100"/>
    <mergeCell ref="H61:M61"/>
    <mergeCell ref="H62:M62"/>
    <mergeCell ref="H63:M63"/>
    <mergeCell ref="H64:M64"/>
    <mergeCell ref="H65:M65"/>
    <mergeCell ref="H66:M66"/>
    <mergeCell ref="H67:M67"/>
    <mergeCell ref="H98:M98"/>
    <mergeCell ref="H99:M99"/>
    <mergeCell ref="D61:G61"/>
    <mergeCell ref="D62:G62"/>
    <mergeCell ref="D63:G63"/>
    <mergeCell ref="D64:G64"/>
    <mergeCell ref="D65:G65"/>
    <mergeCell ref="D66:G66"/>
    <mergeCell ref="D67:G67"/>
    <mergeCell ref="D98:G98"/>
    <mergeCell ref="D99:G99"/>
    <mergeCell ref="D70:G70"/>
    <mergeCell ref="H70:M70"/>
    <mergeCell ref="D72:G72"/>
    <mergeCell ref="H72:M72"/>
    <mergeCell ref="D116:G116"/>
    <mergeCell ref="H116:R116"/>
    <mergeCell ref="D108:G108"/>
    <mergeCell ref="D109:G109"/>
    <mergeCell ref="D110:G110"/>
    <mergeCell ref="D111:G111"/>
    <mergeCell ref="H108:R108"/>
    <mergeCell ref="H109:R109"/>
    <mergeCell ref="H110:R110"/>
    <mergeCell ref="H111:R111"/>
    <mergeCell ref="H115:R115"/>
    <mergeCell ref="H114:R114"/>
    <mergeCell ref="AC16:AG16"/>
    <mergeCell ref="AC17:AG17"/>
    <mergeCell ref="D15:G15"/>
    <mergeCell ref="H15:M15"/>
    <mergeCell ref="S15:W15"/>
    <mergeCell ref="AC15:AG15"/>
    <mergeCell ref="D107:G107"/>
    <mergeCell ref="H107:R107"/>
    <mergeCell ref="S107:W107"/>
    <mergeCell ref="D21:G21"/>
    <mergeCell ref="D22:G22"/>
    <mergeCell ref="D54:G54"/>
    <mergeCell ref="D18:G18"/>
    <mergeCell ref="D19:G19"/>
    <mergeCell ref="D20:G20"/>
    <mergeCell ref="H18:M18"/>
    <mergeCell ref="D16:G16"/>
    <mergeCell ref="D17:G17"/>
    <mergeCell ref="H16:M16"/>
    <mergeCell ref="H17:M17"/>
    <mergeCell ref="H20:M20"/>
    <mergeCell ref="D23:G23"/>
    <mergeCell ref="H23:M23"/>
    <mergeCell ref="N23:R23"/>
    <mergeCell ref="AH5:AI5"/>
    <mergeCell ref="A1:A136"/>
    <mergeCell ref="B1:AI1"/>
    <mergeCell ref="I135:Q135"/>
    <mergeCell ref="F7:H7"/>
    <mergeCell ref="B130:AI133"/>
    <mergeCell ref="B2:AI2"/>
    <mergeCell ref="B3:AI3"/>
    <mergeCell ref="AC7:AG7"/>
    <mergeCell ref="I7:V7"/>
    <mergeCell ref="B11:AI11"/>
    <mergeCell ref="W7:AB7"/>
    <mergeCell ref="B9:M9"/>
    <mergeCell ref="AH6:AI6"/>
    <mergeCell ref="AB6:AD6"/>
    <mergeCell ref="W5:Z5"/>
    <mergeCell ref="AB5:AD5"/>
    <mergeCell ref="D118:P118"/>
    <mergeCell ref="D112:G112"/>
    <mergeCell ref="D113:G113"/>
    <mergeCell ref="D114:G114"/>
    <mergeCell ref="D115:G115"/>
    <mergeCell ref="H112:R112"/>
    <mergeCell ref="H113:R113"/>
    <mergeCell ref="B117:AI117"/>
    <mergeCell ref="A137:AJ137"/>
    <mergeCell ref="AJ2:AJ136"/>
    <mergeCell ref="B134:AI134"/>
    <mergeCell ref="B135:E135"/>
    <mergeCell ref="B136:E136"/>
    <mergeCell ref="F136:H136"/>
    <mergeCell ref="F135:H135"/>
    <mergeCell ref="F5:T5"/>
    <mergeCell ref="AG135:AI136"/>
    <mergeCell ref="R135:T135"/>
    <mergeCell ref="I136:Q136"/>
    <mergeCell ref="X135:AF135"/>
    <mergeCell ref="X136:AF136"/>
    <mergeCell ref="P6:T6"/>
    <mergeCell ref="F6:L6"/>
    <mergeCell ref="R136:T136"/>
    <mergeCell ref="U6:V6"/>
    <mergeCell ref="B4:AI4"/>
    <mergeCell ref="B5:E5"/>
    <mergeCell ref="B6:E6"/>
    <mergeCell ref="B7:E7"/>
    <mergeCell ref="W6:AA6"/>
    <mergeCell ref="AF6:AG6"/>
    <mergeCell ref="S23:W23"/>
    <mergeCell ref="X23:AB23"/>
    <mergeCell ref="AC23:AG23"/>
    <mergeCell ref="D24:G24"/>
    <mergeCell ref="H24:M24"/>
    <mergeCell ref="N24:R24"/>
    <mergeCell ref="S24:W24"/>
    <mergeCell ref="X24:AB24"/>
    <mergeCell ref="AC24:AG24"/>
    <mergeCell ref="D25:G25"/>
    <mergeCell ref="H25:M25"/>
    <mergeCell ref="N25:R25"/>
    <mergeCell ref="S25:W25"/>
    <mergeCell ref="X25:AB25"/>
    <mergeCell ref="AC25:AG25"/>
    <mergeCell ref="D26:G26"/>
    <mergeCell ref="H26:M26"/>
    <mergeCell ref="N26:R26"/>
    <mergeCell ref="S26:W26"/>
    <mergeCell ref="X26:AB26"/>
    <mergeCell ref="AC26:AG26"/>
    <mergeCell ref="D27:G27"/>
    <mergeCell ref="H27:M27"/>
    <mergeCell ref="N27:R27"/>
    <mergeCell ref="S27:W27"/>
    <mergeCell ref="X27:AB27"/>
    <mergeCell ref="AC27:AG27"/>
    <mergeCell ref="D28:G28"/>
    <mergeCell ref="H28:M28"/>
    <mergeCell ref="N28:R28"/>
    <mergeCell ref="S28:W28"/>
    <mergeCell ref="X28:AB28"/>
    <mergeCell ref="AC28:AG28"/>
    <mergeCell ref="D29:G29"/>
    <mergeCell ref="H29:M29"/>
    <mergeCell ref="N29:R29"/>
    <mergeCell ref="S29:W29"/>
    <mergeCell ref="X29:AB29"/>
    <mergeCell ref="AC29:AG29"/>
    <mergeCell ref="D30:G30"/>
    <mergeCell ref="H30:M30"/>
    <mergeCell ref="N30:R30"/>
    <mergeCell ref="S30:W30"/>
    <mergeCell ref="X30:AB30"/>
    <mergeCell ref="AC30:AG30"/>
    <mergeCell ref="D31:G31"/>
    <mergeCell ref="H31:M31"/>
    <mergeCell ref="N31:R31"/>
    <mergeCell ref="S31:W31"/>
    <mergeCell ref="X31:AB31"/>
    <mergeCell ref="AC31:AG31"/>
    <mergeCell ref="D32:G32"/>
    <mergeCell ref="H32:M32"/>
    <mergeCell ref="N32:R32"/>
    <mergeCell ref="S32:W32"/>
    <mergeCell ref="X32:AB32"/>
    <mergeCell ref="AC32:AG32"/>
    <mergeCell ref="D33:G33"/>
    <mergeCell ref="H33:M33"/>
    <mergeCell ref="N33:R33"/>
    <mergeCell ref="S33:W33"/>
    <mergeCell ref="X33:AB33"/>
    <mergeCell ref="AC33:AG33"/>
    <mergeCell ref="D34:G34"/>
    <mergeCell ref="H34:M34"/>
    <mergeCell ref="N34:R34"/>
    <mergeCell ref="S34:W34"/>
    <mergeCell ref="X34:AB34"/>
    <mergeCell ref="AC34:AG34"/>
    <mergeCell ref="D35:G35"/>
    <mergeCell ref="H35:M35"/>
    <mergeCell ref="N35:R35"/>
    <mergeCell ref="S35:W35"/>
    <mergeCell ref="X35:AB35"/>
    <mergeCell ref="AC35:AG35"/>
    <mergeCell ref="D36:G36"/>
    <mergeCell ref="H36:M36"/>
    <mergeCell ref="N36:R36"/>
    <mergeCell ref="S36:W36"/>
    <mergeCell ref="X36:AB36"/>
    <mergeCell ref="AC36:AG36"/>
    <mergeCell ref="D37:G37"/>
    <mergeCell ref="H37:M37"/>
    <mergeCell ref="N37:R37"/>
    <mergeCell ref="S37:W37"/>
    <mergeCell ref="X37:AB37"/>
    <mergeCell ref="AC37:AG37"/>
    <mergeCell ref="D38:G38"/>
    <mergeCell ref="H38:M38"/>
    <mergeCell ref="N38:R38"/>
    <mergeCell ref="S38:W38"/>
    <mergeCell ref="X38:AB38"/>
    <mergeCell ref="AC38:AG38"/>
    <mergeCell ref="D39:G39"/>
    <mergeCell ref="H39:M39"/>
    <mergeCell ref="N39:R39"/>
    <mergeCell ref="S39:W39"/>
    <mergeCell ref="X39:AB39"/>
    <mergeCell ref="AC39:AG39"/>
    <mergeCell ref="D40:G40"/>
    <mergeCell ref="H40:M40"/>
    <mergeCell ref="N40:R40"/>
    <mergeCell ref="S40:W40"/>
    <mergeCell ref="X40:AB40"/>
    <mergeCell ref="AC40:AG40"/>
    <mergeCell ref="D41:G41"/>
    <mergeCell ref="H41:M41"/>
    <mergeCell ref="N41:R41"/>
    <mergeCell ref="S41:W41"/>
    <mergeCell ref="X41:AB41"/>
    <mergeCell ref="AC41:AG41"/>
    <mergeCell ref="D42:G42"/>
    <mergeCell ref="H42:M42"/>
    <mergeCell ref="N42:R42"/>
    <mergeCell ref="S42:W42"/>
    <mergeCell ref="X42:AB42"/>
    <mergeCell ref="AC42:AG42"/>
    <mergeCell ref="D43:G43"/>
    <mergeCell ref="H43:M43"/>
    <mergeCell ref="N43:R43"/>
    <mergeCell ref="S43:W43"/>
    <mergeCell ref="X43:AB43"/>
    <mergeCell ref="AC43:AG43"/>
    <mergeCell ref="D44:G44"/>
    <mergeCell ref="H44:M44"/>
    <mergeCell ref="N44:R44"/>
    <mergeCell ref="S44:W44"/>
    <mergeCell ref="X44:AB44"/>
    <mergeCell ref="AC44:AG44"/>
    <mergeCell ref="D45:G45"/>
    <mergeCell ref="H45:M45"/>
    <mergeCell ref="N45:R45"/>
    <mergeCell ref="S45:W45"/>
    <mergeCell ref="X45:AB45"/>
    <mergeCell ref="AC45:AG45"/>
    <mergeCell ref="D46:G46"/>
    <mergeCell ref="H46:M46"/>
    <mergeCell ref="N46:R46"/>
    <mergeCell ref="S46:W46"/>
    <mergeCell ref="X46:AB46"/>
    <mergeCell ref="AC46:AG46"/>
    <mergeCell ref="D47:G47"/>
    <mergeCell ref="H47:M47"/>
    <mergeCell ref="N47:R47"/>
    <mergeCell ref="S47:W47"/>
    <mergeCell ref="X47:AB47"/>
    <mergeCell ref="AC47:AG47"/>
    <mergeCell ref="D48:G48"/>
    <mergeCell ref="H48:M48"/>
    <mergeCell ref="N48:R48"/>
    <mergeCell ref="S48:W48"/>
    <mergeCell ref="X48:AB48"/>
    <mergeCell ref="AC48:AG48"/>
    <mergeCell ref="D49:G49"/>
    <mergeCell ref="H49:M49"/>
    <mergeCell ref="N49:R49"/>
    <mergeCell ref="S49:W49"/>
    <mergeCell ref="X49:AB49"/>
    <mergeCell ref="AC49:AG49"/>
    <mergeCell ref="D50:G50"/>
    <mergeCell ref="H50:M50"/>
    <mergeCell ref="N50:R50"/>
    <mergeCell ref="S50:W50"/>
    <mergeCell ref="X50:AB50"/>
    <mergeCell ref="AC50:AG50"/>
    <mergeCell ref="D51:G51"/>
    <mergeCell ref="H51:M51"/>
    <mergeCell ref="N51:R51"/>
    <mergeCell ref="S51:W51"/>
    <mergeCell ref="X51:AB51"/>
    <mergeCell ref="AC51:AG51"/>
    <mergeCell ref="D52:G52"/>
    <mergeCell ref="H52:M52"/>
    <mergeCell ref="N52:R52"/>
    <mergeCell ref="S52:W52"/>
    <mergeCell ref="X52:AB52"/>
    <mergeCell ref="AC52:AG52"/>
    <mergeCell ref="D53:G53"/>
    <mergeCell ref="H53:M53"/>
    <mergeCell ref="N53:R53"/>
    <mergeCell ref="S53:W53"/>
    <mergeCell ref="X53:AB53"/>
    <mergeCell ref="AC53:AG53"/>
    <mergeCell ref="D68:G68"/>
    <mergeCell ref="H68:M68"/>
    <mergeCell ref="N68:R68"/>
    <mergeCell ref="S68:W68"/>
    <mergeCell ref="X68:AB68"/>
    <mergeCell ref="AC68:AG68"/>
    <mergeCell ref="S67:W67"/>
    <mergeCell ref="X67:AB67"/>
    <mergeCell ref="AC67:AG67"/>
    <mergeCell ref="H54:M54"/>
    <mergeCell ref="N54:R54"/>
    <mergeCell ref="S70:W70"/>
    <mergeCell ref="X70:AB70"/>
    <mergeCell ref="AC70:AG70"/>
    <mergeCell ref="D69:G69"/>
    <mergeCell ref="H69:M69"/>
    <mergeCell ref="N71:R71"/>
    <mergeCell ref="S71:W71"/>
    <mergeCell ref="X71:AB71"/>
    <mergeCell ref="AC71:AG71"/>
    <mergeCell ref="N72:R72"/>
    <mergeCell ref="S72:W72"/>
    <mergeCell ref="X72:AB72"/>
    <mergeCell ref="AC72:AG72"/>
    <mergeCell ref="D71:G71"/>
    <mergeCell ref="H71:M71"/>
    <mergeCell ref="N73:R73"/>
    <mergeCell ref="S73:W73"/>
    <mergeCell ref="X73:AB73"/>
    <mergeCell ref="AC73:AG73"/>
    <mergeCell ref="D74:G74"/>
    <mergeCell ref="H74:M74"/>
    <mergeCell ref="N74:R74"/>
    <mergeCell ref="S74:W74"/>
    <mergeCell ref="X74:AB74"/>
    <mergeCell ref="AC74:AG74"/>
    <mergeCell ref="D73:G73"/>
    <mergeCell ref="H73:M73"/>
    <mergeCell ref="N75:R75"/>
    <mergeCell ref="S75:W75"/>
    <mergeCell ref="X75:AB75"/>
    <mergeCell ref="AC75:AG75"/>
    <mergeCell ref="D76:G76"/>
    <mergeCell ref="H76:M76"/>
    <mergeCell ref="N76:R76"/>
    <mergeCell ref="S76:W76"/>
    <mergeCell ref="X76:AB76"/>
    <mergeCell ref="AC76:AG76"/>
    <mergeCell ref="D75:G75"/>
    <mergeCell ref="H75:M75"/>
    <mergeCell ref="N77:R77"/>
    <mergeCell ref="S77:W77"/>
    <mergeCell ref="X77:AB77"/>
    <mergeCell ref="AC77:AG77"/>
    <mergeCell ref="D78:G78"/>
    <mergeCell ref="H78:M78"/>
    <mergeCell ref="N78:R78"/>
    <mergeCell ref="S78:W78"/>
    <mergeCell ref="X78:AB78"/>
    <mergeCell ref="AC78:AG78"/>
    <mergeCell ref="D77:G77"/>
    <mergeCell ref="H77:M77"/>
    <mergeCell ref="H79:M79"/>
    <mergeCell ref="N79:R79"/>
    <mergeCell ref="S79:W79"/>
    <mergeCell ref="X79:AB79"/>
    <mergeCell ref="AC79:AG79"/>
    <mergeCell ref="D80:G80"/>
    <mergeCell ref="H80:M80"/>
    <mergeCell ref="N80:R80"/>
    <mergeCell ref="S80:W80"/>
    <mergeCell ref="X80:AB80"/>
    <mergeCell ref="AC80:AG80"/>
    <mergeCell ref="D79:G79"/>
    <mergeCell ref="D81:G81"/>
    <mergeCell ref="H81:M81"/>
    <mergeCell ref="N81:R81"/>
    <mergeCell ref="S81:W81"/>
    <mergeCell ref="X81:AB81"/>
    <mergeCell ref="AC81:AG81"/>
    <mergeCell ref="D82:G82"/>
    <mergeCell ref="H82:M82"/>
    <mergeCell ref="N82:R82"/>
    <mergeCell ref="S82:W82"/>
    <mergeCell ref="X82:AB82"/>
    <mergeCell ref="AC82:AG82"/>
    <mergeCell ref="D83:G83"/>
    <mergeCell ref="H83:M83"/>
    <mergeCell ref="N83:R83"/>
    <mergeCell ref="S83:W83"/>
    <mergeCell ref="X83:AB83"/>
    <mergeCell ref="AC83:AG83"/>
    <mergeCell ref="D84:G84"/>
    <mergeCell ref="H84:M84"/>
    <mergeCell ref="N84:R84"/>
    <mergeCell ref="S84:W84"/>
    <mergeCell ref="X84:AB84"/>
    <mergeCell ref="AC84:AG84"/>
    <mergeCell ref="D85:G85"/>
    <mergeCell ref="H85:M85"/>
    <mergeCell ref="N85:R85"/>
    <mergeCell ref="S85:W85"/>
    <mergeCell ref="X85:AB85"/>
    <mergeCell ref="AC85:AG85"/>
    <mergeCell ref="D86:G86"/>
    <mergeCell ref="H86:M86"/>
    <mergeCell ref="N86:R86"/>
    <mergeCell ref="S86:W86"/>
    <mergeCell ref="X86:AB86"/>
    <mergeCell ref="AC86:AG86"/>
    <mergeCell ref="D87:G87"/>
    <mergeCell ref="H87:M87"/>
    <mergeCell ref="N87:R87"/>
    <mergeCell ref="S87:W87"/>
    <mergeCell ref="X87:AB87"/>
    <mergeCell ref="AC87:AG87"/>
    <mergeCell ref="D88:G88"/>
    <mergeCell ref="H88:M88"/>
    <mergeCell ref="N88:R88"/>
    <mergeCell ref="S88:W88"/>
    <mergeCell ref="X88:AB88"/>
    <mergeCell ref="AC88:AG88"/>
    <mergeCell ref="D89:G89"/>
    <mergeCell ref="H89:M89"/>
    <mergeCell ref="N89:R89"/>
    <mergeCell ref="S89:W89"/>
    <mergeCell ref="X89:AB89"/>
    <mergeCell ref="AC89:AG89"/>
    <mergeCell ref="D90:G90"/>
    <mergeCell ref="H90:M90"/>
    <mergeCell ref="N90:R90"/>
    <mergeCell ref="S90:W90"/>
    <mergeCell ref="X90:AB90"/>
    <mergeCell ref="AC90:AG90"/>
    <mergeCell ref="D91:G91"/>
    <mergeCell ref="H91:M91"/>
    <mergeCell ref="N91:R91"/>
    <mergeCell ref="S91:W91"/>
    <mergeCell ref="X91:AB91"/>
    <mergeCell ref="AC91:AG91"/>
    <mergeCell ref="D92:G92"/>
    <mergeCell ref="H92:M92"/>
    <mergeCell ref="N92:R92"/>
    <mergeCell ref="S92:W92"/>
    <mergeCell ref="X92:AB92"/>
    <mergeCell ref="AC92:AG92"/>
    <mergeCell ref="D93:G93"/>
    <mergeCell ref="H93:M93"/>
    <mergeCell ref="N93:R93"/>
    <mergeCell ref="S93:W93"/>
    <mergeCell ref="X93:AB93"/>
    <mergeCell ref="AC93:AG93"/>
    <mergeCell ref="D94:G94"/>
    <mergeCell ref="H94:M94"/>
    <mergeCell ref="N94:R94"/>
    <mergeCell ref="S94:W94"/>
    <mergeCell ref="X94:AB94"/>
    <mergeCell ref="AC94:AG94"/>
    <mergeCell ref="D97:G97"/>
    <mergeCell ref="H97:M97"/>
    <mergeCell ref="N97:R97"/>
    <mergeCell ref="S97:W97"/>
    <mergeCell ref="X97:AB97"/>
    <mergeCell ref="AC97:AG97"/>
    <mergeCell ref="D95:G95"/>
    <mergeCell ref="H95:M95"/>
    <mergeCell ref="N95:R95"/>
    <mergeCell ref="S95:W95"/>
    <mergeCell ref="X95:AB95"/>
    <mergeCell ref="AC95:AG95"/>
    <mergeCell ref="D96:G96"/>
    <mergeCell ref="H96:M96"/>
    <mergeCell ref="N96:R96"/>
    <mergeCell ref="S96:W96"/>
    <mergeCell ref="X96:AB96"/>
    <mergeCell ref="AC96:AG96"/>
  </mergeCells>
  <phoneticPr fontId="3" type="noConversion"/>
  <dataValidations count="12">
    <dataValidation type="date" operator="lessThan" allowBlank="1" showInputMessage="1" showErrorMessage="1" errorTitle="Data entry error" error="Enter date in text (January 1, 2000) or numeric format (MM/DD/YYYY)" sqref="AC9:AG10" xr:uid="{00000000-0002-0000-0100-000000000000}">
      <formula1>2958465</formula1>
    </dataValidation>
    <dataValidation type="date" allowBlank="1" showInputMessage="1" showErrorMessage="1" sqref="S57:V57 F57" xr:uid="{00000000-0002-0000-0100-000001000000}">
      <formula1>40179</formula1>
      <formula2>43100</formula2>
    </dataValidation>
    <dataValidation type="decimal" allowBlank="1" showInputMessage="1" showErrorMessage="1" sqref="AC16:AE54 AC57:AE57 L57:N57 AC62:AE100" xr:uid="{00000000-0002-0000-0100-000002000000}">
      <formula1>1</formula1>
      <formula2>9999999</formula2>
    </dataValidation>
    <dataValidation type="date" allowBlank="1" showInputMessage="1" showErrorMessage="1" sqref="AF57:AG57 AH15:AI100 G57:K57 AF15:AG54 AF61:AG100" xr:uid="{00000000-0002-0000-0100-000003000000}">
      <formula1>39448</formula1>
      <formula2>43100</formula2>
    </dataValidation>
    <dataValidation type="list" allowBlank="1" showInputMessage="1" showErrorMessage="1" sqref="H107:R116" xr:uid="{00000000-0002-0000-0100-000004000000}">
      <formula1>N_Offset_Sources</formula1>
    </dataValidation>
    <dataValidation type="list" allowBlank="1" showInputMessage="1" showErrorMessage="1" sqref="AC107:AG116" xr:uid="{00000000-0002-0000-0100-000005000000}">
      <formula1>Approval_Method</formula1>
    </dataValidation>
    <dataValidation type="list" allowBlank="1" showInputMessage="1" showErrorMessage="1" sqref="O8 O10" xr:uid="{00000000-0002-0000-0100-000006000000}">
      <formula1>Yes_No</formula1>
    </dataValidation>
    <dataValidation type="list" allowBlank="1" showInputMessage="1" showErrorMessage="1" sqref="D107:G116 D15:G54 D61:G100" xr:uid="{00000000-0002-0000-0100-000007000000}">
      <formula1>Credit_Type</formula1>
    </dataValidation>
    <dataValidation type="date" operator="lessThan" allowBlank="1" showInputMessage="1" showErrorMessage="1" sqref="X107:AB116" xr:uid="{00000000-0002-0000-0100-000008000000}">
      <formula1>43830</formula1>
    </dataValidation>
    <dataValidation type="decimal" allowBlank="1" showInputMessage="1" showErrorMessage="1" sqref="X15:AB54 X61:AB100" xr:uid="{00000000-0002-0000-0100-000009000000}">
      <formula1>0.1</formula1>
      <formula2>999999</formula2>
    </dataValidation>
    <dataValidation type="date" operator="lessThan" allowBlank="1" showInputMessage="1" showErrorMessage="1" sqref="N15:R54 N61:R100" xr:uid="{00000000-0002-0000-0100-00000A000000}">
      <formula1>44561</formula1>
    </dataValidation>
    <dataValidation type="date" allowBlank="1" showInputMessage="1" showErrorMessage="1" errorTitle="Approval Date" error="The DEP Approval Date must be within the range from Oct 1 of the start of the Compliance Year to Nov 28, the end of the Compliance Year Truing Period." sqref="S15:W54 S61:W100" xr:uid="{00000000-0002-0000-0100-00000B000000}">
      <formula1>$AU$1</formula1>
      <formula2>$AU$2</formula2>
    </dataValidation>
  </dataValidations>
  <printOptions horizontalCentered="1"/>
  <pageMargins left="0.25" right="0.25" top="0.25" bottom="0.25" header="0.25" footer="0.25"/>
  <pageSetup scale="7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lear_Form2">
                <anchor moveWithCells="1">
                  <from>
                    <xdr:col>22</xdr:col>
                    <xdr:colOff>28575</xdr:colOff>
                    <xdr:row>9</xdr:row>
                    <xdr:rowOff>76200</xdr:rowOff>
                  </from>
                  <to>
                    <xdr:col>25</xdr:col>
                    <xdr:colOff>152400</xdr:colOff>
                    <xdr:row>10</xdr:row>
                    <xdr:rowOff>123825</xdr:rowOff>
                  </to>
                </anchor>
              </controlPr>
            </control>
          </mc:Choice>
        </mc:AlternateContent>
        <mc:AlternateContent xmlns:mc="http://schemas.openxmlformats.org/markup-compatibility/2006">
          <mc:Choice Requires="x14">
            <control shapeId="2062" r:id="rId5" name="CBOX1">
              <controlPr locked="0" defaultSize="0" print="0" autoFill="0" autoLine="0" autoPict="0" macro="[0]!More_Rows_Credits_Purchased" altText="">
                <anchor moveWithCells="1">
                  <from>
                    <xdr:col>3</xdr:col>
                    <xdr:colOff>28575</xdr:colOff>
                    <xdr:row>10</xdr:row>
                    <xdr:rowOff>142875</xdr:rowOff>
                  </from>
                  <to>
                    <xdr:col>4</xdr:col>
                    <xdr:colOff>85725</xdr:colOff>
                    <xdr:row>117</xdr:row>
                    <xdr:rowOff>19050</xdr:rowOff>
                  </to>
                </anchor>
              </controlPr>
            </control>
          </mc:Choice>
        </mc:AlternateContent>
        <mc:AlternateContent xmlns:mc="http://schemas.openxmlformats.org/markup-compatibility/2006">
          <mc:Choice Requires="x14">
            <control shapeId="2063" r:id="rId6" name="CBOX2">
              <controlPr locked="0" defaultSize="0" print="0" autoFill="0" autoLine="0" autoPict="0" macro="[0]!More_Rows_Credits_Sold" altText="">
                <anchor moveWithCells="1">
                  <from>
                    <xdr:col>3</xdr:col>
                    <xdr:colOff>19050</xdr:colOff>
                    <xdr:row>56</xdr:row>
                    <xdr:rowOff>142875</xdr:rowOff>
                  </from>
                  <to>
                    <xdr:col>4</xdr:col>
                    <xdr:colOff>76200</xdr:colOff>
                    <xdr:row>117</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46563EBE-594B-425C-B95B-3B5BF32548B3}">
            <xm:f>IF(('Nutrient Monitoring'!AI380+K123-K122-K124)&gt;K126,TRUE,FALSE)</xm:f>
            <x14:dxf>
              <font>
                <color rgb="FFFF0000"/>
              </font>
            </x14:dxf>
          </x14:cfRule>
          <x14:cfRule type="expression" priority="5" id="{FC2E8CE1-5832-4838-A25A-DCDD934F4CD1}">
            <xm:f>IF(K126&gt;=('Nutrient Monitoring'!AI380+K123-K122-K124),TRUE,FALSE)</xm:f>
            <x14:dxf>
              <font>
                <color rgb="FF00B050"/>
              </font>
            </x14:dxf>
          </x14:cfRule>
          <xm:sqref>K127:M127</xm:sqref>
        </x14:conditionalFormatting>
        <x14:conditionalFormatting xmlns:xm="http://schemas.microsoft.com/office/excel/2006/main">
          <x14:cfRule type="expression" priority="1" id="{8B408A5A-BB8A-4C46-91C5-1AE6E9FD3054}">
            <xm:f>IF(('Nutrient Monitoring'!K380+N123-N122-N124)&gt;N126,TRUE,FALSE)</xm:f>
            <x14:dxf>
              <font>
                <color rgb="FFFF0000"/>
              </font>
            </x14:dxf>
          </x14:cfRule>
          <x14:cfRule type="expression" priority="2" id="{D09DE4B2-AF2D-43D4-A232-AC929053091A}">
            <xm:f>IF(N126&gt;=('Nutrient Monitoring'!K380+N123-N122-N124),TRUE,FALSE)</xm:f>
            <x14:dxf>
              <font>
                <color rgb="FF00B050"/>
              </font>
            </x14:dxf>
          </x14:cfRule>
          <xm:sqref>N127:P127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4E89121-58DB-4EC2-A20C-29612E5CD51B}">
          <x14:formula1>
            <xm:f>IF('Nutrient Monitoring'!AM2=1,Yes_No,No)</xm:f>
          </x14:formula1>
          <xm:sqref>O9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80"/>
  <sheetViews>
    <sheetView zoomScaleNormal="100" workbookViewId="0">
      <selection activeCell="B1" sqref="B1:AJ1"/>
    </sheetView>
  </sheetViews>
  <sheetFormatPr defaultColWidth="0" defaultRowHeight="12.75" zeroHeight="1" x14ac:dyDescent="0.2"/>
  <cols>
    <col min="1" max="1" width="1.7109375" customWidth="1"/>
    <col min="2" max="2" width="3.7109375" customWidth="1"/>
    <col min="3" max="36" width="3.7109375" style="35" customWidth="1"/>
    <col min="37" max="37" width="1.7109375" style="35" customWidth="1"/>
    <col min="38" max="38" width="3.7109375" style="35" customWidth="1"/>
    <col min="39" max="41" width="3.7109375" style="35" hidden="1" customWidth="1"/>
    <col min="42" max="16384" width="9.140625" style="35" hidden="1"/>
  </cols>
  <sheetData>
    <row r="1" spans="1:38" customFormat="1" ht="12" customHeight="1" thickTop="1" x14ac:dyDescent="0.2">
      <c r="A1" s="220"/>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4"/>
      <c r="AL1" s="35"/>
    </row>
    <row r="2" spans="1:38" customFormat="1" ht="15" x14ac:dyDescent="0.25">
      <c r="A2" s="221"/>
      <c r="B2" s="366" t="s">
        <v>23</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5"/>
      <c r="AL2" s="35"/>
    </row>
    <row r="3" spans="1:38" customFormat="1" ht="15" x14ac:dyDescent="0.25">
      <c r="A3" s="221"/>
      <c r="B3" s="366" t="s">
        <v>110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5"/>
      <c r="AL3" s="35"/>
    </row>
    <row r="4" spans="1:38" customFormat="1" ht="15" x14ac:dyDescent="0.25">
      <c r="A4" s="22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65"/>
      <c r="AL4" s="35"/>
    </row>
    <row r="5" spans="1:38" customFormat="1" ht="13.9" customHeight="1" x14ac:dyDescent="0.2">
      <c r="A5" s="221"/>
      <c r="B5" s="368" t="s">
        <v>142</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5"/>
      <c r="AL5" s="35"/>
    </row>
    <row r="6" spans="1:38" customFormat="1" ht="13.9" customHeight="1" x14ac:dyDescent="0.2">
      <c r="A6" s="221"/>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5"/>
      <c r="AL6" s="35"/>
    </row>
    <row r="7" spans="1:38" customFormat="1" ht="13.9" customHeight="1" x14ac:dyDescent="0.2">
      <c r="A7" s="221"/>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5"/>
      <c r="AL7" s="35"/>
    </row>
    <row r="8" spans="1:38" customFormat="1" ht="13.9" customHeight="1" x14ac:dyDescent="0.2">
      <c r="A8" s="221"/>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5"/>
      <c r="AL8" s="35"/>
    </row>
    <row r="9" spans="1:38" customFormat="1" ht="13.9" customHeight="1" x14ac:dyDescent="0.2">
      <c r="A9" s="221"/>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5"/>
      <c r="AL9" s="35"/>
    </row>
    <row r="10" spans="1:38" customFormat="1" x14ac:dyDescent="0.2">
      <c r="A10" s="221"/>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365"/>
      <c r="AL10" s="35"/>
    </row>
    <row r="11" spans="1:38" customFormat="1" x14ac:dyDescent="0.2">
      <c r="A11" s="221"/>
      <c r="B11" s="367" t="s">
        <v>102</v>
      </c>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5"/>
      <c r="AL11" s="35"/>
    </row>
    <row r="12" spans="1:38" customFormat="1" x14ac:dyDescent="0.2">
      <c r="A12" s="221"/>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365"/>
      <c r="AL12" s="35"/>
    </row>
    <row r="13" spans="1:38" customFormat="1" ht="12.75" customHeight="1" x14ac:dyDescent="0.2">
      <c r="A13" s="221"/>
      <c r="B13" s="122">
        <v>1</v>
      </c>
      <c r="C13" s="357" t="s">
        <v>144</v>
      </c>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65"/>
      <c r="AL13" s="35"/>
    </row>
    <row r="14" spans="1:38" customFormat="1" x14ac:dyDescent="0.2">
      <c r="A14" s="221"/>
      <c r="B14" s="120"/>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65"/>
      <c r="AL14" s="35"/>
    </row>
    <row r="15" spans="1:38" customFormat="1" x14ac:dyDescent="0.2">
      <c r="A15" s="221"/>
      <c r="B15" s="120"/>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65"/>
      <c r="AL15" s="35"/>
    </row>
    <row r="16" spans="1:38" customFormat="1" x14ac:dyDescent="0.2">
      <c r="A16" s="221"/>
      <c r="B16" s="120"/>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65"/>
      <c r="AL16" s="35"/>
    </row>
    <row r="17" spans="1:38" customFormat="1" x14ac:dyDescent="0.2">
      <c r="A17" s="221"/>
      <c r="B17" s="120"/>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65"/>
      <c r="AL17" s="35"/>
    </row>
    <row r="18" spans="1:38" customFormat="1" x14ac:dyDescent="0.2">
      <c r="A18" s="221"/>
      <c r="B18" s="120"/>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65"/>
      <c r="AL18" s="35"/>
    </row>
    <row r="19" spans="1:38" customFormat="1" x14ac:dyDescent="0.2">
      <c r="A19" s="221"/>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365"/>
      <c r="AL19" s="35"/>
    </row>
    <row r="20" spans="1:38" customFormat="1" ht="12.75" customHeight="1" x14ac:dyDescent="0.2">
      <c r="A20" s="221"/>
      <c r="B20" s="149">
        <v>2</v>
      </c>
      <c r="C20" s="357" t="s">
        <v>162</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65"/>
      <c r="AL20" s="35"/>
    </row>
    <row r="21" spans="1:38" customFormat="1" x14ac:dyDescent="0.2">
      <c r="A21" s="221"/>
      <c r="B21" s="150"/>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65"/>
      <c r="AL21" s="35"/>
    </row>
    <row r="22" spans="1:38" customFormat="1" x14ac:dyDescent="0.2">
      <c r="A22" s="221"/>
      <c r="B22" s="53"/>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65"/>
      <c r="AL22" s="35"/>
    </row>
    <row r="23" spans="1:38" customFormat="1" x14ac:dyDescent="0.2">
      <c r="A23" s="221"/>
      <c r="B23" s="53"/>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65"/>
      <c r="AL23" s="35"/>
    </row>
    <row r="24" spans="1:38" customFormat="1" x14ac:dyDescent="0.2">
      <c r="A24" s="221"/>
      <c r="B24" s="53"/>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65"/>
      <c r="AL24" s="35"/>
    </row>
    <row r="25" spans="1:38" customFormat="1" ht="9" customHeight="1" x14ac:dyDescent="0.2">
      <c r="A25" s="221"/>
      <c r="B25" s="53"/>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365"/>
      <c r="AL25" s="35"/>
    </row>
    <row r="26" spans="1:38" customFormat="1" ht="13.5" customHeight="1" x14ac:dyDescent="0.2">
      <c r="A26" s="221"/>
      <c r="B26" s="149">
        <v>3</v>
      </c>
      <c r="C26" s="357" t="s">
        <v>109</v>
      </c>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65"/>
      <c r="AL26" s="35"/>
    </row>
    <row r="27" spans="1:38" customFormat="1" ht="13.5" customHeight="1" x14ac:dyDescent="0.2">
      <c r="A27" s="221"/>
      <c r="B27" s="53"/>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65"/>
      <c r="AL27" s="35"/>
    </row>
    <row r="28" spans="1:38" customFormat="1" ht="13.5" customHeight="1" x14ac:dyDescent="0.2">
      <c r="A28" s="221"/>
      <c r="B28" s="53"/>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65"/>
      <c r="AL28" s="35"/>
    </row>
    <row r="29" spans="1:38" customFormat="1" ht="13.5" customHeight="1" x14ac:dyDescent="0.2">
      <c r="A29" s="221"/>
      <c r="B29" s="53"/>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65"/>
      <c r="AL29" s="35"/>
    </row>
    <row r="30" spans="1:38" customFormat="1" ht="9" customHeight="1" x14ac:dyDescent="0.2">
      <c r="A30" s="221"/>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65"/>
      <c r="AL30" s="35"/>
    </row>
    <row r="31" spans="1:38" customFormat="1" ht="13.5" customHeight="1" x14ac:dyDescent="0.2">
      <c r="A31" s="221"/>
      <c r="B31" s="149">
        <v>4</v>
      </c>
      <c r="C31" s="363" t="s">
        <v>101</v>
      </c>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5"/>
      <c r="AL31" s="35"/>
    </row>
    <row r="32" spans="1:38" customFormat="1" ht="13.5" customHeight="1" x14ac:dyDescent="0.2">
      <c r="A32" s="221"/>
      <c r="B32" s="53"/>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5"/>
      <c r="AL32" s="35"/>
    </row>
    <row r="33" spans="1:38" customFormat="1" ht="9" customHeight="1" x14ac:dyDescent="0.2">
      <c r="A33" s="221"/>
      <c r="B33" s="5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65"/>
      <c r="AL33" s="35"/>
    </row>
    <row r="34" spans="1:38" customFormat="1" ht="13.5" customHeight="1" x14ac:dyDescent="0.2">
      <c r="A34" s="221"/>
      <c r="B34" s="53"/>
      <c r="C34" s="356" t="s">
        <v>152</v>
      </c>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65"/>
      <c r="AL34" s="35"/>
    </row>
    <row r="35" spans="1:38" customFormat="1" ht="13.5" customHeight="1" x14ac:dyDescent="0.2">
      <c r="A35" s="221"/>
      <c r="B35" s="53"/>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65"/>
      <c r="AL35" s="35"/>
    </row>
    <row r="36" spans="1:38" customFormat="1" ht="13.5" customHeight="1" x14ac:dyDescent="0.2">
      <c r="A36" s="221"/>
      <c r="B36" s="53"/>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65"/>
      <c r="AL36" s="35"/>
    </row>
    <row r="37" spans="1:38" customFormat="1" ht="13.5" customHeight="1" x14ac:dyDescent="0.2">
      <c r="A37" s="221"/>
      <c r="B37" s="92"/>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65"/>
      <c r="AL37" s="35"/>
    </row>
    <row r="38" spans="1:38" customFormat="1" ht="9" customHeight="1" x14ac:dyDescent="0.2">
      <c r="A38" s="221"/>
      <c r="B38" s="128"/>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365"/>
      <c r="AL38" s="35"/>
    </row>
    <row r="39" spans="1:38" customFormat="1" ht="13.5" customHeight="1" x14ac:dyDescent="0.2">
      <c r="A39" s="221"/>
      <c r="B39" s="128"/>
      <c r="C39" s="356" t="s">
        <v>149</v>
      </c>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65"/>
      <c r="AL39" s="35"/>
    </row>
    <row r="40" spans="1:38" customFormat="1" ht="13.5" customHeight="1" x14ac:dyDescent="0.2">
      <c r="A40" s="221"/>
      <c r="B40" s="128"/>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65"/>
      <c r="AL40" s="35"/>
    </row>
    <row r="41" spans="1:38" customFormat="1" ht="13.5" customHeight="1" x14ac:dyDescent="0.2">
      <c r="A41" s="221"/>
      <c r="B41" s="128"/>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65"/>
      <c r="AL41" s="35"/>
    </row>
    <row r="42" spans="1:38" customFormat="1" ht="13.5" customHeight="1" x14ac:dyDescent="0.2">
      <c r="A42" s="221"/>
      <c r="B42" s="128"/>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65"/>
      <c r="AL42" s="35"/>
    </row>
    <row r="43" spans="1:38" customFormat="1" ht="13.5" customHeight="1" x14ac:dyDescent="0.2">
      <c r="A43" s="221"/>
      <c r="B43" s="128"/>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65"/>
      <c r="AL43" s="35"/>
    </row>
    <row r="44" spans="1:38" customFormat="1" ht="9" customHeight="1" x14ac:dyDescent="0.2">
      <c r="A44" s="221"/>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65"/>
      <c r="AL44" s="35"/>
    </row>
    <row r="45" spans="1:38" customFormat="1" ht="13.5" customHeight="1" x14ac:dyDescent="0.2">
      <c r="A45" s="221"/>
      <c r="B45" s="149">
        <v>5</v>
      </c>
      <c r="C45" s="361" t="s">
        <v>61</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5"/>
      <c r="AL45" s="35"/>
    </row>
    <row r="46" spans="1:38" customFormat="1" ht="13.5" customHeight="1" x14ac:dyDescent="0.2">
      <c r="A46" s="221"/>
      <c r="B46" s="53"/>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5"/>
      <c r="AL46" s="35"/>
    </row>
    <row r="47" spans="1:38" customFormat="1" ht="9" customHeight="1" x14ac:dyDescent="0.2">
      <c r="A47" s="221"/>
      <c r="B47" s="100"/>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365"/>
      <c r="AL47" s="35"/>
    </row>
    <row r="48" spans="1:38" customFormat="1" ht="13.5" customHeight="1" x14ac:dyDescent="0.2">
      <c r="A48" s="221"/>
      <c r="B48" s="100"/>
      <c r="C48" s="357" t="s">
        <v>141</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65"/>
      <c r="AL48" s="35"/>
    </row>
    <row r="49" spans="1:38" customFormat="1" ht="13.5" customHeight="1" x14ac:dyDescent="0.2">
      <c r="A49" s="221"/>
      <c r="B49" s="100"/>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65"/>
      <c r="AL49" s="35"/>
    </row>
    <row r="50" spans="1:38" customFormat="1" ht="9" customHeight="1" x14ac:dyDescent="0.2">
      <c r="A50" s="221"/>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365"/>
      <c r="AL50" s="35"/>
    </row>
    <row r="51" spans="1:38" customFormat="1" ht="13.5" customHeight="1" x14ac:dyDescent="0.2">
      <c r="A51" s="221"/>
      <c r="B51" s="367" t="s">
        <v>103</v>
      </c>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5"/>
      <c r="AL51" s="35"/>
    </row>
    <row r="52" spans="1:38" customFormat="1" ht="9" customHeight="1" x14ac:dyDescent="0.2">
      <c r="A52" s="221"/>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5"/>
      <c r="AL52" s="35"/>
    </row>
    <row r="53" spans="1:38" customFormat="1" ht="13.5" customHeight="1" x14ac:dyDescent="0.2">
      <c r="A53" s="221"/>
      <c r="B53" s="149">
        <v>1</v>
      </c>
      <c r="C53" s="357" t="s">
        <v>104</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65"/>
      <c r="AL53" s="35"/>
    </row>
    <row r="54" spans="1:38" customFormat="1" ht="13.5" customHeight="1" x14ac:dyDescent="0.2">
      <c r="A54" s="221"/>
      <c r="B54" s="53"/>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65"/>
      <c r="AL54" s="35"/>
    </row>
    <row r="55" spans="1:38" customFormat="1" ht="13.5" customHeight="1" x14ac:dyDescent="0.2">
      <c r="A55" s="221"/>
      <c r="B55" s="92"/>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65"/>
      <c r="AL55" s="35"/>
    </row>
    <row r="56" spans="1:38" customFormat="1" ht="9" customHeight="1" x14ac:dyDescent="0.2">
      <c r="A56" s="221"/>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65"/>
      <c r="AL56" s="35"/>
    </row>
    <row r="57" spans="1:38" customFormat="1" ht="13.5" customHeight="1" x14ac:dyDescent="0.2">
      <c r="A57" s="221"/>
      <c r="B57" s="149">
        <v>2</v>
      </c>
      <c r="C57" s="357" t="s">
        <v>157</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65"/>
      <c r="AL57" s="35"/>
    </row>
    <row r="58" spans="1:38" customFormat="1" ht="13.5" customHeight="1" x14ac:dyDescent="0.2">
      <c r="A58" s="221"/>
      <c r="B58" s="53"/>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65"/>
      <c r="AL58" s="35"/>
    </row>
    <row r="59" spans="1:38" customFormat="1" ht="13.5" customHeight="1" x14ac:dyDescent="0.2">
      <c r="A59" s="221"/>
      <c r="B59" s="53"/>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65"/>
      <c r="AL59" s="35"/>
    </row>
    <row r="60" spans="1:38" customFormat="1" ht="13.5" customHeight="1" x14ac:dyDescent="0.2">
      <c r="A60" s="221"/>
      <c r="B60" s="33"/>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65"/>
      <c r="AL60" s="35"/>
    </row>
    <row r="61" spans="1:38" customFormat="1" ht="13.5" customHeight="1" x14ac:dyDescent="0.2">
      <c r="A61" s="221"/>
      <c r="B61" s="93"/>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65"/>
      <c r="AL61" s="35"/>
    </row>
    <row r="62" spans="1:38" customFormat="1" ht="13.5" customHeight="1" x14ac:dyDescent="0.2">
      <c r="A62" s="221"/>
      <c r="B62" s="145"/>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65"/>
      <c r="AL62" s="35"/>
    </row>
    <row r="63" spans="1:38" customFormat="1" ht="9" customHeight="1" x14ac:dyDescent="0.2">
      <c r="A63" s="221"/>
      <c r="B63" s="363"/>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5"/>
      <c r="AL63" s="35"/>
    </row>
    <row r="64" spans="1:38" customFormat="1" ht="12.75" customHeight="1" x14ac:dyDescent="0.2">
      <c r="A64" s="221"/>
      <c r="B64" s="149">
        <v>3</v>
      </c>
      <c r="C64" s="357" t="s">
        <v>105</v>
      </c>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65"/>
      <c r="AL64" s="35"/>
    </row>
    <row r="65" spans="1:38" customFormat="1" ht="12.75" customHeight="1" x14ac:dyDescent="0.2">
      <c r="A65" s="221"/>
      <c r="B65" s="33"/>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65"/>
      <c r="AL65" s="35"/>
    </row>
    <row r="66" spans="1:38" customFormat="1" x14ac:dyDescent="0.2">
      <c r="A66" s="221"/>
      <c r="B66" s="33"/>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65"/>
      <c r="AL66" s="35"/>
    </row>
    <row r="67" spans="1:38" customFormat="1" x14ac:dyDescent="0.2">
      <c r="A67" s="221"/>
      <c r="B67" s="33"/>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1"/>
      <c r="AL67" s="35"/>
    </row>
    <row r="68" spans="1:38" customFormat="1" x14ac:dyDescent="0.2">
      <c r="A68" s="221"/>
      <c r="B68" s="33"/>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1"/>
      <c r="AL68" s="35"/>
    </row>
    <row r="69" spans="1:38" customFormat="1" ht="9" customHeight="1" x14ac:dyDescent="0.2">
      <c r="A69" s="221"/>
      <c r="B69" s="93"/>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5"/>
      <c r="AL69" s="35"/>
    </row>
    <row r="70" spans="1:38" customFormat="1" x14ac:dyDescent="0.2">
      <c r="A70" s="221"/>
      <c r="B70" s="93"/>
      <c r="C70" s="358" t="s">
        <v>106</v>
      </c>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95"/>
      <c r="AL70" s="35"/>
    </row>
    <row r="71" spans="1:38" customFormat="1" ht="9" customHeight="1" x14ac:dyDescent="0.2">
      <c r="A71" s="221"/>
      <c r="B71" s="361"/>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2"/>
      <c r="AL71" s="35"/>
    </row>
    <row r="72" spans="1:38" customFormat="1" x14ac:dyDescent="0.2">
      <c r="A72" s="221"/>
      <c r="B72" s="149">
        <v>4</v>
      </c>
      <c r="C72" s="363" t="s">
        <v>61</v>
      </c>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2"/>
      <c r="AL72" s="35"/>
    </row>
    <row r="73" spans="1:38" customFormat="1" x14ac:dyDescent="0.2">
      <c r="A73" s="221"/>
      <c r="B73" s="53"/>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2"/>
      <c r="AL73" s="35"/>
    </row>
    <row r="74" spans="1:38" customFormat="1" ht="13.5" thickBot="1" x14ac:dyDescent="0.25">
      <c r="A74" s="222"/>
      <c r="B74" s="362"/>
      <c r="C74" s="362"/>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1"/>
      <c r="AL74" s="35"/>
    </row>
    <row r="75" spans="1:38" ht="13.5" thickTop="1"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row>
    <row r="76" spans="1:38" hidden="1" x14ac:dyDescent="0.2"/>
    <row r="77" spans="1:38" hidden="1" x14ac:dyDescent="0.2"/>
    <row r="78" spans="1:38" hidden="1" x14ac:dyDescent="0.2"/>
    <row r="79" spans="1:38" hidden="1" x14ac:dyDescent="0.2"/>
    <row r="80" spans="1:38" hidden="1" x14ac:dyDescent="0.2"/>
  </sheetData>
  <sheetProtection algorithmName="SHA-512" hashValue="nBm1jSybLNKMJKhcE7iYrdiGs9t6VKQyH+9jDa6WweyBi5yQyl8Q+PpaxHJ5XhfnudYbz5v5vgo2W3NsduUvjQ==" saltValue="7Oht2wfCyNu7SnC119PqHQ==" spinCount="100000" sheet="1" objects="1" scenarios="1" selectLockedCells="1" selectUnlockedCells="1"/>
  <mergeCells count="32">
    <mergeCell ref="C57:AJ62"/>
    <mergeCell ref="B63:AJ63"/>
    <mergeCell ref="C64:AJ68"/>
    <mergeCell ref="C20:AJ24"/>
    <mergeCell ref="AK1:AK66"/>
    <mergeCell ref="B2:AJ2"/>
    <mergeCell ref="B3:AJ3"/>
    <mergeCell ref="C31:AJ32"/>
    <mergeCell ref="C45:AJ46"/>
    <mergeCell ref="C26:AJ29"/>
    <mergeCell ref="B11:AJ11"/>
    <mergeCell ref="B51:AJ51"/>
    <mergeCell ref="C53:AJ55"/>
    <mergeCell ref="C34:AJ37"/>
    <mergeCell ref="B5:AJ9"/>
    <mergeCell ref="C13:AJ18"/>
    <mergeCell ref="C39:AJ43"/>
    <mergeCell ref="A75:AL75"/>
    <mergeCell ref="C48:AJ49"/>
    <mergeCell ref="C70:AJ70"/>
    <mergeCell ref="A1:A74"/>
    <mergeCell ref="B30:AJ30"/>
    <mergeCell ref="B12:AJ12"/>
    <mergeCell ref="B10:AJ10"/>
    <mergeCell ref="B44:AJ44"/>
    <mergeCell ref="B1:AJ1"/>
    <mergeCell ref="B56:AJ56"/>
    <mergeCell ref="B50:AJ50"/>
    <mergeCell ref="B71:AJ71"/>
    <mergeCell ref="B74:AJ74"/>
    <mergeCell ref="C72:AJ73"/>
    <mergeCell ref="B52:AJ52"/>
  </mergeCells>
  <phoneticPr fontId="0" type="noConversion"/>
  <printOptions horizontalCentered="1"/>
  <pageMargins left="0.41" right="0.18" top="0.31" bottom="0.46" header="0.18" footer="0.18"/>
  <pageSetup scale="7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Nutrient Monitoring</vt:lpstr>
      <vt:lpstr>Nutrient Budget</vt:lpstr>
      <vt:lpstr>Instructions</vt:lpstr>
      <vt:lpstr>Approval_Method</vt:lpstr>
      <vt:lpstr>Credit_Type</vt:lpstr>
      <vt:lpstr>Final_N_Adjusted_Credits</vt:lpstr>
      <vt:lpstr>Final_N_Credits</vt:lpstr>
      <vt:lpstr>Final_P_Adjusted_Credits</vt:lpstr>
      <vt:lpstr>Final_P_Credits</vt:lpstr>
      <vt:lpstr>N_Actual_Load</vt:lpstr>
      <vt:lpstr>N_Cap_Load</vt:lpstr>
      <vt:lpstr>N_Credits</vt:lpstr>
      <vt:lpstr>N_Offset_Sources</vt:lpstr>
      <vt:lpstr>N_Sum_Below_Baseline</vt:lpstr>
      <vt:lpstr>No</vt:lpstr>
      <vt:lpstr>No_Samples</vt:lpstr>
      <vt:lpstr>P_Actual_Load</vt:lpstr>
      <vt:lpstr>P_Cap_Load</vt:lpstr>
      <vt:lpstr>P_Credits</vt:lpstr>
      <vt:lpstr>P_Sum_Below_Baseline</vt:lpstr>
      <vt:lpstr>Instructions!Print_Area</vt:lpstr>
      <vt:lpstr>'Nutrient Budget'!Print_Area</vt:lpstr>
      <vt:lpstr>'Nutrient Monitoring'!Print_Area</vt:lpstr>
      <vt:lpstr>Yes_No</vt:lpstr>
    </vt:vector>
  </TitlesOfParts>
  <Company>DEP - 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Chesapeake Bay Spreadsheet</dc:title>
  <dc:creator>Sean Furjanic</dc:creator>
  <dc:description>Version 2.0.  Corrected Credit Calculations to Include Delivery Ratios to Ensure All Credits Sold will Not Result in Non-Compliance. Added "Transfer to Another Facility" in Offset table.</dc:description>
  <cp:lastModifiedBy>Furjanic, Sean</cp:lastModifiedBy>
  <cp:lastPrinted>2015-09-28T18:48:01Z</cp:lastPrinted>
  <dcterms:created xsi:type="dcterms:W3CDTF">2008-11-14T14:07:01Z</dcterms:created>
  <dcterms:modified xsi:type="dcterms:W3CDTF">2019-04-01T12:49:33Z</dcterms:modified>
</cp:coreProperties>
</file>