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P:\ARM\Projects\EPA 184c DEP Response\184c Comment Documents from EPA's Docket\"/>
    </mc:Choice>
  </mc:AlternateContent>
  <xr:revisionPtr revIDLastSave="0" documentId="8_{98927360-0BE6-4217-BEAA-5170065B3A8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9" i="1" l="1"/>
  <c r="O137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135" i="1"/>
  <c r="N135" i="1"/>
  <c r="M139" i="1"/>
  <c r="N137" i="1" l="1"/>
  <c r="N139" i="1" s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W24" i="1"/>
  <c r="M135" i="1"/>
  <c r="M102" i="1"/>
  <c r="M69" i="1"/>
  <c r="M36" i="1"/>
  <c r="M134" i="1"/>
  <c r="M101" i="1"/>
  <c r="M68" i="1"/>
  <c r="M35" i="1"/>
  <c r="M133" i="1"/>
  <c r="M100" i="1"/>
  <c r="M67" i="1"/>
  <c r="M34" i="1"/>
  <c r="M132" i="1"/>
  <c r="M99" i="1"/>
  <c r="M66" i="1"/>
  <c r="M33" i="1"/>
  <c r="M131" i="1"/>
  <c r="M98" i="1"/>
  <c r="M65" i="1"/>
  <c r="M32" i="1"/>
  <c r="M130" i="1"/>
  <c r="M97" i="1"/>
  <c r="M64" i="1"/>
  <c r="M31" i="1"/>
  <c r="M129" i="1"/>
  <c r="M96" i="1"/>
  <c r="M63" i="1"/>
  <c r="M30" i="1"/>
  <c r="M128" i="1"/>
  <c r="M95" i="1"/>
  <c r="M62" i="1"/>
  <c r="M29" i="1"/>
  <c r="M127" i="1"/>
  <c r="M94" i="1"/>
  <c r="M61" i="1"/>
  <c r="M28" i="1"/>
  <c r="M126" i="1"/>
  <c r="M93" i="1"/>
  <c r="M60" i="1"/>
  <c r="M27" i="1"/>
  <c r="M125" i="1"/>
  <c r="M92" i="1"/>
  <c r="M59" i="1"/>
  <c r="M26" i="1"/>
  <c r="M124" i="1"/>
  <c r="M91" i="1"/>
  <c r="M58" i="1"/>
  <c r="M25" i="1"/>
  <c r="M123" i="1"/>
  <c r="M90" i="1"/>
  <c r="M57" i="1"/>
  <c r="M24" i="1"/>
  <c r="M122" i="1"/>
  <c r="M89" i="1"/>
  <c r="M56" i="1"/>
  <c r="M23" i="1"/>
  <c r="M121" i="1"/>
  <c r="M88" i="1"/>
  <c r="M55" i="1"/>
  <c r="M22" i="1"/>
  <c r="M120" i="1"/>
  <c r="M87" i="1"/>
  <c r="M54" i="1"/>
  <c r="M21" i="1"/>
  <c r="M119" i="1"/>
  <c r="M86" i="1"/>
  <c r="M53" i="1"/>
  <c r="M20" i="1"/>
  <c r="M118" i="1"/>
  <c r="M85" i="1"/>
  <c r="M52" i="1"/>
  <c r="M19" i="1"/>
  <c r="M117" i="1"/>
  <c r="M84" i="1"/>
  <c r="M51" i="1"/>
  <c r="M18" i="1"/>
  <c r="M116" i="1"/>
  <c r="M83" i="1"/>
  <c r="M50" i="1"/>
  <c r="M17" i="1"/>
  <c r="M115" i="1"/>
  <c r="M82" i="1"/>
  <c r="M49" i="1"/>
  <c r="M16" i="1"/>
  <c r="M114" i="1"/>
  <c r="M81" i="1"/>
  <c r="M48" i="1"/>
  <c r="M15" i="1"/>
  <c r="M113" i="1"/>
  <c r="M80" i="1"/>
  <c r="M47" i="1"/>
  <c r="M14" i="1"/>
  <c r="M112" i="1"/>
  <c r="M79" i="1"/>
  <c r="M46" i="1"/>
  <c r="M13" i="1"/>
  <c r="M111" i="1"/>
  <c r="M78" i="1"/>
  <c r="M45" i="1"/>
  <c r="M12" i="1"/>
  <c r="M110" i="1"/>
  <c r="M77" i="1"/>
  <c r="M44" i="1"/>
  <c r="M11" i="1"/>
  <c r="M109" i="1"/>
  <c r="M76" i="1"/>
  <c r="M43" i="1"/>
  <c r="M10" i="1"/>
  <c r="M108" i="1"/>
  <c r="M75" i="1"/>
  <c r="M42" i="1"/>
  <c r="M9" i="1"/>
  <c r="M107" i="1"/>
  <c r="M74" i="1"/>
  <c r="M41" i="1"/>
  <c r="M8" i="1"/>
  <c r="M137" i="1" s="1"/>
  <c r="M73" i="1"/>
  <c r="M40" i="1"/>
  <c r="M7" i="1"/>
  <c r="M105" i="1"/>
  <c r="M72" i="1"/>
  <c r="M39" i="1"/>
  <c r="M6" i="1"/>
  <c r="M104" i="1"/>
  <c r="M71" i="1"/>
  <c r="M38" i="1"/>
  <c r="M5" i="1"/>
  <c r="M103" i="1"/>
  <c r="M70" i="1"/>
  <c r="M37" i="1"/>
  <c r="M4" i="1"/>
  <c r="M106" i="1"/>
</calcChain>
</file>

<file path=xl/sharedStrings.xml><?xml version="1.0" encoding="utf-8"?>
<sst xmlns="http://schemas.openxmlformats.org/spreadsheetml/2006/main" count="1120" uniqueCount="88">
  <si>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</si>
  <si>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</si>
  <si>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</si>
  <si>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</si>
  <si>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</si>
  <si>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Date</t>
  </si>
  <si>
    <t xml:space="preserve"> Year</t>
  </si>
  <si>
    <t xml:space="preserve"> Program(s)</t>
  </si>
  <si>
    <t xml:space="preserve"> Operating Time</t>
  </si>
  <si>
    <t xml:space="preserve"> Gross Load (MW-h)</t>
  </si>
  <si>
    <t xml:space="preserve"> Avg. NOx Rate (lb/MMBtu)</t>
  </si>
  <si>
    <t xml:space="preserve"> NOx (tons)</t>
  </si>
  <si>
    <t xml:space="preserve"> Heat Input (MMBtu)</t>
  </si>
  <si>
    <t xml:space="preserve"> County</t>
  </si>
  <si>
    <t xml:space="preserve"> Operating Status</t>
  </si>
  <si>
    <t xml:space="preserve"> Unit Type</t>
  </si>
  <si>
    <t xml:space="preserve"> Fuel Type (Primary)</t>
  </si>
  <si>
    <t xml:space="preserve"> NOx Control(s)</t>
  </si>
  <si>
    <t>PA</t>
  </si>
  <si>
    <t>Bruce Mansfield</t>
  </si>
  <si>
    <t>MS1A, MS1B</t>
  </si>
  <si>
    <t>ARP, CSNOX, CSOSG2, CSSO2G1, MATS</t>
  </si>
  <si>
    <t>Beaver County</t>
  </si>
  <si>
    <t>Operating</t>
  </si>
  <si>
    <t>Dry bottom wall-fired boiler</t>
  </si>
  <si>
    <t>Coal</t>
  </si>
  <si>
    <t>Low NOx Burner Technology w/ Overfire Air&lt;br&gt;Selective Catalytic Reduction</t>
  </si>
  <si>
    <t>MS2A, MS2B</t>
  </si>
  <si>
    <t>Low NOx Burner Technology (Dry Bottom only)&lt;br&gt;Low NOx Burner Technology w/ Overfire Air&lt;br&gt;Selective Catalytic Reduction</t>
  </si>
  <si>
    <t>MS3A, MS3B</t>
  </si>
  <si>
    <t>Brunner Island, LLC</t>
  </si>
  <si>
    <t>CS102F</t>
  </si>
  <si>
    <t>York County</t>
  </si>
  <si>
    <t>Tangentially-fired</t>
  </si>
  <si>
    <t>Low NOx Burner Technology w/ Closed-coupled/Separated OFA</t>
  </si>
  <si>
    <t>Cheswick</t>
  </si>
  <si>
    <t>Allegheny County</t>
  </si>
  <si>
    <t>Low NOx Burner Technology w/ Separated OFA&lt;br&gt;Selective Catalytic Reduction</t>
  </si>
  <si>
    <t>Conemaugh</t>
  </si>
  <si>
    <t>Indiana County</t>
  </si>
  <si>
    <t>Low NOx Burner Technology w/ Closed-coupled/Separated OFA&lt;br&gt;Selective Catalytic Reduction</t>
  </si>
  <si>
    <t>Ebensburg Power Company</t>
  </si>
  <si>
    <t>Cambria County</t>
  </si>
  <si>
    <t>Circulating fluidized bed boiler</t>
  </si>
  <si>
    <t>Homer City</t>
  </si>
  <si>
    <t>Keystone</t>
  </si>
  <si>
    <t>Armstrong County</t>
  </si>
  <si>
    <t>Montour, LLC</t>
  </si>
  <si>
    <t>Montour County</t>
  </si>
  <si>
    <t>Panther Creek Energy Facility</t>
  </si>
  <si>
    <t>CSNOX, CSOSG2, CSSO2G1, MATS</t>
  </si>
  <si>
    <t>Carbon County</t>
  </si>
  <si>
    <t>Ammonia Injection</t>
  </si>
  <si>
    <t>Scrubgrass Generating Plant</t>
  </si>
  <si>
    <t>Venango County</t>
  </si>
  <si>
    <t>Selective Non-catalytic Reduction</t>
  </si>
  <si>
    <t>WPS Westwood Generation, LLC</t>
  </si>
  <si>
    <t>Schuylkill County</t>
  </si>
  <si>
    <t>Wheelabrator Frackville Energy</t>
  </si>
  <si>
    <t>GEN1</t>
  </si>
  <si>
    <t>Other</t>
  </si>
  <si>
    <t>Cambria Cogen</t>
  </si>
  <si>
    <t>Operating (Retired 09/30/2019)</t>
  </si>
  <si>
    <t>Coal Refuse</t>
  </si>
  <si>
    <t>Colver Green Energy</t>
  </si>
  <si>
    <t>AAB01</t>
  </si>
  <si>
    <t>Gilberton Power Company</t>
  </si>
  <si>
    <t>CS001</t>
  </si>
  <si>
    <t>Overfire Air</t>
  </si>
  <si>
    <t>Mt. Carmel Cogeneration</t>
  </si>
  <si>
    <t>SG-101</t>
  </si>
  <si>
    <t>Northumberland County</t>
  </si>
  <si>
    <t>Northampton Generating Plant</t>
  </si>
  <si>
    <t>NGC01</t>
  </si>
  <si>
    <t>Northampton County</t>
  </si>
  <si>
    <t>Seward</t>
  </si>
  <si>
    <t>CS1</t>
  </si>
  <si>
    <t>St. Nicholas Cogeneration Project</t>
  </si>
  <si>
    <t>Excess at 0.08</t>
  </si>
  <si>
    <t>Excess at 0.12</t>
  </si>
  <si>
    <t>Excess Tons</t>
  </si>
  <si>
    <t>Average NOx Tons/Day During Episode :</t>
  </si>
  <si>
    <t>Maryland</t>
  </si>
  <si>
    <t>DE Actual</t>
  </si>
  <si>
    <t>Excess at 0.125</t>
  </si>
  <si>
    <t>DE Impact *</t>
  </si>
  <si>
    <t>* Delaware's actual standard may cause backsliding issues in some instances; thus PA must meet 012 lbs.of NOx  per MMBtu of heat input.</t>
  </si>
  <si>
    <t>Attachment 4: Evaluation of Maryland's Testimony / OTC's Remedy Delaware's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</si>
</sst>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2" fontId="0" fillId="0" borderId="1" xfId="0" applyNumberForma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0"/>
  <sheetViews>
    <sheetView tabSelected="1" workbookViewId="0">
      <selection activeCell="B2" sqref="B2"/>
    </sheetView>
  </sheetViews>
  <sheetFormatPr defaultRowHeight="15" x14ac:dyDescent="0.25"/>
  <cols>
    <col min="1" max="1" width="9.140625" style="3"/>
    <col min="2" max="2" width="18.7109375" style="3" customWidth="1"/>
    <col min="3" max="5" width="9.140625" style="3"/>
    <col min="6" max="6" width="15.28515625" style="3" customWidth="1"/>
    <col min="7" max="8" width="9.140625" style="3"/>
    <col min="9" max="11" width="9.28515625" style="3" bestFit="1" customWidth="1"/>
    <col min="12" max="12" width="11.85546875" style="3" customWidth="1"/>
    <col min="13" max="13" width="13" style="13" customWidth="1"/>
    <col min="14" max="14" width="12.5703125" style="13" customWidth="1"/>
    <col min="15" max="15" width="13.7109375" style="13" customWidth="1"/>
    <col min="16" max="16" width="9.5703125" style="3" bestFit="1" customWidth="1"/>
    <col min="17" max="20" width="9.140625" style="3"/>
    <col min="21" max="21" width="61.140625" style="3" customWidth="1"/>
  </cols>
  <sheetData>
    <row r="1" spans="1:21" ht="18.75" x14ac:dyDescent="0.3">
      <c r="A1" s="19" t="s">
        <v>87</v>
      </c>
      <c r="M1" s="18"/>
      <c r="N1" s="18"/>
      <c r="O1" s="18"/>
    </row>
    <row r="2" spans="1:21" x14ac:dyDescent="0.25">
      <c r="M2" s="12" t="s">
        <v>82</v>
      </c>
      <c r="N2" s="12" t="s">
        <v>85</v>
      </c>
      <c r="O2" s="12" t="s">
        <v>83</v>
      </c>
      <c r="P2" s="20" t="s">
        <v>86</v>
      </c>
    </row>
    <row r="3" spans="1:2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14" t="s">
        <v>78</v>
      </c>
      <c r="N3" s="14" t="s">
        <v>79</v>
      </c>
      <c r="O3" s="14" t="s">
        <v>84</v>
      </c>
      <c r="P3" s="2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</row>
    <row r="4" spans="1:21" x14ac:dyDescent="0.25">
      <c r="A4" s="3" t="s">
        <v>18</v>
      </c>
      <c r="B4" s="3" t="s">
        <v>19</v>
      </c>
      <c r="C4" s="3">
        <v>6094</v>
      </c>
      <c r="D4" s="3">
        <v>1</v>
      </c>
      <c r="E4" s="3" t="s">
        <v>20</v>
      </c>
      <c r="F4" s="4">
        <v>43641</v>
      </c>
      <c r="G4" s="3">
        <v>2019</v>
      </c>
      <c r="H4" s="3" t="s">
        <v>21</v>
      </c>
      <c r="I4" s="5">
        <v>0</v>
      </c>
      <c r="J4" s="5"/>
      <c r="K4" s="5"/>
      <c r="L4" s="5"/>
      <c r="M4" s="14">
        <f t="shared" ref="M4:M35" si="0">((K4-0.08)*P4)/2000</f>
        <v>0</v>
      </c>
      <c r="N4" s="14">
        <f>((K4-0.12)*P4)/2000</f>
        <v>0</v>
      </c>
      <c r="O4" s="14">
        <f t="shared" ref="O4:O67" si="1">((K4-0.125)*P4)/2000</f>
        <v>0</v>
      </c>
      <c r="P4" s="5"/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</row>
    <row r="5" spans="1:21" x14ac:dyDescent="0.25">
      <c r="A5" s="3" t="s">
        <v>18</v>
      </c>
      <c r="B5" s="3" t="s">
        <v>19</v>
      </c>
      <c r="C5" s="3">
        <v>6094</v>
      </c>
      <c r="D5" s="3">
        <v>2</v>
      </c>
      <c r="E5" s="3" t="s">
        <v>27</v>
      </c>
      <c r="F5" s="4">
        <v>43641</v>
      </c>
      <c r="G5" s="3">
        <v>2019</v>
      </c>
      <c r="H5" s="3" t="s">
        <v>21</v>
      </c>
      <c r="I5" s="5">
        <v>0</v>
      </c>
      <c r="J5" s="5"/>
      <c r="K5" s="5"/>
      <c r="L5" s="5"/>
      <c r="M5" s="14">
        <f t="shared" si="0"/>
        <v>0</v>
      </c>
      <c r="N5" s="14">
        <f t="shared" ref="N5:N68" si="2">((K5-0.12)*P5)/2000</f>
        <v>0</v>
      </c>
      <c r="O5" s="14">
        <f t="shared" si="1"/>
        <v>0</v>
      </c>
      <c r="P5" s="5"/>
      <c r="Q5" s="3" t="s">
        <v>22</v>
      </c>
      <c r="R5" s="3" t="s">
        <v>23</v>
      </c>
      <c r="S5" s="3" t="s">
        <v>24</v>
      </c>
      <c r="T5" s="3" t="s">
        <v>25</v>
      </c>
      <c r="U5" s="3" t="s">
        <v>28</v>
      </c>
    </row>
    <row r="6" spans="1:21" x14ac:dyDescent="0.25">
      <c r="A6" s="3" t="s">
        <v>18</v>
      </c>
      <c r="B6" s="3" t="s">
        <v>19</v>
      </c>
      <c r="C6" s="3">
        <v>6094</v>
      </c>
      <c r="D6" s="3">
        <v>3</v>
      </c>
      <c r="E6" s="3" t="s">
        <v>29</v>
      </c>
      <c r="F6" s="4">
        <v>43641</v>
      </c>
      <c r="G6" s="3">
        <v>2019</v>
      </c>
      <c r="H6" s="3" t="s">
        <v>21</v>
      </c>
      <c r="I6" s="5">
        <v>0</v>
      </c>
      <c r="J6" s="5"/>
      <c r="K6" s="5"/>
      <c r="L6" s="5"/>
      <c r="M6" s="14">
        <f t="shared" si="0"/>
        <v>0</v>
      </c>
      <c r="N6" s="14">
        <f t="shared" si="2"/>
        <v>0</v>
      </c>
      <c r="O6" s="14">
        <f t="shared" si="1"/>
        <v>0</v>
      </c>
      <c r="P6" s="5"/>
      <c r="Q6" s="3" t="s">
        <v>22</v>
      </c>
      <c r="R6" s="3" t="s">
        <v>23</v>
      </c>
      <c r="S6" s="3" t="s">
        <v>24</v>
      </c>
      <c r="T6" s="3" t="s">
        <v>25</v>
      </c>
      <c r="U6" s="3" t="s">
        <v>26</v>
      </c>
    </row>
    <row r="7" spans="1:21" x14ac:dyDescent="0.25">
      <c r="A7" s="3" t="s">
        <v>18</v>
      </c>
      <c r="B7" s="3" t="s">
        <v>30</v>
      </c>
      <c r="C7" s="3">
        <v>3140</v>
      </c>
      <c r="D7" s="3">
        <v>1</v>
      </c>
      <c r="E7" s="3" t="s">
        <v>31</v>
      </c>
      <c r="F7" s="4">
        <v>43641</v>
      </c>
      <c r="G7" s="3">
        <v>2019</v>
      </c>
      <c r="H7" s="3" t="s">
        <v>21</v>
      </c>
      <c r="I7" s="5">
        <v>0</v>
      </c>
      <c r="J7" s="5"/>
      <c r="K7" s="5"/>
      <c r="L7" s="5"/>
      <c r="M7" s="14">
        <f t="shared" si="0"/>
        <v>0</v>
      </c>
      <c r="N7" s="14">
        <f t="shared" si="2"/>
        <v>0</v>
      </c>
      <c r="O7" s="14">
        <f t="shared" si="1"/>
        <v>0</v>
      </c>
      <c r="P7" s="5"/>
      <c r="Q7" s="3" t="s">
        <v>32</v>
      </c>
      <c r="R7" s="3" t="s">
        <v>23</v>
      </c>
      <c r="S7" s="3" t="s">
        <v>33</v>
      </c>
      <c r="T7" s="3" t="s">
        <v>25</v>
      </c>
      <c r="U7" s="3" t="s">
        <v>34</v>
      </c>
    </row>
    <row r="8" spans="1:21" x14ac:dyDescent="0.25">
      <c r="A8" s="3" t="s">
        <v>18</v>
      </c>
      <c r="B8" s="3" t="s">
        <v>30</v>
      </c>
      <c r="C8" s="3">
        <v>3140</v>
      </c>
      <c r="D8" s="3">
        <v>2</v>
      </c>
      <c r="E8" s="3" t="s">
        <v>31</v>
      </c>
      <c r="F8" s="4">
        <v>43641</v>
      </c>
      <c r="G8" s="3">
        <v>2019</v>
      </c>
      <c r="H8" s="3" t="s">
        <v>21</v>
      </c>
      <c r="I8" s="5">
        <v>24</v>
      </c>
      <c r="J8" s="5">
        <v>5569</v>
      </c>
      <c r="K8" s="5">
        <v>6.1499999999999999E-2</v>
      </c>
      <c r="L8" s="5">
        <v>1.8779999999999999</v>
      </c>
      <c r="M8" s="14">
        <f t="shared" si="0"/>
        <v>-0.55618307500000019</v>
      </c>
      <c r="N8" s="14">
        <f t="shared" si="2"/>
        <v>-1.7587410749999999</v>
      </c>
      <c r="O8" s="14">
        <f t="shared" si="1"/>
        <v>-1.9090608250000001</v>
      </c>
      <c r="P8" s="5">
        <v>60127.9</v>
      </c>
      <c r="Q8" s="3" t="s">
        <v>32</v>
      </c>
      <c r="R8" s="3" t="s">
        <v>23</v>
      </c>
      <c r="S8" s="3" t="s">
        <v>33</v>
      </c>
      <c r="T8" s="3" t="s">
        <v>25</v>
      </c>
      <c r="U8" s="3" t="s">
        <v>34</v>
      </c>
    </row>
    <row r="9" spans="1:21" x14ac:dyDescent="0.25">
      <c r="A9" s="3" t="s">
        <v>18</v>
      </c>
      <c r="B9" s="3" t="s">
        <v>30</v>
      </c>
      <c r="C9" s="3">
        <v>3140</v>
      </c>
      <c r="D9" s="3">
        <v>3</v>
      </c>
      <c r="F9" s="4">
        <v>43641</v>
      </c>
      <c r="G9" s="3">
        <v>2019</v>
      </c>
      <c r="H9" s="3" t="s">
        <v>21</v>
      </c>
      <c r="I9" s="5">
        <v>0</v>
      </c>
      <c r="J9" s="5"/>
      <c r="K9" s="5"/>
      <c r="L9" s="5"/>
      <c r="M9" s="14">
        <f t="shared" si="0"/>
        <v>0</v>
      </c>
      <c r="N9" s="14">
        <f t="shared" si="2"/>
        <v>0</v>
      </c>
      <c r="O9" s="14">
        <f t="shared" si="1"/>
        <v>0</v>
      </c>
      <c r="P9" s="5"/>
      <c r="Q9" s="3" t="s">
        <v>32</v>
      </c>
      <c r="R9" s="3" t="s">
        <v>23</v>
      </c>
      <c r="S9" s="3" t="s">
        <v>33</v>
      </c>
      <c r="T9" s="3" t="s">
        <v>25</v>
      </c>
      <c r="U9" s="3" t="s">
        <v>34</v>
      </c>
    </row>
    <row r="10" spans="1:21" x14ac:dyDescent="0.25">
      <c r="A10" s="3" t="s">
        <v>18</v>
      </c>
      <c r="B10" s="3" t="s">
        <v>35</v>
      </c>
      <c r="C10" s="3">
        <v>8226</v>
      </c>
      <c r="D10" s="3">
        <v>1</v>
      </c>
      <c r="F10" s="4">
        <v>43641</v>
      </c>
      <c r="G10" s="3">
        <v>2019</v>
      </c>
      <c r="H10" s="3" t="s">
        <v>21</v>
      </c>
      <c r="I10" s="5">
        <v>24</v>
      </c>
      <c r="J10" s="5">
        <v>2760</v>
      </c>
      <c r="K10" s="5">
        <v>0.19980000000000001</v>
      </c>
      <c r="L10" s="5">
        <v>4.9480000000000004</v>
      </c>
      <c r="M10" s="14">
        <f t="shared" si="0"/>
        <v>2.2540789299999995</v>
      </c>
      <c r="N10" s="14">
        <f t="shared" si="2"/>
        <v>1.50146493</v>
      </c>
      <c r="O10" s="14">
        <f t="shared" si="1"/>
        <v>1.4073881799999999</v>
      </c>
      <c r="P10" s="5">
        <v>37630.699999999997</v>
      </c>
      <c r="Q10" s="3" t="s">
        <v>36</v>
      </c>
      <c r="R10" s="3" t="s">
        <v>23</v>
      </c>
      <c r="S10" s="3" t="s">
        <v>33</v>
      </c>
      <c r="T10" s="3" t="s">
        <v>25</v>
      </c>
      <c r="U10" s="3" t="s">
        <v>37</v>
      </c>
    </row>
    <row r="11" spans="1:21" x14ac:dyDescent="0.25">
      <c r="A11" s="3" t="s">
        <v>18</v>
      </c>
      <c r="B11" s="3" t="s">
        <v>38</v>
      </c>
      <c r="C11" s="3">
        <v>3118</v>
      </c>
      <c r="D11" s="3">
        <v>1</v>
      </c>
      <c r="F11" s="4">
        <v>43641</v>
      </c>
      <c r="G11" s="3">
        <v>2019</v>
      </c>
      <c r="H11" s="3" t="s">
        <v>21</v>
      </c>
      <c r="I11" s="5">
        <v>24</v>
      </c>
      <c r="J11" s="5">
        <v>18164</v>
      </c>
      <c r="K11" s="5">
        <v>0.14910000000000001</v>
      </c>
      <c r="L11" s="5">
        <v>11.254</v>
      </c>
      <c r="M11" s="14">
        <f t="shared" si="0"/>
        <v>6.0152793800000008</v>
      </c>
      <c r="N11" s="14">
        <f t="shared" si="2"/>
        <v>2.5332073800000012</v>
      </c>
      <c r="O11" s="14">
        <f t="shared" si="1"/>
        <v>2.0979483800000014</v>
      </c>
      <c r="P11" s="5">
        <v>174103.6</v>
      </c>
      <c r="Q11" s="3" t="s">
        <v>39</v>
      </c>
      <c r="R11" s="3" t="s">
        <v>23</v>
      </c>
      <c r="S11" s="3" t="s">
        <v>33</v>
      </c>
      <c r="T11" s="3" t="s">
        <v>25</v>
      </c>
      <c r="U11" s="3" t="s">
        <v>40</v>
      </c>
    </row>
    <row r="12" spans="1:21" x14ac:dyDescent="0.25">
      <c r="A12" s="3" t="s">
        <v>18</v>
      </c>
      <c r="B12" s="3" t="s">
        <v>38</v>
      </c>
      <c r="C12" s="3">
        <v>3118</v>
      </c>
      <c r="D12" s="3">
        <v>2</v>
      </c>
      <c r="F12" s="4">
        <v>43641</v>
      </c>
      <c r="G12" s="3">
        <v>2019</v>
      </c>
      <c r="H12" s="3" t="s">
        <v>21</v>
      </c>
      <c r="I12" s="5">
        <v>24</v>
      </c>
      <c r="J12" s="5">
        <v>17714</v>
      </c>
      <c r="K12" s="5">
        <v>0.1641</v>
      </c>
      <c r="L12" s="5">
        <v>11.718</v>
      </c>
      <c r="M12" s="14">
        <f t="shared" si="0"/>
        <v>7.0556031399999997</v>
      </c>
      <c r="N12" s="14">
        <f t="shared" si="2"/>
        <v>3.6997871399999998</v>
      </c>
      <c r="O12" s="14">
        <f t="shared" si="1"/>
        <v>3.2803101399999997</v>
      </c>
      <c r="P12" s="5">
        <v>167790.8</v>
      </c>
      <c r="Q12" s="3" t="s">
        <v>39</v>
      </c>
      <c r="R12" s="3" t="s">
        <v>23</v>
      </c>
      <c r="S12" s="3" t="s">
        <v>33</v>
      </c>
      <c r="T12" s="3" t="s">
        <v>25</v>
      </c>
      <c r="U12" s="3" t="s">
        <v>40</v>
      </c>
    </row>
    <row r="13" spans="1:21" x14ac:dyDescent="0.25">
      <c r="A13" s="3" t="s">
        <v>18</v>
      </c>
      <c r="B13" s="3" t="s">
        <v>41</v>
      </c>
      <c r="C13" s="3">
        <v>10603</v>
      </c>
      <c r="D13" s="3">
        <v>31</v>
      </c>
      <c r="F13" s="4">
        <v>43641</v>
      </c>
      <c r="G13" s="3">
        <v>2019</v>
      </c>
      <c r="H13" s="3" t="s">
        <v>21</v>
      </c>
      <c r="I13" s="5">
        <v>24</v>
      </c>
      <c r="J13" s="5">
        <v>937</v>
      </c>
      <c r="K13" s="5">
        <v>9.0899999999999995E-2</v>
      </c>
      <c r="L13" s="5">
        <v>0.64300000000000002</v>
      </c>
      <c r="M13" s="14">
        <f t="shared" si="0"/>
        <v>7.577134999999996E-2</v>
      </c>
      <c r="N13" s="14">
        <f t="shared" si="2"/>
        <v>-0.20228865000000001</v>
      </c>
      <c r="O13" s="14">
        <f t="shared" si="1"/>
        <v>-0.23704615000000004</v>
      </c>
      <c r="P13" s="5">
        <v>13903</v>
      </c>
      <c r="Q13" s="3" t="s">
        <v>42</v>
      </c>
      <c r="R13" s="3" t="s">
        <v>23</v>
      </c>
      <c r="S13" s="3" t="s">
        <v>43</v>
      </c>
      <c r="T13" s="3" t="s">
        <v>25</v>
      </c>
    </row>
    <row r="14" spans="1:21" x14ac:dyDescent="0.25">
      <c r="A14" s="3" t="s">
        <v>18</v>
      </c>
      <c r="B14" s="3" t="s">
        <v>44</v>
      </c>
      <c r="C14" s="3">
        <v>3122</v>
      </c>
      <c r="D14" s="3">
        <v>1</v>
      </c>
      <c r="F14" s="4">
        <v>43641</v>
      </c>
      <c r="G14" s="3">
        <v>2019</v>
      </c>
      <c r="H14" s="3" t="s">
        <v>21</v>
      </c>
      <c r="I14" s="5">
        <v>24</v>
      </c>
      <c r="J14" s="5">
        <v>7718</v>
      </c>
      <c r="K14" s="5">
        <v>0.1007</v>
      </c>
      <c r="L14" s="5">
        <v>3.97</v>
      </c>
      <c r="M14" s="14">
        <f t="shared" si="0"/>
        <v>0.81689548499999987</v>
      </c>
      <c r="N14" s="14">
        <f t="shared" si="2"/>
        <v>-0.76164651500000002</v>
      </c>
      <c r="O14" s="14">
        <f t="shared" si="1"/>
        <v>-0.9589642650000002</v>
      </c>
      <c r="P14" s="5">
        <v>78927.100000000006</v>
      </c>
      <c r="Q14" s="3" t="s">
        <v>39</v>
      </c>
      <c r="R14" s="3" t="s">
        <v>23</v>
      </c>
      <c r="S14" s="3" t="s">
        <v>24</v>
      </c>
      <c r="T14" s="3" t="s">
        <v>25</v>
      </c>
      <c r="U14" s="3" t="s">
        <v>26</v>
      </c>
    </row>
    <row r="15" spans="1:21" x14ac:dyDescent="0.25">
      <c r="A15" s="3" t="s">
        <v>18</v>
      </c>
      <c r="B15" s="3" t="s">
        <v>44</v>
      </c>
      <c r="C15" s="3">
        <v>3122</v>
      </c>
      <c r="D15" s="3">
        <v>2</v>
      </c>
      <c r="F15" s="4">
        <v>43641</v>
      </c>
      <c r="G15" s="3">
        <v>2019</v>
      </c>
      <c r="H15" s="3" t="s">
        <v>21</v>
      </c>
      <c r="I15" s="5">
        <v>0</v>
      </c>
      <c r="J15" s="5"/>
      <c r="K15" s="5"/>
      <c r="L15" s="5"/>
      <c r="M15" s="14">
        <f t="shared" si="0"/>
        <v>0</v>
      </c>
      <c r="N15" s="14">
        <f t="shared" si="2"/>
        <v>0</v>
      </c>
      <c r="O15" s="14">
        <f t="shared" si="1"/>
        <v>0</v>
      </c>
      <c r="P15" s="5"/>
      <c r="Q15" s="3" t="s">
        <v>39</v>
      </c>
      <c r="R15" s="3" t="s">
        <v>23</v>
      </c>
      <c r="S15" s="3" t="s">
        <v>24</v>
      </c>
      <c r="T15" s="3" t="s">
        <v>25</v>
      </c>
      <c r="U15" s="3" t="s">
        <v>26</v>
      </c>
    </row>
    <row r="16" spans="1:21" x14ac:dyDescent="0.25">
      <c r="A16" s="3" t="s">
        <v>18</v>
      </c>
      <c r="B16" s="3" t="s">
        <v>44</v>
      </c>
      <c r="C16" s="3">
        <v>3122</v>
      </c>
      <c r="D16" s="3">
        <v>3</v>
      </c>
      <c r="F16" s="4">
        <v>43641</v>
      </c>
      <c r="G16" s="3">
        <v>2019</v>
      </c>
      <c r="H16" s="3" t="s">
        <v>21</v>
      </c>
      <c r="I16" s="5">
        <v>24</v>
      </c>
      <c r="J16" s="5">
        <v>10568</v>
      </c>
      <c r="K16" s="5">
        <v>8.6999999999999994E-2</v>
      </c>
      <c r="L16" s="5">
        <v>4.4409999999999998</v>
      </c>
      <c r="M16" s="14">
        <f t="shared" si="0"/>
        <v>0.35752184999999964</v>
      </c>
      <c r="N16" s="14">
        <f t="shared" si="2"/>
        <v>-1.6854601500000002</v>
      </c>
      <c r="O16" s="14">
        <f t="shared" si="1"/>
        <v>-1.9408329000000004</v>
      </c>
      <c r="P16" s="5">
        <v>102149.1</v>
      </c>
      <c r="Q16" s="3" t="s">
        <v>39</v>
      </c>
      <c r="R16" s="3" t="s">
        <v>23</v>
      </c>
      <c r="S16" s="3" t="s">
        <v>24</v>
      </c>
      <c r="T16" s="3" t="s">
        <v>25</v>
      </c>
      <c r="U16" s="3" t="s">
        <v>26</v>
      </c>
    </row>
    <row r="17" spans="1:23" x14ac:dyDescent="0.25">
      <c r="A17" s="3" t="s">
        <v>18</v>
      </c>
      <c r="B17" s="3" t="s">
        <v>45</v>
      </c>
      <c r="C17" s="3">
        <v>3136</v>
      </c>
      <c r="D17" s="3">
        <v>1</v>
      </c>
      <c r="F17" s="4">
        <v>43641</v>
      </c>
      <c r="G17" s="3">
        <v>2019</v>
      </c>
      <c r="H17" s="3" t="s">
        <v>21</v>
      </c>
      <c r="I17" s="5">
        <v>24</v>
      </c>
      <c r="J17" s="5">
        <v>17496</v>
      </c>
      <c r="K17" s="5">
        <v>0.16089999999999999</v>
      </c>
      <c r="L17" s="5">
        <v>11.571</v>
      </c>
      <c r="M17" s="14">
        <f t="shared" si="0"/>
        <v>6.9247649399999993</v>
      </c>
      <c r="N17" s="14">
        <f t="shared" si="2"/>
        <v>3.5009009399999997</v>
      </c>
      <c r="O17" s="14">
        <f t="shared" si="1"/>
        <v>3.0729179399999995</v>
      </c>
      <c r="P17" s="5">
        <v>171193.2</v>
      </c>
      <c r="Q17" s="3" t="s">
        <v>46</v>
      </c>
      <c r="R17" s="3" t="s">
        <v>23</v>
      </c>
      <c r="S17" s="3" t="s">
        <v>33</v>
      </c>
      <c r="T17" s="3" t="s">
        <v>25</v>
      </c>
      <c r="U17" s="3" t="s">
        <v>40</v>
      </c>
    </row>
    <row r="18" spans="1:23" x14ac:dyDescent="0.25">
      <c r="A18" s="3" t="s">
        <v>18</v>
      </c>
      <c r="B18" s="3" t="s">
        <v>45</v>
      </c>
      <c r="C18" s="3">
        <v>3136</v>
      </c>
      <c r="D18" s="3">
        <v>2</v>
      </c>
      <c r="F18" s="4">
        <v>43641</v>
      </c>
      <c r="G18" s="3">
        <v>2019</v>
      </c>
      <c r="H18" s="3" t="s">
        <v>21</v>
      </c>
      <c r="I18" s="5">
        <v>24</v>
      </c>
      <c r="J18" s="5">
        <v>16377</v>
      </c>
      <c r="K18" s="5">
        <v>0.15540000000000001</v>
      </c>
      <c r="L18" s="5">
        <v>10.318</v>
      </c>
      <c r="M18" s="14">
        <f t="shared" si="0"/>
        <v>5.9544963400000013</v>
      </c>
      <c r="N18" s="14">
        <f t="shared" si="2"/>
        <v>2.7956123400000017</v>
      </c>
      <c r="O18" s="14">
        <f t="shared" si="1"/>
        <v>2.4007518400000007</v>
      </c>
      <c r="P18" s="5">
        <v>157944.20000000001</v>
      </c>
      <c r="Q18" s="3" t="s">
        <v>46</v>
      </c>
      <c r="R18" s="3" t="s">
        <v>23</v>
      </c>
      <c r="S18" s="3" t="s">
        <v>33</v>
      </c>
      <c r="T18" s="3" t="s">
        <v>25</v>
      </c>
      <c r="U18" s="3" t="s">
        <v>40</v>
      </c>
    </row>
    <row r="19" spans="1:23" x14ac:dyDescent="0.25">
      <c r="A19" s="3" t="s">
        <v>18</v>
      </c>
      <c r="B19" s="3" t="s">
        <v>47</v>
      </c>
      <c r="C19" s="3">
        <v>3149</v>
      </c>
      <c r="D19" s="3">
        <v>1</v>
      </c>
      <c r="F19" s="4">
        <v>43641</v>
      </c>
      <c r="G19" s="3">
        <v>2019</v>
      </c>
      <c r="H19" s="3" t="s">
        <v>21</v>
      </c>
      <c r="I19" s="5">
        <v>0</v>
      </c>
      <c r="J19" s="5"/>
      <c r="K19" s="5"/>
      <c r="L19" s="5"/>
      <c r="M19" s="14">
        <f t="shared" si="0"/>
        <v>0</v>
      </c>
      <c r="N19" s="14">
        <f t="shared" si="2"/>
        <v>0</v>
      </c>
      <c r="O19" s="14">
        <f t="shared" si="1"/>
        <v>0</v>
      </c>
      <c r="P19" s="5"/>
      <c r="Q19" s="3" t="s">
        <v>48</v>
      </c>
      <c r="R19" s="3" t="s">
        <v>23</v>
      </c>
      <c r="S19" s="3" t="s">
        <v>33</v>
      </c>
      <c r="T19" s="3" t="s">
        <v>25</v>
      </c>
      <c r="U19" s="3" t="s">
        <v>40</v>
      </c>
    </row>
    <row r="20" spans="1:23" x14ac:dyDescent="0.25">
      <c r="A20" s="3" t="s">
        <v>18</v>
      </c>
      <c r="B20" s="3" t="s">
        <v>47</v>
      </c>
      <c r="C20" s="3">
        <v>3149</v>
      </c>
      <c r="D20" s="3">
        <v>2</v>
      </c>
      <c r="F20" s="4">
        <v>43641</v>
      </c>
      <c r="G20" s="3">
        <v>2019</v>
      </c>
      <c r="H20" s="3" t="s">
        <v>21</v>
      </c>
      <c r="I20" s="5">
        <v>0</v>
      </c>
      <c r="J20" s="5"/>
      <c r="K20" s="5"/>
      <c r="L20" s="5"/>
      <c r="M20" s="14">
        <f t="shared" si="0"/>
        <v>0</v>
      </c>
      <c r="N20" s="14">
        <f t="shared" si="2"/>
        <v>0</v>
      </c>
      <c r="O20" s="14">
        <f t="shared" si="1"/>
        <v>0</v>
      </c>
      <c r="P20" s="5"/>
      <c r="Q20" s="3" t="s">
        <v>48</v>
      </c>
      <c r="R20" s="3" t="s">
        <v>23</v>
      </c>
      <c r="S20" s="3" t="s">
        <v>33</v>
      </c>
      <c r="T20" s="3" t="s">
        <v>25</v>
      </c>
      <c r="U20" s="3" t="s">
        <v>40</v>
      </c>
    </row>
    <row r="21" spans="1:23" x14ac:dyDescent="0.25">
      <c r="A21" s="3" t="s">
        <v>18</v>
      </c>
      <c r="B21" s="3" t="s">
        <v>49</v>
      </c>
      <c r="C21" s="3">
        <v>50776</v>
      </c>
      <c r="D21" s="3">
        <v>1</v>
      </c>
      <c r="F21" s="4">
        <v>43641</v>
      </c>
      <c r="G21" s="3">
        <v>2019</v>
      </c>
      <c r="H21" s="3" t="s">
        <v>50</v>
      </c>
      <c r="I21" s="5">
        <v>0</v>
      </c>
      <c r="J21" s="5"/>
      <c r="K21" s="5"/>
      <c r="L21" s="5"/>
      <c r="M21" s="14">
        <f t="shared" si="0"/>
        <v>0</v>
      </c>
      <c r="N21" s="14">
        <f t="shared" si="2"/>
        <v>0</v>
      </c>
      <c r="O21" s="14">
        <f t="shared" si="1"/>
        <v>0</v>
      </c>
      <c r="P21" s="5"/>
      <c r="Q21" s="3" t="s">
        <v>51</v>
      </c>
      <c r="R21" s="3" t="s">
        <v>23</v>
      </c>
      <c r="S21" s="3" t="s">
        <v>43</v>
      </c>
      <c r="T21" s="3" t="s">
        <v>25</v>
      </c>
      <c r="U21" s="3" t="s">
        <v>52</v>
      </c>
    </row>
    <row r="22" spans="1:23" x14ac:dyDescent="0.25">
      <c r="A22" s="3" t="s">
        <v>18</v>
      </c>
      <c r="B22" s="3" t="s">
        <v>49</v>
      </c>
      <c r="C22" s="3">
        <v>50776</v>
      </c>
      <c r="D22" s="3">
        <v>2</v>
      </c>
      <c r="F22" s="4">
        <v>43641</v>
      </c>
      <c r="G22" s="3">
        <v>2019</v>
      </c>
      <c r="H22" s="3" t="s">
        <v>50</v>
      </c>
      <c r="I22" s="5">
        <v>0</v>
      </c>
      <c r="J22" s="5"/>
      <c r="K22" s="5"/>
      <c r="L22" s="5"/>
      <c r="M22" s="14">
        <f t="shared" si="0"/>
        <v>0</v>
      </c>
      <c r="N22" s="14">
        <f t="shared" si="2"/>
        <v>0</v>
      </c>
      <c r="O22" s="14">
        <f t="shared" si="1"/>
        <v>0</v>
      </c>
      <c r="P22" s="5"/>
      <c r="Q22" s="3" t="s">
        <v>51</v>
      </c>
      <c r="R22" s="3" t="s">
        <v>23</v>
      </c>
      <c r="S22" s="3" t="s">
        <v>43</v>
      </c>
      <c r="T22" s="3" t="s">
        <v>25</v>
      </c>
      <c r="U22" s="3" t="s">
        <v>52</v>
      </c>
    </row>
    <row r="23" spans="1:23" x14ac:dyDescent="0.25">
      <c r="A23" s="3" t="s">
        <v>18</v>
      </c>
      <c r="B23" s="3" t="s">
        <v>53</v>
      </c>
      <c r="C23" s="3">
        <v>50974</v>
      </c>
      <c r="D23" s="3">
        <v>1</v>
      </c>
      <c r="F23" s="4">
        <v>43641</v>
      </c>
      <c r="G23" s="3">
        <v>2019</v>
      </c>
      <c r="H23" s="3" t="s">
        <v>21</v>
      </c>
      <c r="I23" s="5">
        <v>11.68</v>
      </c>
      <c r="J23" s="5"/>
      <c r="K23" s="5">
        <v>0.1283</v>
      </c>
      <c r="L23" s="5">
        <v>0.27</v>
      </c>
      <c r="M23" s="14">
        <f t="shared" si="0"/>
        <v>0.10248728699999998</v>
      </c>
      <c r="N23" s="14">
        <f t="shared" si="2"/>
        <v>1.7611687000000004E-2</v>
      </c>
      <c r="O23" s="14">
        <f t="shared" si="1"/>
        <v>7.0022369999999936E-3</v>
      </c>
      <c r="P23" s="5">
        <v>4243.78</v>
      </c>
      <c r="Q23" s="3" t="s">
        <v>54</v>
      </c>
      <c r="R23" s="3" t="s">
        <v>23</v>
      </c>
      <c r="S23" s="3" t="s">
        <v>43</v>
      </c>
      <c r="T23" s="3" t="s">
        <v>25</v>
      </c>
      <c r="U23" s="3" t="s">
        <v>55</v>
      </c>
    </row>
    <row r="24" spans="1:23" x14ac:dyDescent="0.25">
      <c r="A24" s="3" t="s">
        <v>18</v>
      </c>
      <c r="B24" s="3" t="s">
        <v>53</v>
      </c>
      <c r="C24" s="3">
        <v>50974</v>
      </c>
      <c r="D24" s="3">
        <v>2</v>
      </c>
      <c r="F24" s="4">
        <v>43641</v>
      </c>
      <c r="G24" s="3">
        <v>2019</v>
      </c>
      <c r="H24" s="3" t="s">
        <v>21</v>
      </c>
      <c r="I24" s="5">
        <v>10.3</v>
      </c>
      <c r="J24" s="5"/>
      <c r="K24" s="5">
        <v>0.1459</v>
      </c>
      <c r="L24" s="5">
        <v>0.29099999999999998</v>
      </c>
      <c r="M24" s="14">
        <f t="shared" si="0"/>
        <v>0.12732703749999999</v>
      </c>
      <c r="N24" s="14">
        <f t="shared" si="2"/>
        <v>5.0042037500000011E-2</v>
      </c>
      <c r="O24" s="14">
        <f t="shared" si="1"/>
        <v>4.0381412500000005E-2</v>
      </c>
      <c r="P24" s="5">
        <v>3864.25</v>
      </c>
      <c r="Q24" s="3" t="s">
        <v>54</v>
      </c>
      <c r="R24" s="3" t="s">
        <v>23</v>
      </c>
      <c r="S24" s="3" t="s">
        <v>43</v>
      </c>
      <c r="T24" s="3" t="s">
        <v>25</v>
      </c>
      <c r="U24" s="3" t="s">
        <v>55</v>
      </c>
      <c r="W24">
        <f>120/5</f>
        <v>24</v>
      </c>
    </row>
    <row r="25" spans="1:23" x14ac:dyDescent="0.25">
      <c r="A25" s="3" t="s">
        <v>18</v>
      </c>
      <c r="B25" s="3" t="s">
        <v>56</v>
      </c>
      <c r="C25" s="3">
        <v>50611</v>
      </c>
      <c r="D25" s="3">
        <v>31</v>
      </c>
      <c r="F25" s="4">
        <v>43641</v>
      </c>
      <c r="G25" s="3">
        <v>2019</v>
      </c>
      <c r="H25" s="3" t="s">
        <v>21</v>
      </c>
      <c r="I25" s="5">
        <v>0</v>
      </c>
      <c r="J25" s="5"/>
      <c r="K25" s="5"/>
      <c r="L25" s="5"/>
      <c r="M25" s="14">
        <f t="shared" si="0"/>
        <v>0</v>
      </c>
      <c r="N25" s="14">
        <f t="shared" si="2"/>
        <v>0</v>
      </c>
      <c r="O25" s="14">
        <f t="shared" si="1"/>
        <v>0</v>
      </c>
      <c r="P25" s="5"/>
      <c r="Q25" s="3" t="s">
        <v>57</v>
      </c>
      <c r="R25" s="3" t="s">
        <v>23</v>
      </c>
      <c r="S25" s="3" t="s">
        <v>43</v>
      </c>
      <c r="T25" s="3" t="s">
        <v>25</v>
      </c>
    </row>
    <row r="26" spans="1:23" x14ac:dyDescent="0.25">
      <c r="A26" s="3" t="s">
        <v>18</v>
      </c>
      <c r="B26" s="3" t="s">
        <v>58</v>
      </c>
      <c r="C26" s="3">
        <v>50879</v>
      </c>
      <c r="D26" s="3" t="s">
        <v>59</v>
      </c>
      <c r="F26" s="4">
        <v>43641</v>
      </c>
      <c r="G26" s="3">
        <v>2019</v>
      </c>
      <c r="H26" s="3" t="s">
        <v>21</v>
      </c>
      <c r="I26" s="5">
        <v>24</v>
      </c>
      <c r="J26" s="5"/>
      <c r="K26" s="5">
        <v>0.1429</v>
      </c>
      <c r="L26" s="5">
        <v>1.111</v>
      </c>
      <c r="M26" s="14">
        <f t="shared" si="0"/>
        <v>0.48891855499999998</v>
      </c>
      <c r="N26" s="14">
        <f t="shared" si="2"/>
        <v>0.17800055500000003</v>
      </c>
      <c r="O26" s="14">
        <f t="shared" si="1"/>
        <v>0.139135805</v>
      </c>
      <c r="P26" s="5">
        <v>15545.9</v>
      </c>
      <c r="Q26" s="3" t="s">
        <v>57</v>
      </c>
      <c r="R26" s="3" t="s">
        <v>23</v>
      </c>
      <c r="S26" s="3" t="s">
        <v>43</v>
      </c>
      <c r="T26" s="3" t="s">
        <v>25</v>
      </c>
      <c r="U26" s="3" t="s">
        <v>60</v>
      </c>
    </row>
    <row r="27" spans="1:23" x14ac:dyDescent="0.25">
      <c r="A27" s="3" t="s">
        <v>18</v>
      </c>
      <c r="B27" s="3" t="s">
        <v>61</v>
      </c>
      <c r="C27" s="3">
        <v>10641</v>
      </c>
      <c r="D27" s="3">
        <v>1</v>
      </c>
      <c r="F27" s="4">
        <v>43641</v>
      </c>
      <c r="G27" s="3">
        <v>2019</v>
      </c>
      <c r="H27" s="3" t="s">
        <v>21</v>
      </c>
      <c r="I27" s="5">
        <v>0</v>
      </c>
      <c r="J27" s="5"/>
      <c r="K27" s="5"/>
      <c r="L27" s="5"/>
      <c r="M27" s="14">
        <f t="shared" si="0"/>
        <v>0</v>
      </c>
      <c r="N27" s="14">
        <f t="shared" si="2"/>
        <v>0</v>
      </c>
      <c r="O27" s="14">
        <f t="shared" si="1"/>
        <v>0</v>
      </c>
      <c r="P27" s="5"/>
      <c r="Q27" s="3" t="s">
        <v>42</v>
      </c>
      <c r="R27" s="3" t="s">
        <v>62</v>
      </c>
      <c r="S27" s="3" t="s">
        <v>43</v>
      </c>
      <c r="T27" s="3" t="s">
        <v>63</v>
      </c>
      <c r="U27" s="3" t="s">
        <v>55</v>
      </c>
    </row>
    <row r="28" spans="1:23" x14ac:dyDescent="0.25">
      <c r="A28" s="3" t="s">
        <v>18</v>
      </c>
      <c r="B28" s="3" t="s">
        <v>61</v>
      </c>
      <c r="C28" s="3">
        <v>10641</v>
      </c>
      <c r="D28" s="3">
        <v>2</v>
      </c>
      <c r="F28" s="4">
        <v>43641</v>
      </c>
      <c r="G28" s="3">
        <v>2019</v>
      </c>
      <c r="H28" s="3" t="s">
        <v>21</v>
      </c>
      <c r="I28" s="5">
        <v>0</v>
      </c>
      <c r="J28" s="5"/>
      <c r="K28" s="5"/>
      <c r="L28" s="5"/>
      <c r="M28" s="14">
        <f t="shared" si="0"/>
        <v>0</v>
      </c>
      <c r="N28" s="14">
        <f t="shared" si="2"/>
        <v>0</v>
      </c>
      <c r="O28" s="14">
        <f t="shared" si="1"/>
        <v>0</v>
      </c>
      <c r="P28" s="5"/>
      <c r="Q28" s="3" t="s">
        <v>42</v>
      </c>
      <c r="R28" s="3" t="s">
        <v>62</v>
      </c>
      <c r="S28" s="3" t="s">
        <v>43</v>
      </c>
      <c r="T28" s="3" t="s">
        <v>63</v>
      </c>
      <c r="U28" s="3" t="s">
        <v>55</v>
      </c>
    </row>
    <row r="29" spans="1:23" x14ac:dyDescent="0.25">
      <c r="A29" s="3" t="s">
        <v>18</v>
      </c>
      <c r="B29" s="3" t="s">
        <v>64</v>
      </c>
      <c r="C29" s="3">
        <v>10143</v>
      </c>
      <c r="D29" s="3" t="s">
        <v>65</v>
      </c>
      <c r="F29" s="4">
        <v>43641</v>
      </c>
      <c r="G29" s="3">
        <v>2019</v>
      </c>
      <c r="H29" s="3" t="s">
        <v>50</v>
      </c>
      <c r="I29" s="5">
        <v>12.41</v>
      </c>
      <c r="J29" s="5">
        <v>849.94</v>
      </c>
      <c r="K29" s="5">
        <v>0.12</v>
      </c>
      <c r="L29" s="5">
        <v>0.77</v>
      </c>
      <c r="M29" s="14">
        <f t="shared" si="0"/>
        <v>0.21250487999999998</v>
      </c>
      <c r="N29" s="14">
        <f t="shared" si="2"/>
        <v>0</v>
      </c>
      <c r="O29" s="14">
        <f t="shared" si="1"/>
        <v>-2.6563110000000025E-2</v>
      </c>
      <c r="P29" s="5">
        <v>10625.244000000001</v>
      </c>
      <c r="Q29" s="3" t="s">
        <v>42</v>
      </c>
      <c r="R29" s="3" t="s">
        <v>23</v>
      </c>
      <c r="S29" s="3" t="s">
        <v>43</v>
      </c>
      <c r="T29" s="3" t="s">
        <v>63</v>
      </c>
      <c r="U29" s="3" t="s">
        <v>52</v>
      </c>
    </row>
    <row r="30" spans="1:23" x14ac:dyDescent="0.25">
      <c r="A30" s="3" t="s">
        <v>18</v>
      </c>
      <c r="B30" s="3" t="s">
        <v>66</v>
      </c>
      <c r="C30" s="3">
        <v>10113</v>
      </c>
      <c r="D30" s="3">
        <v>31</v>
      </c>
      <c r="E30" s="3" t="s">
        <v>67</v>
      </c>
      <c r="F30" s="4">
        <v>43641</v>
      </c>
      <c r="G30" s="3">
        <v>2019</v>
      </c>
      <c r="H30" s="3" t="s">
        <v>21</v>
      </c>
      <c r="I30" s="5">
        <v>24</v>
      </c>
      <c r="J30" s="5"/>
      <c r="K30" s="5">
        <v>5.8500000000000003E-2</v>
      </c>
      <c r="L30" s="5">
        <v>0.31900000000000001</v>
      </c>
      <c r="M30" s="14">
        <f t="shared" si="0"/>
        <v>-0.11750072499999999</v>
      </c>
      <c r="N30" s="14">
        <f t="shared" si="2"/>
        <v>-0.33610672499999994</v>
      </c>
      <c r="O30" s="14">
        <f t="shared" si="1"/>
        <v>-0.36343247500000003</v>
      </c>
      <c r="P30" s="5">
        <v>10930.3</v>
      </c>
      <c r="Q30" s="3" t="s">
        <v>57</v>
      </c>
      <c r="R30" s="3" t="s">
        <v>23</v>
      </c>
      <c r="S30" s="3" t="s">
        <v>43</v>
      </c>
      <c r="T30" s="3" t="s">
        <v>63</v>
      </c>
      <c r="U30" s="3" t="s">
        <v>68</v>
      </c>
    </row>
    <row r="31" spans="1:23" x14ac:dyDescent="0.25">
      <c r="A31" s="3" t="s">
        <v>18</v>
      </c>
      <c r="B31" s="3" t="s">
        <v>66</v>
      </c>
      <c r="C31" s="3">
        <v>10113</v>
      </c>
      <c r="D31" s="3">
        <v>32</v>
      </c>
      <c r="E31" s="3" t="s">
        <v>67</v>
      </c>
      <c r="F31" s="4">
        <v>43641</v>
      </c>
      <c r="G31" s="3">
        <v>2019</v>
      </c>
      <c r="H31" s="3" t="s">
        <v>21</v>
      </c>
      <c r="I31" s="5">
        <v>24</v>
      </c>
      <c r="J31" s="5"/>
      <c r="K31" s="5">
        <v>5.8500000000000003E-2</v>
      </c>
      <c r="L31" s="5">
        <v>0.31900000000000001</v>
      </c>
      <c r="M31" s="14">
        <f t="shared" si="0"/>
        <v>-0.11741149999999999</v>
      </c>
      <c r="N31" s="14">
        <f t="shared" si="2"/>
        <v>-0.33585149999999991</v>
      </c>
      <c r="O31" s="14">
        <f t="shared" si="1"/>
        <v>-0.36315649999999999</v>
      </c>
      <c r="P31" s="5">
        <v>10922</v>
      </c>
      <c r="Q31" s="3" t="s">
        <v>57</v>
      </c>
      <c r="R31" s="3" t="s">
        <v>23</v>
      </c>
      <c r="S31" s="3" t="s">
        <v>43</v>
      </c>
      <c r="T31" s="3" t="s">
        <v>63</v>
      </c>
      <c r="U31" s="3" t="s">
        <v>68</v>
      </c>
    </row>
    <row r="32" spans="1:23" x14ac:dyDescent="0.25">
      <c r="A32" s="3" t="s">
        <v>18</v>
      </c>
      <c r="B32" s="3" t="s">
        <v>69</v>
      </c>
      <c r="C32" s="3">
        <v>10343</v>
      </c>
      <c r="D32" s="3" t="s">
        <v>70</v>
      </c>
      <c r="F32" s="4">
        <v>43641</v>
      </c>
      <c r="G32" s="3">
        <v>2019</v>
      </c>
      <c r="H32" s="3" t="s">
        <v>21</v>
      </c>
      <c r="I32" s="5">
        <v>0</v>
      </c>
      <c r="J32" s="5"/>
      <c r="K32" s="5"/>
      <c r="L32" s="5"/>
      <c r="M32" s="14">
        <f t="shared" si="0"/>
        <v>0</v>
      </c>
      <c r="N32" s="14">
        <f t="shared" si="2"/>
        <v>0</v>
      </c>
      <c r="O32" s="14">
        <f t="shared" si="1"/>
        <v>0</v>
      </c>
      <c r="P32" s="5"/>
      <c r="Q32" s="3" t="s">
        <v>71</v>
      </c>
      <c r="R32" s="3" t="s">
        <v>23</v>
      </c>
      <c r="S32" s="3" t="s">
        <v>43</v>
      </c>
      <c r="T32" s="3" t="s">
        <v>63</v>
      </c>
    </row>
    <row r="33" spans="1:21" x14ac:dyDescent="0.25">
      <c r="A33" s="3" t="s">
        <v>18</v>
      </c>
      <c r="B33" s="3" t="s">
        <v>72</v>
      </c>
      <c r="C33" s="3">
        <v>50888</v>
      </c>
      <c r="D33" s="3" t="s">
        <v>73</v>
      </c>
      <c r="F33" s="4">
        <v>43641</v>
      </c>
      <c r="G33" s="3">
        <v>2019</v>
      </c>
      <c r="H33" s="3" t="s">
        <v>21</v>
      </c>
      <c r="I33" s="5">
        <v>0</v>
      </c>
      <c r="J33" s="5"/>
      <c r="K33" s="5"/>
      <c r="L33" s="5"/>
      <c r="M33" s="14">
        <f t="shared" si="0"/>
        <v>0</v>
      </c>
      <c r="N33" s="14">
        <f t="shared" si="2"/>
        <v>0</v>
      </c>
      <c r="O33" s="14">
        <f t="shared" si="1"/>
        <v>0</v>
      </c>
      <c r="P33" s="5"/>
      <c r="Q33" s="3" t="s">
        <v>74</v>
      </c>
      <c r="R33" s="3" t="s">
        <v>23</v>
      </c>
      <c r="S33" s="3" t="s">
        <v>43</v>
      </c>
      <c r="T33" s="3" t="s">
        <v>63</v>
      </c>
      <c r="U33" s="3" t="s">
        <v>52</v>
      </c>
    </row>
    <row r="34" spans="1:21" x14ac:dyDescent="0.25">
      <c r="A34" s="3" t="s">
        <v>18</v>
      </c>
      <c r="B34" s="3" t="s">
        <v>75</v>
      </c>
      <c r="C34" s="3">
        <v>3130</v>
      </c>
      <c r="D34" s="3">
        <v>1</v>
      </c>
      <c r="E34" s="3" t="s">
        <v>76</v>
      </c>
      <c r="F34" s="4">
        <v>43641</v>
      </c>
      <c r="G34" s="3">
        <v>2019</v>
      </c>
      <c r="H34" s="3" t="s">
        <v>21</v>
      </c>
      <c r="I34" s="5">
        <v>24</v>
      </c>
      <c r="J34" s="5"/>
      <c r="K34" s="5">
        <v>9.9299999999999999E-2</v>
      </c>
      <c r="L34" s="5">
        <v>2.331</v>
      </c>
      <c r="M34" s="14">
        <f t="shared" si="0"/>
        <v>0.42492037999999993</v>
      </c>
      <c r="N34" s="14">
        <f t="shared" si="2"/>
        <v>-0.4557436199999999</v>
      </c>
      <c r="O34" s="14">
        <f t="shared" si="1"/>
        <v>-0.56582661999999995</v>
      </c>
      <c r="P34" s="5">
        <v>44033.2</v>
      </c>
      <c r="Q34" s="3" t="s">
        <v>39</v>
      </c>
      <c r="R34" s="3" t="s">
        <v>23</v>
      </c>
      <c r="S34" s="3" t="s">
        <v>43</v>
      </c>
      <c r="T34" s="3" t="s">
        <v>63</v>
      </c>
      <c r="U34" s="3" t="s">
        <v>55</v>
      </c>
    </row>
    <row r="35" spans="1:21" x14ac:dyDescent="0.25">
      <c r="A35" s="3" t="s">
        <v>18</v>
      </c>
      <c r="B35" s="3" t="s">
        <v>75</v>
      </c>
      <c r="C35" s="3">
        <v>3130</v>
      </c>
      <c r="D35" s="3">
        <v>2</v>
      </c>
      <c r="E35" s="3" t="s">
        <v>76</v>
      </c>
      <c r="F35" s="4">
        <v>43641</v>
      </c>
      <c r="G35" s="3">
        <v>2019</v>
      </c>
      <c r="H35" s="3" t="s">
        <v>21</v>
      </c>
      <c r="I35" s="5">
        <v>24</v>
      </c>
      <c r="J35" s="5"/>
      <c r="K35" s="5">
        <v>9.9299999999999999E-2</v>
      </c>
      <c r="L35" s="5">
        <v>2.4239999999999999</v>
      </c>
      <c r="M35" s="14">
        <f t="shared" si="0"/>
        <v>0.44604037000000002</v>
      </c>
      <c r="N35" s="14">
        <f t="shared" si="2"/>
        <v>-0.47839562999999991</v>
      </c>
      <c r="O35" s="14">
        <f t="shared" si="1"/>
        <v>-0.59395013000000008</v>
      </c>
      <c r="P35" s="5">
        <v>46221.8</v>
      </c>
      <c r="Q35" s="3" t="s">
        <v>39</v>
      </c>
      <c r="R35" s="3" t="s">
        <v>23</v>
      </c>
      <c r="S35" s="3" t="s">
        <v>43</v>
      </c>
      <c r="T35" s="3" t="s">
        <v>63</v>
      </c>
      <c r="U35" s="3" t="s">
        <v>55</v>
      </c>
    </row>
    <row r="36" spans="1:21" x14ac:dyDescent="0.25">
      <c r="A36" s="3" t="s">
        <v>18</v>
      </c>
      <c r="B36" s="3" t="s">
        <v>77</v>
      </c>
      <c r="C36" s="3">
        <v>54634</v>
      </c>
      <c r="D36" s="3">
        <v>1</v>
      </c>
      <c r="F36" s="4">
        <v>43641</v>
      </c>
      <c r="G36" s="3">
        <v>2019</v>
      </c>
      <c r="H36" s="3" t="s">
        <v>21</v>
      </c>
      <c r="I36" s="5">
        <v>24</v>
      </c>
      <c r="J36" s="5"/>
      <c r="K36" s="5">
        <v>4.9500000000000002E-2</v>
      </c>
      <c r="L36" s="5">
        <v>0.76100000000000001</v>
      </c>
      <c r="M36" s="14">
        <f t="shared" ref="M36:M67" si="3">((K36-0.08)*P36)/2000</f>
        <v>-0.46856844999999997</v>
      </c>
      <c r="N36" s="14">
        <f t="shared" si="2"/>
        <v>-1.0830844499999999</v>
      </c>
      <c r="O36" s="14">
        <f t="shared" si="1"/>
        <v>-1.1598989500000001</v>
      </c>
      <c r="P36" s="5">
        <v>30725.8</v>
      </c>
      <c r="Q36" s="3" t="s">
        <v>57</v>
      </c>
      <c r="R36" s="3" t="s">
        <v>23</v>
      </c>
      <c r="S36" s="3" t="s">
        <v>43</v>
      </c>
      <c r="T36" s="3" t="s">
        <v>63</v>
      </c>
    </row>
    <row r="37" spans="1:21" x14ac:dyDescent="0.25">
      <c r="A37" s="3" t="s">
        <v>18</v>
      </c>
      <c r="B37" s="3" t="s">
        <v>19</v>
      </c>
      <c r="C37" s="3">
        <v>6094</v>
      </c>
      <c r="D37" s="3">
        <v>1</v>
      </c>
      <c r="E37" s="3" t="s">
        <v>20</v>
      </c>
      <c r="F37" s="4">
        <v>43642</v>
      </c>
      <c r="G37" s="3">
        <v>2019</v>
      </c>
      <c r="H37" s="3" t="s">
        <v>21</v>
      </c>
      <c r="I37" s="5">
        <v>0</v>
      </c>
      <c r="J37" s="5"/>
      <c r="K37" s="5"/>
      <c r="L37" s="5"/>
      <c r="M37" s="14">
        <f t="shared" si="3"/>
        <v>0</v>
      </c>
      <c r="N37" s="14">
        <f t="shared" si="2"/>
        <v>0</v>
      </c>
      <c r="O37" s="14">
        <f t="shared" si="1"/>
        <v>0</v>
      </c>
      <c r="P37" s="5"/>
      <c r="Q37" s="3" t="s">
        <v>22</v>
      </c>
      <c r="R37" s="3" t="s">
        <v>23</v>
      </c>
      <c r="S37" s="3" t="s">
        <v>24</v>
      </c>
      <c r="T37" s="3" t="s">
        <v>25</v>
      </c>
      <c r="U37" s="3" t="s">
        <v>26</v>
      </c>
    </row>
    <row r="38" spans="1:21" x14ac:dyDescent="0.25">
      <c r="A38" s="3" t="s">
        <v>18</v>
      </c>
      <c r="B38" s="3" t="s">
        <v>19</v>
      </c>
      <c r="C38" s="3">
        <v>6094</v>
      </c>
      <c r="D38" s="3">
        <v>2</v>
      </c>
      <c r="E38" s="3" t="s">
        <v>27</v>
      </c>
      <c r="F38" s="4">
        <v>43642</v>
      </c>
      <c r="G38" s="3">
        <v>2019</v>
      </c>
      <c r="H38" s="3" t="s">
        <v>21</v>
      </c>
      <c r="I38" s="5">
        <v>0</v>
      </c>
      <c r="J38" s="5"/>
      <c r="K38" s="5"/>
      <c r="L38" s="5"/>
      <c r="M38" s="14">
        <f t="shared" si="3"/>
        <v>0</v>
      </c>
      <c r="N38" s="14">
        <f t="shared" si="2"/>
        <v>0</v>
      </c>
      <c r="O38" s="14">
        <f t="shared" si="1"/>
        <v>0</v>
      </c>
      <c r="P38" s="5"/>
      <c r="Q38" s="3" t="s">
        <v>22</v>
      </c>
      <c r="R38" s="3" t="s">
        <v>23</v>
      </c>
      <c r="S38" s="3" t="s">
        <v>24</v>
      </c>
      <c r="T38" s="3" t="s">
        <v>25</v>
      </c>
      <c r="U38" s="3" t="s">
        <v>28</v>
      </c>
    </row>
    <row r="39" spans="1:21" x14ac:dyDescent="0.25">
      <c r="A39" s="3" t="s">
        <v>18</v>
      </c>
      <c r="B39" s="3" t="s">
        <v>19</v>
      </c>
      <c r="C39" s="3">
        <v>6094</v>
      </c>
      <c r="D39" s="3">
        <v>3</v>
      </c>
      <c r="E39" s="3" t="s">
        <v>29</v>
      </c>
      <c r="F39" s="4">
        <v>43642</v>
      </c>
      <c r="G39" s="3">
        <v>2019</v>
      </c>
      <c r="H39" s="3" t="s">
        <v>21</v>
      </c>
      <c r="I39" s="5">
        <v>0</v>
      </c>
      <c r="J39" s="5"/>
      <c r="K39" s="5"/>
      <c r="L39" s="5"/>
      <c r="M39" s="14">
        <f t="shared" si="3"/>
        <v>0</v>
      </c>
      <c r="N39" s="14">
        <f t="shared" si="2"/>
        <v>0</v>
      </c>
      <c r="O39" s="14">
        <f t="shared" si="1"/>
        <v>0</v>
      </c>
      <c r="P39" s="5"/>
      <c r="Q39" s="3" t="s">
        <v>22</v>
      </c>
      <c r="R39" s="3" t="s">
        <v>23</v>
      </c>
      <c r="S39" s="3" t="s">
        <v>24</v>
      </c>
      <c r="T39" s="3" t="s">
        <v>25</v>
      </c>
      <c r="U39" s="3" t="s">
        <v>26</v>
      </c>
    </row>
    <row r="40" spans="1:21" x14ac:dyDescent="0.25">
      <c r="A40" s="3" t="s">
        <v>18</v>
      </c>
      <c r="B40" s="3" t="s">
        <v>30</v>
      </c>
      <c r="C40" s="3">
        <v>3140</v>
      </c>
      <c r="D40" s="3">
        <v>1</v>
      </c>
      <c r="E40" s="3" t="s">
        <v>31</v>
      </c>
      <c r="F40" s="4">
        <v>43642</v>
      </c>
      <c r="G40" s="3">
        <v>2019</v>
      </c>
      <c r="H40" s="3" t="s">
        <v>21</v>
      </c>
      <c r="I40" s="5">
        <v>0</v>
      </c>
      <c r="J40" s="5"/>
      <c r="K40" s="5"/>
      <c r="L40" s="5"/>
      <c r="M40" s="14">
        <f t="shared" si="3"/>
        <v>0</v>
      </c>
      <c r="N40" s="14">
        <f t="shared" si="2"/>
        <v>0</v>
      </c>
      <c r="O40" s="14">
        <f t="shared" si="1"/>
        <v>0</v>
      </c>
      <c r="P40" s="5"/>
      <c r="Q40" s="3" t="s">
        <v>32</v>
      </c>
      <c r="R40" s="3" t="s">
        <v>23</v>
      </c>
      <c r="S40" s="3" t="s">
        <v>33</v>
      </c>
      <c r="T40" s="3" t="s">
        <v>25</v>
      </c>
      <c r="U40" s="3" t="s">
        <v>34</v>
      </c>
    </row>
    <row r="41" spans="1:21" x14ac:dyDescent="0.25">
      <c r="A41" s="3" t="s">
        <v>18</v>
      </c>
      <c r="B41" s="3" t="s">
        <v>30</v>
      </c>
      <c r="C41" s="3">
        <v>3140</v>
      </c>
      <c r="D41" s="3">
        <v>2</v>
      </c>
      <c r="E41" s="3" t="s">
        <v>31</v>
      </c>
      <c r="F41" s="4">
        <v>43642</v>
      </c>
      <c r="G41" s="3">
        <v>2019</v>
      </c>
      <c r="H41" s="3" t="s">
        <v>21</v>
      </c>
      <c r="I41" s="5">
        <v>24</v>
      </c>
      <c r="J41" s="5">
        <v>6287</v>
      </c>
      <c r="K41" s="5">
        <v>6.8900000000000003E-2</v>
      </c>
      <c r="L41" s="5">
        <v>2.4750000000000001</v>
      </c>
      <c r="M41" s="14">
        <f t="shared" si="3"/>
        <v>-0.38597752499999993</v>
      </c>
      <c r="N41" s="14">
        <f t="shared" si="2"/>
        <v>-1.7768875249999996</v>
      </c>
      <c r="O41" s="14">
        <f t="shared" si="1"/>
        <v>-1.9507512749999998</v>
      </c>
      <c r="P41" s="5">
        <v>69545.5</v>
      </c>
      <c r="Q41" s="3" t="s">
        <v>32</v>
      </c>
      <c r="R41" s="3" t="s">
        <v>23</v>
      </c>
      <c r="S41" s="3" t="s">
        <v>33</v>
      </c>
      <c r="T41" s="3" t="s">
        <v>25</v>
      </c>
      <c r="U41" s="3" t="s">
        <v>34</v>
      </c>
    </row>
    <row r="42" spans="1:21" x14ac:dyDescent="0.25">
      <c r="A42" s="3" t="s">
        <v>18</v>
      </c>
      <c r="B42" s="3" t="s">
        <v>30</v>
      </c>
      <c r="C42" s="3">
        <v>3140</v>
      </c>
      <c r="D42" s="3">
        <v>3</v>
      </c>
      <c r="F42" s="4">
        <v>43642</v>
      </c>
      <c r="G42" s="3">
        <v>2019</v>
      </c>
      <c r="H42" s="3" t="s">
        <v>21</v>
      </c>
      <c r="I42" s="5">
        <v>9.9700000000000006</v>
      </c>
      <c r="J42" s="5">
        <v>0</v>
      </c>
      <c r="K42" s="5">
        <v>3.5400000000000001E-2</v>
      </c>
      <c r="L42" s="5">
        <v>9.9000000000000005E-2</v>
      </c>
      <c r="M42" s="14">
        <f t="shared" si="3"/>
        <v>-0.1054717748</v>
      </c>
      <c r="N42" s="14">
        <f t="shared" si="2"/>
        <v>-0.20006529480000002</v>
      </c>
      <c r="O42" s="14">
        <f t="shared" si="1"/>
        <v>-0.21188948480000003</v>
      </c>
      <c r="P42" s="5">
        <v>4729.6760000000004</v>
      </c>
      <c r="Q42" s="3" t="s">
        <v>32</v>
      </c>
      <c r="R42" s="3" t="s">
        <v>23</v>
      </c>
      <c r="S42" s="3" t="s">
        <v>33</v>
      </c>
      <c r="T42" s="3" t="s">
        <v>25</v>
      </c>
      <c r="U42" s="3" t="s">
        <v>34</v>
      </c>
    </row>
    <row r="43" spans="1:21" x14ac:dyDescent="0.25">
      <c r="A43" s="3" t="s">
        <v>18</v>
      </c>
      <c r="B43" s="3" t="s">
        <v>35</v>
      </c>
      <c r="C43" s="3">
        <v>8226</v>
      </c>
      <c r="D43" s="3">
        <v>1</v>
      </c>
      <c r="F43" s="4">
        <v>43642</v>
      </c>
      <c r="G43" s="3">
        <v>2019</v>
      </c>
      <c r="H43" s="3" t="s">
        <v>21</v>
      </c>
      <c r="I43" s="5">
        <v>24</v>
      </c>
      <c r="J43" s="5">
        <v>6559</v>
      </c>
      <c r="K43" s="5">
        <v>0.25030000000000002</v>
      </c>
      <c r="L43" s="5">
        <v>7.7140000000000004</v>
      </c>
      <c r="M43" s="14">
        <f t="shared" si="3"/>
        <v>6.2882764099999999</v>
      </c>
      <c r="N43" s="14">
        <f t="shared" si="2"/>
        <v>4.8112884100000013</v>
      </c>
      <c r="O43" s="14">
        <f t="shared" si="1"/>
        <v>4.6266649100000006</v>
      </c>
      <c r="P43" s="5">
        <v>73849.399999999994</v>
      </c>
      <c r="Q43" s="3" t="s">
        <v>36</v>
      </c>
      <c r="R43" s="3" t="s">
        <v>23</v>
      </c>
      <c r="S43" s="3" t="s">
        <v>33</v>
      </c>
      <c r="T43" s="3" t="s">
        <v>25</v>
      </c>
      <c r="U43" s="3" t="s">
        <v>37</v>
      </c>
    </row>
    <row r="44" spans="1:21" x14ac:dyDescent="0.25">
      <c r="A44" s="3" t="s">
        <v>18</v>
      </c>
      <c r="B44" s="3" t="s">
        <v>38</v>
      </c>
      <c r="C44" s="3">
        <v>3118</v>
      </c>
      <c r="D44" s="3">
        <v>1</v>
      </c>
      <c r="F44" s="4">
        <v>43642</v>
      </c>
      <c r="G44" s="3">
        <v>2019</v>
      </c>
      <c r="H44" s="3" t="s">
        <v>21</v>
      </c>
      <c r="I44" s="5">
        <v>24</v>
      </c>
      <c r="J44" s="5">
        <v>18511</v>
      </c>
      <c r="K44" s="5">
        <v>0.15909999999999999</v>
      </c>
      <c r="L44" s="5">
        <v>11.819000000000001</v>
      </c>
      <c r="M44" s="14">
        <f t="shared" si="3"/>
        <v>7.0423125499999983</v>
      </c>
      <c r="N44" s="14">
        <f t="shared" si="2"/>
        <v>3.4810925500000001</v>
      </c>
      <c r="O44" s="14">
        <f t="shared" si="1"/>
        <v>3.0359400499999993</v>
      </c>
      <c r="P44" s="5">
        <v>178061</v>
      </c>
      <c r="Q44" s="3" t="s">
        <v>39</v>
      </c>
      <c r="R44" s="3" t="s">
        <v>23</v>
      </c>
      <c r="S44" s="3" t="s">
        <v>33</v>
      </c>
      <c r="T44" s="3" t="s">
        <v>25</v>
      </c>
      <c r="U44" s="3" t="s">
        <v>40</v>
      </c>
    </row>
    <row r="45" spans="1:21" x14ac:dyDescent="0.25">
      <c r="A45" s="3" t="s">
        <v>18</v>
      </c>
      <c r="B45" s="3" t="s">
        <v>38</v>
      </c>
      <c r="C45" s="3">
        <v>3118</v>
      </c>
      <c r="D45" s="3">
        <v>2</v>
      </c>
      <c r="F45" s="4">
        <v>43642</v>
      </c>
      <c r="G45" s="3">
        <v>2019</v>
      </c>
      <c r="H45" s="3" t="s">
        <v>21</v>
      </c>
      <c r="I45" s="5">
        <v>24</v>
      </c>
      <c r="J45" s="5">
        <v>18331</v>
      </c>
      <c r="K45" s="5">
        <v>0.16109999999999999</v>
      </c>
      <c r="L45" s="5">
        <v>11.705</v>
      </c>
      <c r="M45" s="14">
        <f t="shared" si="3"/>
        <v>7.032602719999999</v>
      </c>
      <c r="N45" s="14">
        <f t="shared" si="2"/>
        <v>3.5639947199999997</v>
      </c>
      <c r="O45" s="14">
        <f t="shared" si="1"/>
        <v>3.1304187199999993</v>
      </c>
      <c r="P45" s="5">
        <v>173430.39999999999</v>
      </c>
      <c r="Q45" s="3" t="s">
        <v>39</v>
      </c>
      <c r="R45" s="3" t="s">
        <v>23</v>
      </c>
      <c r="S45" s="3" t="s">
        <v>33</v>
      </c>
      <c r="T45" s="3" t="s">
        <v>25</v>
      </c>
      <c r="U45" s="3" t="s">
        <v>40</v>
      </c>
    </row>
    <row r="46" spans="1:21" x14ac:dyDescent="0.25">
      <c r="A46" s="3" t="s">
        <v>18</v>
      </c>
      <c r="B46" s="3" t="s">
        <v>41</v>
      </c>
      <c r="C46" s="3">
        <v>10603</v>
      </c>
      <c r="D46" s="3">
        <v>31</v>
      </c>
      <c r="F46" s="4">
        <v>43642</v>
      </c>
      <c r="G46" s="3">
        <v>2019</v>
      </c>
      <c r="H46" s="3" t="s">
        <v>21</v>
      </c>
      <c r="I46" s="5">
        <v>24</v>
      </c>
      <c r="J46" s="5">
        <v>961</v>
      </c>
      <c r="K46" s="5">
        <v>8.77E-2</v>
      </c>
      <c r="L46" s="5">
        <v>0.624</v>
      </c>
      <c r="M46" s="14">
        <f t="shared" si="3"/>
        <v>5.5019964999999983E-2</v>
      </c>
      <c r="N46" s="14">
        <f t="shared" si="2"/>
        <v>-0.23079803499999996</v>
      </c>
      <c r="O46" s="14">
        <f t="shared" si="1"/>
        <v>-0.266525285</v>
      </c>
      <c r="P46" s="5">
        <v>14290.9</v>
      </c>
      <c r="Q46" s="3" t="s">
        <v>42</v>
      </c>
      <c r="R46" s="3" t="s">
        <v>23</v>
      </c>
      <c r="S46" s="3" t="s">
        <v>43</v>
      </c>
      <c r="T46" s="3" t="s">
        <v>25</v>
      </c>
    </row>
    <row r="47" spans="1:21" x14ac:dyDescent="0.25">
      <c r="A47" s="3" t="s">
        <v>18</v>
      </c>
      <c r="B47" s="3" t="s">
        <v>44</v>
      </c>
      <c r="C47" s="3">
        <v>3122</v>
      </c>
      <c r="D47" s="3">
        <v>1</v>
      </c>
      <c r="F47" s="4">
        <v>43642</v>
      </c>
      <c r="G47" s="3">
        <v>2019</v>
      </c>
      <c r="H47" s="3" t="s">
        <v>21</v>
      </c>
      <c r="I47" s="5">
        <v>24</v>
      </c>
      <c r="J47" s="5">
        <v>8939</v>
      </c>
      <c r="K47" s="5">
        <v>0.1009</v>
      </c>
      <c r="L47" s="5">
        <v>4.4560000000000004</v>
      </c>
      <c r="M47" s="14">
        <f t="shared" si="3"/>
        <v>0.92170985500000002</v>
      </c>
      <c r="N47" s="14">
        <f t="shared" si="2"/>
        <v>-0.84232814499999964</v>
      </c>
      <c r="O47" s="14">
        <f t="shared" si="1"/>
        <v>-1.0628328949999999</v>
      </c>
      <c r="P47" s="5">
        <v>88201.9</v>
      </c>
      <c r="Q47" s="3" t="s">
        <v>39</v>
      </c>
      <c r="R47" s="3" t="s">
        <v>23</v>
      </c>
      <c r="S47" s="3" t="s">
        <v>24</v>
      </c>
      <c r="T47" s="3" t="s">
        <v>25</v>
      </c>
      <c r="U47" s="3" t="s">
        <v>26</v>
      </c>
    </row>
    <row r="48" spans="1:21" x14ac:dyDescent="0.25">
      <c r="A48" s="3" t="s">
        <v>18</v>
      </c>
      <c r="B48" s="3" t="s">
        <v>44</v>
      </c>
      <c r="C48" s="3">
        <v>3122</v>
      </c>
      <c r="D48" s="3">
        <v>2</v>
      </c>
      <c r="F48" s="4">
        <v>43642</v>
      </c>
      <c r="G48" s="3">
        <v>2019</v>
      </c>
      <c r="H48" s="3" t="s">
        <v>21</v>
      </c>
      <c r="I48" s="5">
        <v>0</v>
      </c>
      <c r="J48" s="5"/>
      <c r="K48" s="5"/>
      <c r="L48" s="5"/>
      <c r="M48" s="14">
        <f t="shared" si="3"/>
        <v>0</v>
      </c>
      <c r="N48" s="14">
        <f t="shared" si="2"/>
        <v>0</v>
      </c>
      <c r="O48" s="14">
        <f t="shared" si="1"/>
        <v>0</v>
      </c>
      <c r="P48" s="5"/>
      <c r="Q48" s="3" t="s">
        <v>39</v>
      </c>
      <c r="R48" s="3" t="s">
        <v>23</v>
      </c>
      <c r="S48" s="3" t="s">
        <v>24</v>
      </c>
      <c r="T48" s="3" t="s">
        <v>25</v>
      </c>
      <c r="U48" s="3" t="s">
        <v>26</v>
      </c>
    </row>
    <row r="49" spans="1:21" x14ac:dyDescent="0.25">
      <c r="A49" s="3" t="s">
        <v>18</v>
      </c>
      <c r="B49" s="3" t="s">
        <v>44</v>
      </c>
      <c r="C49" s="3">
        <v>3122</v>
      </c>
      <c r="D49" s="3">
        <v>3</v>
      </c>
      <c r="F49" s="4">
        <v>43642</v>
      </c>
      <c r="G49" s="3">
        <v>2019</v>
      </c>
      <c r="H49" s="3" t="s">
        <v>21</v>
      </c>
      <c r="I49" s="5">
        <v>24</v>
      </c>
      <c r="J49" s="5">
        <v>12310</v>
      </c>
      <c r="K49" s="5">
        <v>8.7999999999999995E-2</v>
      </c>
      <c r="L49" s="5">
        <v>5.22</v>
      </c>
      <c r="M49" s="14">
        <f t="shared" si="3"/>
        <v>0.47596999999999956</v>
      </c>
      <c r="N49" s="14">
        <f t="shared" si="2"/>
        <v>-1.90388</v>
      </c>
      <c r="O49" s="14">
        <f t="shared" si="1"/>
        <v>-2.2013612500000006</v>
      </c>
      <c r="P49" s="5">
        <v>118992.5</v>
      </c>
      <c r="Q49" s="3" t="s">
        <v>39</v>
      </c>
      <c r="R49" s="3" t="s">
        <v>23</v>
      </c>
      <c r="S49" s="3" t="s">
        <v>24</v>
      </c>
      <c r="T49" s="3" t="s">
        <v>25</v>
      </c>
      <c r="U49" s="3" t="s">
        <v>26</v>
      </c>
    </row>
    <row r="50" spans="1:21" x14ac:dyDescent="0.25">
      <c r="A50" s="3" t="s">
        <v>18</v>
      </c>
      <c r="B50" s="3" t="s">
        <v>45</v>
      </c>
      <c r="C50" s="3">
        <v>3136</v>
      </c>
      <c r="D50" s="3">
        <v>1</v>
      </c>
      <c r="F50" s="4">
        <v>43642</v>
      </c>
      <c r="G50" s="3">
        <v>2019</v>
      </c>
      <c r="H50" s="3" t="s">
        <v>21</v>
      </c>
      <c r="I50" s="5">
        <v>24</v>
      </c>
      <c r="J50" s="5">
        <v>18291</v>
      </c>
      <c r="K50" s="5">
        <v>0.154</v>
      </c>
      <c r="L50" s="5">
        <v>11.835000000000001</v>
      </c>
      <c r="M50" s="14">
        <f t="shared" si="3"/>
        <v>6.6511163</v>
      </c>
      <c r="N50" s="14">
        <f t="shared" si="2"/>
        <v>3.0559183000000001</v>
      </c>
      <c r="O50" s="14">
        <f t="shared" si="1"/>
        <v>2.6065185499999997</v>
      </c>
      <c r="P50" s="5">
        <v>179759.9</v>
      </c>
      <c r="Q50" s="3" t="s">
        <v>46</v>
      </c>
      <c r="R50" s="3" t="s">
        <v>23</v>
      </c>
      <c r="S50" s="3" t="s">
        <v>33</v>
      </c>
      <c r="T50" s="3" t="s">
        <v>25</v>
      </c>
      <c r="U50" s="3" t="s">
        <v>40</v>
      </c>
    </row>
    <row r="51" spans="1:21" x14ac:dyDescent="0.25">
      <c r="A51" s="3" t="s">
        <v>18</v>
      </c>
      <c r="B51" s="3" t="s">
        <v>45</v>
      </c>
      <c r="C51" s="3">
        <v>3136</v>
      </c>
      <c r="D51" s="3">
        <v>2</v>
      </c>
      <c r="F51" s="4">
        <v>43642</v>
      </c>
      <c r="G51" s="3">
        <v>2019</v>
      </c>
      <c r="H51" s="3" t="s">
        <v>21</v>
      </c>
      <c r="I51" s="5">
        <v>24</v>
      </c>
      <c r="J51" s="5">
        <v>17656</v>
      </c>
      <c r="K51" s="5">
        <v>0.1469</v>
      </c>
      <c r="L51" s="5">
        <v>10.435</v>
      </c>
      <c r="M51" s="14">
        <f t="shared" si="3"/>
        <v>5.6593787400000002</v>
      </c>
      <c r="N51" s="14">
        <f t="shared" si="2"/>
        <v>2.2755947400000007</v>
      </c>
      <c r="O51" s="14">
        <f t="shared" si="1"/>
        <v>1.8526217400000002</v>
      </c>
      <c r="P51" s="5">
        <v>169189.2</v>
      </c>
      <c r="Q51" s="3" t="s">
        <v>46</v>
      </c>
      <c r="R51" s="3" t="s">
        <v>23</v>
      </c>
      <c r="S51" s="3" t="s">
        <v>33</v>
      </c>
      <c r="T51" s="3" t="s">
        <v>25</v>
      </c>
      <c r="U51" s="3" t="s">
        <v>40</v>
      </c>
    </row>
    <row r="52" spans="1:21" x14ac:dyDescent="0.25">
      <c r="A52" s="3" t="s">
        <v>18</v>
      </c>
      <c r="B52" s="3" t="s">
        <v>47</v>
      </c>
      <c r="C52" s="3">
        <v>3149</v>
      </c>
      <c r="D52" s="3">
        <v>1</v>
      </c>
      <c r="F52" s="4">
        <v>43642</v>
      </c>
      <c r="G52" s="3">
        <v>2019</v>
      </c>
      <c r="H52" s="3" t="s">
        <v>21</v>
      </c>
      <c r="I52" s="5">
        <v>0</v>
      </c>
      <c r="J52" s="5"/>
      <c r="K52" s="5"/>
      <c r="L52" s="5"/>
      <c r="M52" s="14">
        <f t="shared" si="3"/>
        <v>0</v>
      </c>
      <c r="N52" s="14">
        <f t="shared" si="2"/>
        <v>0</v>
      </c>
      <c r="O52" s="14">
        <f t="shared" si="1"/>
        <v>0</v>
      </c>
      <c r="P52" s="5"/>
      <c r="Q52" s="3" t="s">
        <v>48</v>
      </c>
      <c r="R52" s="3" t="s">
        <v>23</v>
      </c>
      <c r="S52" s="3" t="s">
        <v>33</v>
      </c>
      <c r="T52" s="3" t="s">
        <v>25</v>
      </c>
      <c r="U52" s="3" t="s">
        <v>40</v>
      </c>
    </row>
    <row r="53" spans="1:21" x14ac:dyDescent="0.25">
      <c r="A53" s="3" t="s">
        <v>18</v>
      </c>
      <c r="B53" s="3" t="s">
        <v>47</v>
      </c>
      <c r="C53" s="3">
        <v>3149</v>
      </c>
      <c r="D53" s="3">
        <v>2</v>
      </c>
      <c r="F53" s="4">
        <v>43642</v>
      </c>
      <c r="G53" s="3">
        <v>2019</v>
      </c>
      <c r="H53" s="3" t="s">
        <v>21</v>
      </c>
      <c r="I53" s="5">
        <v>0</v>
      </c>
      <c r="J53" s="5"/>
      <c r="K53" s="5"/>
      <c r="L53" s="5"/>
      <c r="M53" s="14">
        <f t="shared" si="3"/>
        <v>0</v>
      </c>
      <c r="N53" s="14">
        <f t="shared" si="2"/>
        <v>0</v>
      </c>
      <c r="O53" s="14">
        <f t="shared" si="1"/>
        <v>0</v>
      </c>
      <c r="P53" s="5"/>
      <c r="Q53" s="3" t="s">
        <v>48</v>
      </c>
      <c r="R53" s="3" t="s">
        <v>23</v>
      </c>
      <c r="S53" s="3" t="s">
        <v>33</v>
      </c>
      <c r="T53" s="3" t="s">
        <v>25</v>
      </c>
      <c r="U53" s="3" t="s">
        <v>40</v>
      </c>
    </row>
    <row r="54" spans="1:21" x14ac:dyDescent="0.25">
      <c r="A54" s="3" t="s">
        <v>18</v>
      </c>
      <c r="B54" s="3" t="s">
        <v>49</v>
      </c>
      <c r="C54" s="3">
        <v>50776</v>
      </c>
      <c r="D54" s="3">
        <v>1</v>
      </c>
      <c r="F54" s="4">
        <v>43642</v>
      </c>
      <c r="G54" s="3">
        <v>2019</v>
      </c>
      <c r="H54" s="3" t="s">
        <v>50</v>
      </c>
      <c r="I54" s="5">
        <v>0</v>
      </c>
      <c r="J54" s="5"/>
      <c r="K54" s="5"/>
      <c r="L54" s="5"/>
      <c r="M54" s="14">
        <f t="shared" si="3"/>
        <v>0</v>
      </c>
      <c r="N54" s="14">
        <f t="shared" si="2"/>
        <v>0</v>
      </c>
      <c r="O54" s="14">
        <f t="shared" si="1"/>
        <v>0</v>
      </c>
      <c r="P54" s="5"/>
      <c r="Q54" s="3" t="s">
        <v>51</v>
      </c>
      <c r="R54" s="3" t="s">
        <v>23</v>
      </c>
      <c r="S54" s="3" t="s">
        <v>43</v>
      </c>
      <c r="T54" s="3" t="s">
        <v>25</v>
      </c>
      <c r="U54" s="3" t="s">
        <v>52</v>
      </c>
    </row>
    <row r="55" spans="1:21" x14ac:dyDescent="0.25">
      <c r="A55" s="3" t="s">
        <v>18</v>
      </c>
      <c r="B55" s="3" t="s">
        <v>49</v>
      </c>
      <c r="C55" s="3">
        <v>50776</v>
      </c>
      <c r="D55" s="3">
        <v>2</v>
      </c>
      <c r="F55" s="4">
        <v>43642</v>
      </c>
      <c r="G55" s="3">
        <v>2019</v>
      </c>
      <c r="H55" s="3" t="s">
        <v>50</v>
      </c>
      <c r="I55" s="5">
        <v>0</v>
      </c>
      <c r="J55" s="5"/>
      <c r="K55" s="5"/>
      <c r="L55" s="5"/>
      <c r="M55" s="14">
        <f t="shared" si="3"/>
        <v>0</v>
      </c>
      <c r="N55" s="14">
        <f t="shared" si="2"/>
        <v>0</v>
      </c>
      <c r="O55" s="14">
        <f t="shared" si="1"/>
        <v>0</v>
      </c>
      <c r="P55" s="5"/>
      <c r="Q55" s="3" t="s">
        <v>51</v>
      </c>
      <c r="R55" s="3" t="s">
        <v>23</v>
      </c>
      <c r="S55" s="3" t="s">
        <v>43</v>
      </c>
      <c r="T55" s="3" t="s">
        <v>25</v>
      </c>
      <c r="U55" s="3" t="s">
        <v>52</v>
      </c>
    </row>
    <row r="56" spans="1:21" x14ac:dyDescent="0.25">
      <c r="A56" s="3" t="s">
        <v>18</v>
      </c>
      <c r="B56" s="3" t="s">
        <v>53</v>
      </c>
      <c r="C56" s="3">
        <v>50974</v>
      </c>
      <c r="D56" s="3">
        <v>1</v>
      </c>
      <c r="F56" s="4">
        <v>43642</v>
      </c>
      <c r="G56" s="3">
        <v>2019</v>
      </c>
      <c r="H56" s="3" t="s">
        <v>21</v>
      </c>
      <c r="I56" s="5">
        <v>24</v>
      </c>
      <c r="J56" s="5"/>
      <c r="K56" s="5">
        <v>0.1118</v>
      </c>
      <c r="L56" s="5">
        <v>0.61499999999999999</v>
      </c>
      <c r="M56" s="14">
        <f t="shared" si="3"/>
        <v>0.17529590999999997</v>
      </c>
      <c r="N56" s="14">
        <f t="shared" si="2"/>
        <v>-4.5202089999999993E-2</v>
      </c>
      <c r="O56" s="14">
        <f t="shared" si="1"/>
        <v>-7.2764340000000025E-2</v>
      </c>
      <c r="P56" s="5">
        <v>11024.9</v>
      </c>
      <c r="Q56" s="3" t="s">
        <v>54</v>
      </c>
      <c r="R56" s="3" t="s">
        <v>23</v>
      </c>
      <c r="S56" s="3" t="s">
        <v>43</v>
      </c>
      <c r="T56" s="3" t="s">
        <v>25</v>
      </c>
      <c r="U56" s="3" t="s">
        <v>55</v>
      </c>
    </row>
    <row r="57" spans="1:21" x14ac:dyDescent="0.25">
      <c r="A57" s="3" t="s">
        <v>18</v>
      </c>
      <c r="B57" s="3" t="s">
        <v>53</v>
      </c>
      <c r="C57" s="3">
        <v>50974</v>
      </c>
      <c r="D57" s="3">
        <v>2</v>
      </c>
      <c r="F57" s="4">
        <v>43642</v>
      </c>
      <c r="G57" s="3">
        <v>2019</v>
      </c>
      <c r="H57" s="3" t="s">
        <v>21</v>
      </c>
      <c r="I57" s="5">
        <v>24</v>
      </c>
      <c r="J57" s="5"/>
      <c r="K57" s="5">
        <v>0.1171</v>
      </c>
      <c r="L57" s="5">
        <v>0.65200000000000002</v>
      </c>
      <c r="M57" s="14">
        <f t="shared" si="3"/>
        <v>0.20523905499999998</v>
      </c>
      <c r="N57" s="14">
        <f t="shared" si="2"/>
        <v>-1.6042944999999999E-2</v>
      </c>
      <c r="O57" s="14">
        <f t="shared" si="1"/>
        <v>-4.3703195000000021E-2</v>
      </c>
      <c r="P57" s="5">
        <v>11064.1</v>
      </c>
      <c r="Q57" s="3" t="s">
        <v>54</v>
      </c>
      <c r="R57" s="3" t="s">
        <v>23</v>
      </c>
      <c r="S57" s="3" t="s">
        <v>43</v>
      </c>
      <c r="T57" s="3" t="s">
        <v>25</v>
      </c>
      <c r="U57" s="3" t="s">
        <v>55</v>
      </c>
    </row>
    <row r="58" spans="1:21" x14ac:dyDescent="0.25">
      <c r="A58" s="3" t="s">
        <v>18</v>
      </c>
      <c r="B58" s="3" t="s">
        <v>56</v>
      </c>
      <c r="C58" s="3">
        <v>50611</v>
      </c>
      <c r="D58" s="3">
        <v>31</v>
      </c>
      <c r="F58" s="4">
        <v>43642</v>
      </c>
      <c r="G58" s="3">
        <v>2019</v>
      </c>
      <c r="H58" s="3" t="s">
        <v>21</v>
      </c>
      <c r="I58" s="5">
        <v>0</v>
      </c>
      <c r="J58" s="5"/>
      <c r="K58" s="5"/>
      <c r="L58" s="5"/>
      <c r="M58" s="14">
        <f t="shared" si="3"/>
        <v>0</v>
      </c>
      <c r="N58" s="14">
        <f t="shared" si="2"/>
        <v>0</v>
      </c>
      <c r="O58" s="14">
        <f t="shared" si="1"/>
        <v>0</v>
      </c>
      <c r="P58" s="5"/>
      <c r="Q58" s="3" t="s">
        <v>57</v>
      </c>
      <c r="R58" s="3" t="s">
        <v>23</v>
      </c>
      <c r="S58" s="3" t="s">
        <v>43</v>
      </c>
      <c r="T58" s="3" t="s">
        <v>25</v>
      </c>
    </row>
    <row r="59" spans="1:21" x14ac:dyDescent="0.25">
      <c r="A59" s="3" t="s">
        <v>18</v>
      </c>
      <c r="B59" s="3" t="s">
        <v>58</v>
      </c>
      <c r="C59" s="3">
        <v>50879</v>
      </c>
      <c r="D59" s="3" t="s">
        <v>59</v>
      </c>
      <c r="F59" s="4">
        <v>43642</v>
      </c>
      <c r="G59" s="3">
        <v>2019</v>
      </c>
      <c r="H59" s="3" t="s">
        <v>21</v>
      </c>
      <c r="I59" s="5">
        <v>24</v>
      </c>
      <c r="J59" s="5"/>
      <c r="K59" s="5">
        <v>0.13320000000000001</v>
      </c>
      <c r="L59" s="5">
        <v>1.016</v>
      </c>
      <c r="M59" s="14">
        <f t="shared" si="3"/>
        <v>0.4058335400000001</v>
      </c>
      <c r="N59" s="14">
        <f t="shared" si="2"/>
        <v>0.10069554000000014</v>
      </c>
      <c r="O59" s="14">
        <f t="shared" si="1"/>
        <v>6.2553290000000095E-2</v>
      </c>
      <c r="P59" s="5">
        <v>15256.9</v>
      </c>
      <c r="Q59" s="3" t="s">
        <v>57</v>
      </c>
      <c r="R59" s="3" t="s">
        <v>23</v>
      </c>
      <c r="S59" s="3" t="s">
        <v>43</v>
      </c>
      <c r="T59" s="3" t="s">
        <v>25</v>
      </c>
      <c r="U59" s="3" t="s">
        <v>60</v>
      </c>
    </row>
    <row r="60" spans="1:21" x14ac:dyDescent="0.25">
      <c r="A60" s="3" t="s">
        <v>18</v>
      </c>
      <c r="B60" s="3" t="s">
        <v>61</v>
      </c>
      <c r="C60" s="3">
        <v>10641</v>
      </c>
      <c r="D60" s="3">
        <v>1</v>
      </c>
      <c r="F60" s="4">
        <v>43642</v>
      </c>
      <c r="G60" s="3">
        <v>2019</v>
      </c>
      <c r="H60" s="3" t="s">
        <v>21</v>
      </c>
      <c r="I60" s="5">
        <v>0</v>
      </c>
      <c r="J60" s="5"/>
      <c r="K60" s="5"/>
      <c r="L60" s="5"/>
      <c r="M60" s="14">
        <f t="shared" si="3"/>
        <v>0</v>
      </c>
      <c r="N60" s="14">
        <f t="shared" si="2"/>
        <v>0</v>
      </c>
      <c r="O60" s="14">
        <f t="shared" si="1"/>
        <v>0</v>
      </c>
      <c r="P60" s="5"/>
      <c r="Q60" s="3" t="s">
        <v>42</v>
      </c>
      <c r="R60" s="3" t="s">
        <v>62</v>
      </c>
      <c r="S60" s="3" t="s">
        <v>43</v>
      </c>
      <c r="T60" s="3" t="s">
        <v>63</v>
      </c>
      <c r="U60" s="3" t="s">
        <v>55</v>
      </c>
    </row>
    <row r="61" spans="1:21" x14ac:dyDescent="0.25">
      <c r="A61" s="3" t="s">
        <v>18</v>
      </c>
      <c r="B61" s="3" t="s">
        <v>61</v>
      </c>
      <c r="C61" s="3">
        <v>10641</v>
      </c>
      <c r="D61" s="3">
        <v>2</v>
      </c>
      <c r="F61" s="4">
        <v>43642</v>
      </c>
      <c r="G61" s="3">
        <v>2019</v>
      </c>
      <c r="H61" s="3" t="s">
        <v>21</v>
      </c>
      <c r="I61" s="5">
        <v>0</v>
      </c>
      <c r="J61" s="5"/>
      <c r="K61" s="5"/>
      <c r="L61" s="5"/>
      <c r="M61" s="14">
        <f t="shared" si="3"/>
        <v>0</v>
      </c>
      <c r="N61" s="14">
        <f t="shared" si="2"/>
        <v>0</v>
      </c>
      <c r="O61" s="14">
        <f t="shared" si="1"/>
        <v>0</v>
      </c>
      <c r="P61" s="5"/>
      <c r="Q61" s="3" t="s">
        <v>42</v>
      </c>
      <c r="R61" s="3" t="s">
        <v>62</v>
      </c>
      <c r="S61" s="3" t="s">
        <v>43</v>
      </c>
      <c r="T61" s="3" t="s">
        <v>63</v>
      </c>
      <c r="U61" s="3" t="s">
        <v>55</v>
      </c>
    </row>
    <row r="62" spans="1:21" x14ac:dyDescent="0.25">
      <c r="A62" s="3" t="s">
        <v>18</v>
      </c>
      <c r="B62" s="3" t="s">
        <v>64</v>
      </c>
      <c r="C62" s="3">
        <v>10143</v>
      </c>
      <c r="D62" s="3" t="s">
        <v>65</v>
      </c>
      <c r="F62" s="4">
        <v>43642</v>
      </c>
      <c r="G62" s="3">
        <v>2019</v>
      </c>
      <c r="H62" s="3" t="s">
        <v>50</v>
      </c>
      <c r="I62" s="5">
        <v>24</v>
      </c>
      <c r="J62" s="5">
        <v>2828</v>
      </c>
      <c r="K62" s="5">
        <v>0.16039999999999999</v>
      </c>
      <c r="L62" s="5">
        <v>2.5219999999999998</v>
      </c>
      <c r="M62" s="14">
        <f t="shared" si="3"/>
        <v>1.2637874999999996</v>
      </c>
      <c r="N62" s="14">
        <f t="shared" si="2"/>
        <v>0.63503749999999992</v>
      </c>
      <c r="O62" s="14">
        <f t="shared" si="1"/>
        <v>0.55644374999999979</v>
      </c>
      <c r="P62" s="5">
        <v>31437.5</v>
      </c>
      <c r="Q62" s="3" t="s">
        <v>42</v>
      </c>
      <c r="R62" s="3" t="s">
        <v>23</v>
      </c>
      <c r="S62" s="3" t="s">
        <v>43</v>
      </c>
      <c r="T62" s="3" t="s">
        <v>63</v>
      </c>
      <c r="U62" s="3" t="s">
        <v>52</v>
      </c>
    </row>
    <row r="63" spans="1:21" x14ac:dyDescent="0.25">
      <c r="A63" s="3" t="s">
        <v>18</v>
      </c>
      <c r="B63" s="3" t="s">
        <v>66</v>
      </c>
      <c r="C63" s="3">
        <v>10113</v>
      </c>
      <c r="D63" s="3">
        <v>31</v>
      </c>
      <c r="E63" s="3" t="s">
        <v>67</v>
      </c>
      <c r="F63" s="4">
        <v>43642</v>
      </c>
      <c r="G63" s="3">
        <v>2019</v>
      </c>
      <c r="H63" s="3" t="s">
        <v>21</v>
      </c>
      <c r="I63" s="5">
        <v>24</v>
      </c>
      <c r="J63" s="5"/>
      <c r="K63" s="5">
        <v>7.3899999999999993E-2</v>
      </c>
      <c r="L63" s="5">
        <v>0.42299999999999999</v>
      </c>
      <c r="M63" s="14">
        <f t="shared" si="3"/>
        <v>-3.4786165000000049E-2</v>
      </c>
      <c r="N63" s="14">
        <f t="shared" si="2"/>
        <v>-0.26289216499999996</v>
      </c>
      <c r="O63" s="14">
        <f t="shared" si="1"/>
        <v>-0.291405415</v>
      </c>
      <c r="P63" s="5">
        <v>11405.3</v>
      </c>
      <c r="Q63" s="3" t="s">
        <v>57</v>
      </c>
      <c r="R63" s="3" t="s">
        <v>23</v>
      </c>
      <c r="S63" s="3" t="s">
        <v>43</v>
      </c>
      <c r="T63" s="3" t="s">
        <v>63</v>
      </c>
      <c r="U63" s="3" t="s">
        <v>68</v>
      </c>
    </row>
    <row r="64" spans="1:21" x14ac:dyDescent="0.25">
      <c r="A64" s="3" t="s">
        <v>18</v>
      </c>
      <c r="B64" s="3" t="s">
        <v>66</v>
      </c>
      <c r="C64" s="3">
        <v>10113</v>
      </c>
      <c r="D64" s="3">
        <v>32</v>
      </c>
      <c r="E64" s="3" t="s">
        <v>67</v>
      </c>
      <c r="F64" s="4">
        <v>43642</v>
      </c>
      <c r="G64" s="3">
        <v>2019</v>
      </c>
      <c r="H64" s="3" t="s">
        <v>21</v>
      </c>
      <c r="I64" s="5">
        <v>24</v>
      </c>
      <c r="J64" s="5"/>
      <c r="K64" s="5">
        <v>7.3899999999999993E-2</v>
      </c>
      <c r="L64" s="5">
        <v>0.42299999999999999</v>
      </c>
      <c r="M64" s="14">
        <f t="shared" si="3"/>
        <v>-3.4774575000000051E-2</v>
      </c>
      <c r="N64" s="14">
        <f t="shared" si="2"/>
        <v>-0.26280457499999998</v>
      </c>
      <c r="O64" s="14">
        <f t="shared" si="1"/>
        <v>-0.29130832500000003</v>
      </c>
      <c r="P64" s="5">
        <v>11401.5</v>
      </c>
      <c r="Q64" s="3" t="s">
        <v>57</v>
      </c>
      <c r="R64" s="3" t="s">
        <v>23</v>
      </c>
      <c r="S64" s="3" t="s">
        <v>43</v>
      </c>
      <c r="T64" s="3" t="s">
        <v>63</v>
      </c>
      <c r="U64" s="3" t="s">
        <v>68</v>
      </c>
    </row>
    <row r="65" spans="1:21" x14ac:dyDescent="0.25">
      <c r="A65" s="3" t="s">
        <v>18</v>
      </c>
      <c r="B65" s="3" t="s">
        <v>69</v>
      </c>
      <c r="C65" s="3">
        <v>10343</v>
      </c>
      <c r="D65" s="3" t="s">
        <v>70</v>
      </c>
      <c r="F65" s="4">
        <v>43642</v>
      </c>
      <c r="G65" s="3">
        <v>2019</v>
      </c>
      <c r="H65" s="3" t="s">
        <v>21</v>
      </c>
      <c r="I65" s="5">
        <v>0</v>
      </c>
      <c r="J65" s="5"/>
      <c r="K65" s="5"/>
      <c r="L65" s="5"/>
      <c r="M65" s="14">
        <f t="shared" si="3"/>
        <v>0</v>
      </c>
      <c r="N65" s="14">
        <f t="shared" si="2"/>
        <v>0</v>
      </c>
      <c r="O65" s="14">
        <f t="shared" si="1"/>
        <v>0</v>
      </c>
      <c r="P65" s="5"/>
      <c r="Q65" s="3" t="s">
        <v>71</v>
      </c>
      <c r="R65" s="3" t="s">
        <v>23</v>
      </c>
      <c r="S65" s="3" t="s">
        <v>43</v>
      </c>
      <c r="T65" s="3" t="s">
        <v>63</v>
      </c>
    </row>
    <row r="66" spans="1:21" x14ac:dyDescent="0.25">
      <c r="A66" s="3" t="s">
        <v>18</v>
      </c>
      <c r="B66" s="3" t="s">
        <v>72</v>
      </c>
      <c r="C66" s="3">
        <v>50888</v>
      </c>
      <c r="D66" s="3" t="s">
        <v>73</v>
      </c>
      <c r="F66" s="4">
        <v>43642</v>
      </c>
      <c r="G66" s="3">
        <v>2019</v>
      </c>
      <c r="H66" s="3" t="s">
        <v>21</v>
      </c>
      <c r="I66" s="5">
        <v>0</v>
      </c>
      <c r="J66" s="5"/>
      <c r="K66" s="5"/>
      <c r="L66" s="5"/>
      <c r="M66" s="14">
        <f t="shared" si="3"/>
        <v>0</v>
      </c>
      <c r="N66" s="14">
        <f t="shared" si="2"/>
        <v>0</v>
      </c>
      <c r="O66" s="14">
        <f t="shared" si="1"/>
        <v>0</v>
      </c>
      <c r="P66" s="5"/>
      <c r="Q66" s="3" t="s">
        <v>74</v>
      </c>
      <c r="R66" s="3" t="s">
        <v>23</v>
      </c>
      <c r="S66" s="3" t="s">
        <v>43</v>
      </c>
      <c r="T66" s="3" t="s">
        <v>63</v>
      </c>
      <c r="U66" s="3" t="s">
        <v>52</v>
      </c>
    </row>
    <row r="67" spans="1:21" x14ac:dyDescent="0.25">
      <c r="A67" s="3" t="s">
        <v>18</v>
      </c>
      <c r="B67" s="3" t="s">
        <v>75</v>
      </c>
      <c r="C67" s="3">
        <v>3130</v>
      </c>
      <c r="D67" s="3">
        <v>1</v>
      </c>
      <c r="E67" s="3" t="s">
        <v>76</v>
      </c>
      <c r="F67" s="4">
        <v>43642</v>
      </c>
      <c r="G67" s="3">
        <v>2019</v>
      </c>
      <c r="H67" s="3" t="s">
        <v>21</v>
      </c>
      <c r="I67" s="5">
        <v>24</v>
      </c>
      <c r="J67" s="5"/>
      <c r="K67" s="5">
        <v>0.10780000000000001</v>
      </c>
      <c r="L67" s="5">
        <v>2.9239999999999999</v>
      </c>
      <c r="M67" s="14">
        <f t="shared" si="3"/>
        <v>0.71149930000000017</v>
      </c>
      <c r="N67" s="14">
        <f t="shared" si="2"/>
        <v>-0.3122406999999997</v>
      </c>
      <c r="O67" s="14">
        <f t="shared" si="1"/>
        <v>-0.44020819999999983</v>
      </c>
      <c r="P67" s="5">
        <v>51187</v>
      </c>
      <c r="Q67" s="3" t="s">
        <v>39</v>
      </c>
      <c r="R67" s="3" t="s">
        <v>23</v>
      </c>
      <c r="S67" s="3" t="s">
        <v>43</v>
      </c>
      <c r="T67" s="3" t="s">
        <v>63</v>
      </c>
      <c r="U67" s="3" t="s">
        <v>55</v>
      </c>
    </row>
    <row r="68" spans="1:21" x14ac:dyDescent="0.25">
      <c r="A68" s="3" t="s">
        <v>18</v>
      </c>
      <c r="B68" s="3" t="s">
        <v>75</v>
      </c>
      <c r="C68" s="3">
        <v>3130</v>
      </c>
      <c r="D68" s="3">
        <v>2</v>
      </c>
      <c r="E68" s="3" t="s">
        <v>76</v>
      </c>
      <c r="F68" s="4">
        <v>43642</v>
      </c>
      <c r="G68" s="3">
        <v>2019</v>
      </c>
      <c r="H68" s="3" t="s">
        <v>21</v>
      </c>
      <c r="I68" s="5">
        <v>24</v>
      </c>
      <c r="J68" s="5"/>
      <c r="K68" s="5">
        <v>0.10780000000000001</v>
      </c>
      <c r="L68" s="5">
        <v>2.8490000000000002</v>
      </c>
      <c r="M68" s="14">
        <f t="shared" ref="M68:M99" si="4">((K68-0.08)*P68)/2000</f>
        <v>0.69276071000000017</v>
      </c>
      <c r="N68" s="14">
        <f t="shared" si="2"/>
        <v>-0.30401728999999972</v>
      </c>
      <c r="O68" s="14">
        <f t="shared" ref="O68:O131" si="5">((K68-0.125)*P68)/2000</f>
        <v>-0.42861453999999988</v>
      </c>
      <c r="P68" s="5">
        <v>49838.9</v>
      </c>
      <c r="Q68" s="3" t="s">
        <v>39</v>
      </c>
      <c r="R68" s="3" t="s">
        <v>23</v>
      </c>
      <c r="S68" s="3" t="s">
        <v>43</v>
      </c>
      <c r="T68" s="3" t="s">
        <v>63</v>
      </c>
      <c r="U68" s="3" t="s">
        <v>55</v>
      </c>
    </row>
    <row r="69" spans="1:21" x14ac:dyDescent="0.25">
      <c r="A69" s="3" t="s">
        <v>18</v>
      </c>
      <c r="B69" s="3" t="s">
        <v>77</v>
      </c>
      <c r="C69" s="3">
        <v>54634</v>
      </c>
      <c r="D69" s="3">
        <v>1</v>
      </c>
      <c r="F69" s="4">
        <v>43642</v>
      </c>
      <c r="G69" s="3">
        <v>2019</v>
      </c>
      <c r="H69" s="3" t="s">
        <v>21</v>
      </c>
      <c r="I69" s="5">
        <v>24</v>
      </c>
      <c r="J69" s="5"/>
      <c r="K69" s="5">
        <v>4.9000000000000002E-2</v>
      </c>
      <c r="L69" s="5">
        <v>0.76700000000000002</v>
      </c>
      <c r="M69" s="14">
        <f t="shared" si="4"/>
        <v>-0.48435329999999999</v>
      </c>
      <c r="N69" s="14">
        <f t="shared" ref="N69:N132" si="6">((K69-0.12)*P69)/2000</f>
        <v>-1.1093252999999998</v>
      </c>
      <c r="O69" s="14">
        <f t="shared" si="5"/>
        <v>-1.1874468</v>
      </c>
      <c r="P69" s="5">
        <v>31248.6</v>
      </c>
      <c r="Q69" s="3" t="s">
        <v>57</v>
      </c>
      <c r="R69" s="3" t="s">
        <v>23</v>
      </c>
      <c r="S69" s="3" t="s">
        <v>43</v>
      </c>
      <c r="T69" s="3" t="s">
        <v>63</v>
      </c>
    </row>
    <row r="70" spans="1:21" x14ac:dyDescent="0.25">
      <c r="A70" s="3" t="s">
        <v>18</v>
      </c>
      <c r="B70" s="3" t="s">
        <v>19</v>
      </c>
      <c r="C70" s="3">
        <v>6094</v>
      </c>
      <c r="D70" s="3">
        <v>1</v>
      </c>
      <c r="E70" s="3" t="s">
        <v>20</v>
      </c>
      <c r="F70" s="4">
        <v>43643</v>
      </c>
      <c r="G70" s="3">
        <v>2019</v>
      </c>
      <c r="H70" s="3" t="s">
        <v>21</v>
      </c>
      <c r="I70" s="5">
        <v>0</v>
      </c>
      <c r="J70" s="5"/>
      <c r="K70" s="5"/>
      <c r="L70" s="5"/>
      <c r="M70" s="14">
        <f t="shared" si="4"/>
        <v>0</v>
      </c>
      <c r="N70" s="14">
        <f t="shared" si="6"/>
        <v>0</v>
      </c>
      <c r="O70" s="14">
        <f t="shared" si="5"/>
        <v>0</v>
      </c>
      <c r="P70" s="5"/>
      <c r="Q70" s="3" t="s">
        <v>22</v>
      </c>
      <c r="R70" s="3" t="s">
        <v>23</v>
      </c>
      <c r="S70" s="3" t="s">
        <v>24</v>
      </c>
      <c r="T70" s="3" t="s">
        <v>25</v>
      </c>
      <c r="U70" s="3" t="s">
        <v>26</v>
      </c>
    </row>
    <row r="71" spans="1:21" x14ac:dyDescent="0.25">
      <c r="A71" s="3" t="s">
        <v>18</v>
      </c>
      <c r="B71" s="3" t="s">
        <v>19</v>
      </c>
      <c r="C71" s="3">
        <v>6094</v>
      </c>
      <c r="D71" s="3">
        <v>2</v>
      </c>
      <c r="E71" s="3" t="s">
        <v>27</v>
      </c>
      <c r="F71" s="4">
        <v>43643</v>
      </c>
      <c r="G71" s="3">
        <v>2019</v>
      </c>
      <c r="H71" s="3" t="s">
        <v>21</v>
      </c>
      <c r="I71" s="5">
        <v>0</v>
      </c>
      <c r="J71" s="5"/>
      <c r="K71" s="5"/>
      <c r="L71" s="5"/>
      <c r="M71" s="14">
        <f t="shared" si="4"/>
        <v>0</v>
      </c>
      <c r="N71" s="14">
        <f t="shared" si="6"/>
        <v>0</v>
      </c>
      <c r="O71" s="14">
        <f t="shared" si="5"/>
        <v>0</v>
      </c>
      <c r="P71" s="5"/>
      <c r="Q71" s="3" t="s">
        <v>22</v>
      </c>
      <c r="R71" s="3" t="s">
        <v>23</v>
      </c>
      <c r="S71" s="3" t="s">
        <v>24</v>
      </c>
      <c r="T71" s="3" t="s">
        <v>25</v>
      </c>
      <c r="U71" s="3" t="s">
        <v>28</v>
      </c>
    </row>
    <row r="72" spans="1:21" x14ac:dyDescent="0.25">
      <c r="A72" s="3" t="s">
        <v>18</v>
      </c>
      <c r="B72" s="3" t="s">
        <v>19</v>
      </c>
      <c r="C72" s="3">
        <v>6094</v>
      </c>
      <c r="D72" s="3">
        <v>3</v>
      </c>
      <c r="E72" s="3" t="s">
        <v>29</v>
      </c>
      <c r="F72" s="4">
        <v>43643</v>
      </c>
      <c r="G72" s="3">
        <v>2019</v>
      </c>
      <c r="H72" s="3" t="s">
        <v>21</v>
      </c>
      <c r="I72" s="5">
        <v>0</v>
      </c>
      <c r="J72" s="5"/>
      <c r="K72" s="5"/>
      <c r="L72" s="5"/>
      <c r="M72" s="14">
        <f t="shared" si="4"/>
        <v>0</v>
      </c>
      <c r="N72" s="14">
        <f t="shared" si="6"/>
        <v>0</v>
      </c>
      <c r="O72" s="14">
        <f t="shared" si="5"/>
        <v>0</v>
      </c>
      <c r="P72" s="5"/>
      <c r="Q72" s="3" t="s">
        <v>22</v>
      </c>
      <c r="R72" s="3" t="s">
        <v>23</v>
      </c>
      <c r="S72" s="3" t="s">
        <v>24</v>
      </c>
      <c r="T72" s="3" t="s">
        <v>25</v>
      </c>
      <c r="U72" s="3" t="s">
        <v>26</v>
      </c>
    </row>
    <row r="73" spans="1:21" x14ac:dyDescent="0.25">
      <c r="A73" s="3" t="s">
        <v>18</v>
      </c>
      <c r="B73" s="3" t="s">
        <v>30</v>
      </c>
      <c r="C73" s="3">
        <v>3140</v>
      </c>
      <c r="D73" s="3">
        <v>1</v>
      </c>
      <c r="E73" s="3" t="s">
        <v>31</v>
      </c>
      <c r="F73" s="4">
        <v>43643</v>
      </c>
      <c r="G73" s="3">
        <v>2019</v>
      </c>
      <c r="H73" s="3" t="s">
        <v>21</v>
      </c>
      <c r="I73" s="5">
        <v>0.35</v>
      </c>
      <c r="J73" s="5">
        <v>0</v>
      </c>
      <c r="K73" s="5">
        <v>5.1999999999999998E-2</v>
      </c>
      <c r="L73" s="5">
        <v>0</v>
      </c>
      <c r="M73" s="14">
        <f t="shared" si="4"/>
        <v>0</v>
      </c>
      <c r="N73" s="14">
        <f t="shared" si="6"/>
        <v>0</v>
      </c>
      <c r="O73" s="14">
        <f t="shared" si="5"/>
        <v>0</v>
      </c>
      <c r="P73" s="5">
        <v>0</v>
      </c>
      <c r="Q73" s="3" t="s">
        <v>32</v>
      </c>
      <c r="R73" s="3" t="s">
        <v>23</v>
      </c>
      <c r="S73" s="3" t="s">
        <v>33</v>
      </c>
      <c r="T73" s="3" t="s">
        <v>25</v>
      </c>
      <c r="U73" s="3" t="s">
        <v>34</v>
      </c>
    </row>
    <row r="74" spans="1:21" x14ac:dyDescent="0.25">
      <c r="A74" s="3" t="s">
        <v>18</v>
      </c>
      <c r="B74" s="3" t="s">
        <v>30</v>
      </c>
      <c r="C74" s="3">
        <v>3140</v>
      </c>
      <c r="D74" s="3">
        <v>2</v>
      </c>
      <c r="E74" s="3" t="s">
        <v>31</v>
      </c>
      <c r="F74" s="4">
        <v>43643</v>
      </c>
      <c r="G74" s="3">
        <v>2019</v>
      </c>
      <c r="H74" s="3" t="s">
        <v>21</v>
      </c>
      <c r="I74" s="5">
        <v>24</v>
      </c>
      <c r="J74" s="5">
        <v>6964</v>
      </c>
      <c r="K74" s="5">
        <v>6.25E-2</v>
      </c>
      <c r="L74" s="5">
        <v>2.3860000000000001</v>
      </c>
      <c r="M74" s="14">
        <f t="shared" si="4"/>
        <v>-0.65015212500000008</v>
      </c>
      <c r="N74" s="14">
        <f t="shared" si="6"/>
        <v>-2.136214125</v>
      </c>
      <c r="O74" s="14">
        <f t="shared" si="5"/>
        <v>-2.321971875</v>
      </c>
      <c r="P74" s="5">
        <v>74303.100000000006</v>
      </c>
      <c r="Q74" s="3" t="s">
        <v>32</v>
      </c>
      <c r="R74" s="3" t="s">
        <v>23</v>
      </c>
      <c r="S74" s="3" t="s">
        <v>33</v>
      </c>
      <c r="T74" s="3" t="s">
        <v>25</v>
      </c>
      <c r="U74" s="3" t="s">
        <v>34</v>
      </c>
    </row>
    <row r="75" spans="1:21" x14ac:dyDescent="0.25">
      <c r="A75" s="3" t="s">
        <v>18</v>
      </c>
      <c r="B75" s="3" t="s">
        <v>30</v>
      </c>
      <c r="C75" s="3">
        <v>3140</v>
      </c>
      <c r="D75" s="3">
        <v>3</v>
      </c>
      <c r="F75" s="4">
        <v>43643</v>
      </c>
      <c r="G75" s="3">
        <v>2019</v>
      </c>
      <c r="H75" s="3" t="s">
        <v>21</v>
      </c>
      <c r="I75" s="5">
        <v>24</v>
      </c>
      <c r="J75" s="5">
        <v>1846</v>
      </c>
      <c r="K75" s="5">
        <v>5.9200000000000003E-2</v>
      </c>
      <c r="L75" s="5">
        <v>1.081</v>
      </c>
      <c r="M75" s="14">
        <f t="shared" si="4"/>
        <v>-0.32004336</v>
      </c>
      <c r="N75" s="14">
        <f t="shared" si="6"/>
        <v>-0.93551136000000001</v>
      </c>
      <c r="O75" s="14">
        <f t="shared" si="5"/>
        <v>-1.01244486</v>
      </c>
      <c r="P75" s="5">
        <v>30773.4</v>
      </c>
      <c r="Q75" s="3" t="s">
        <v>32</v>
      </c>
      <c r="R75" s="3" t="s">
        <v>23</v>
      </c>
      <c r="S75" s="3" t="s">
        <v>33</v>
      </c>
      <c r="T75" s="3" t="s">
        <v>25</v>
      </c>
      <c r="U75" s="3" t="s">
        <v>34</v>
      </c>
    </row>
    <row r="76" spans="1:21" x14ac:dyDescent="0.25">
      <c r="A76" s="3" t="s">
        <v>18</v>
      </c>
      <c r="B76" s="3" t="s">
        <v>35</v>
      </c>
      <c r="C76" s="3">
        <v>8226</v>
      </c>
      <c r="D76" s="3">
        <v>1</v>
      </c>
      <c r="F76" s="4">
        <v>43643</v>
      </c>
      <c r="G76" s="3">
        <v>2019</v>
      </c>
      <c r="H76" s="3" t="s">
        <v>21</v>
      </c>
      <c r="I76" s="5">
        <v>24</v>
      </c>
      <c r="J76" s="5">
        <v>6097</v>
      </c>
      <c r="K76" s="5">
        <v>0.23150000000000001</v>
      </c>
      <c r="L76" s="5">
        <v>6.9119999999999999</v>
      </c>
      <c r="M76" s="14">
        <f t="shared" si="4"/>
        <v>5.2437786000000015</v>
      </c>
      <c r="N76" s="14">
        <f t="shared" si="6"/>
        <v>3.8592826000000011</v>
      </c>
      <c r="O76" s="14">
        <f t="shared" si="5"/>
        <v>3.6862206000000004</v>
      </c>
      <c r="P76" s="5">
        <v>69224.800000000003</v>
      </c>
      <c r="Q76" s="3" t="s">
        <v>36</v>
      </c>
      <c r="R76" s="3" t="s">
        <v>23</v>
      </c>
      <c r="S76" s="3" t="s">
        <v>33</v>
      </c>
      <c r="T76" s="3" t="s">
        <v>25</v>
      </c>
      <c r="U76" s="3" t="s">
        <v>37</v>
      </c>
    </row>
    <row r="77" spans="1:21" x14ac:dyDescent="0.25">
      <c r="A77" s="3" t="s">
        <v>18</v>
      </c>
      <c r="B77" s="3" t="s">
        <v>38</v>
      </c>
      <c r="C77" s="3">
        <v>3118</v>
      </c>
      <c r="D77" s="3">
        <v>1</v>
      </c>
      <c r="F77" s="4">
        <v>43643</v>
      </c>
      <c r="G77" s="3">
        <v>2019</v>
      </c>
      <c r="H77" s="3" t="s">
        <v>21</v>
      </c>
      <c r="I77" s="5">
        <v>24</v>
      </c>
      <c r="J77" s="5">
        <v>19096</v>
      </c>
      <c r="K77" s="5">
        <v>0.13389999999999999</v>
      </c>
      <c r="L77" s="5">
        <v>10.62</v>
      </c>
      <c r="M77" s="14">
        <f t="shared" si="4"/>
        <v>4.9136021549999986</v>
      </c>
      <c r="N77" s="14">
        <f t="shared" si="6"/>
        <v>1.2671441549999996</v>
      </c>
      <c r="O77" s="14">
        <f t="shared" si="5"/>
        <v>0.81133690499999922</v>
      </c>
      <c r="P77" s="5">
        <v>182322.9</v>
      </c>
      <c r="Q77" s="3" t="s">
        <v>39</v>
      </c>
      <c r="R77" s="3" t="s">
        <v>23</v>
      </c>
      <c r="S77" s="3" t="s">
        <v>33</v>
      </c>
      <c r="T77" s="3" t="s">
        <v>25</v>
      </c>
      <c r="U77" s="3" t="s">
        <v>40</v>
      </c>
    </row>
    <row r="78" spans="1:21" x14ac:dyDescent="0.25">
      <c r="A78" s="3" t="s">
        <v>18</v>
      </c>
      <c r="B78" s="3" t="s">
        <v>38</v>
      </c>
      <c r="C78" s="3">
        <v>3118</v>
      </c>
      <c r="D78" s="3">
        <v>2</v>
      </c>
      <c r="F78" s="4">
        <v>43643</v>
      </c>
      <c r="G78" s="3">
        <v>2019</v>
      </c>
      <c r="H78" s="3" t="s">
        <v>21</v>
      </c>
      <c r="I78" s="5">
        <v>24</v>
      </c>
      <c r="J78" s="5">
        <v>19005</v>
      </c>
      <c r="K78" s="5">
        <v>0.13400000000000001</v>
      </c>
      <c r="L78" s="5">
        <v>10.714</v>
      </c>
      <c r="M78" s="14">
        <f t="shared" si="4"/>
        <v>4.855734</v>
      </c>
      <c r="N78" s="14">
        <f t="shared" si="6"/>
        <v>1.2588940000000011</v>
      </c>
      <c r="O78" s="14">
        <f t="shared" si="5"/>
        <v>0.8092890000000007</v>
      </c>
      <c r="P78" s="5">
        <v>179842</v>
      </c>
      <c r="Q78" s="3" t="s">
        <v>39</v>
      </c>
      <c r="R78" s="3" t="s">
        <v>23</v>
      </c>
      <c r="S78" s="3" t="s">
        <v>33</v>
      </c>
      <c r="T78" s="3" t="s">
        <v>25</v>
      </c>
      <c r="U78" s="3" t="s">
        <v>40</v>
      </c>
    </row>
    <row r="79" spans="1:21" x14ac:dyDescent="0.25">
      <c r="A79" s="3" t="s">
        <v>18</v>
      </c>
      <c r="B79" s="3" t="s">
        <v>41</v>
      </c>
      <c r="C79" s="3">
        <v>10603</v>
      </c>
      <c r="D79" s="3">
        <v>31</v>
      </c>
      <c r="F79" s="4">
        <v>43643</v>
      </c>
      <c r="G79" s="3">
        <v>2019</v>
      </c>
      <c r="H79" s="3" t="s">
        <v>21</v>
      </c>
      <c r="I79" s="5">
        <v>24</v>
      </c>
      <c r="J79" s="5">
        <v>1012</v>
      </c>
      <c r="K79" s="5">
        <v>8.3500000000000005E-2</v>
      </c>
      <c r="L79" s="5">
        <v>0.64100000000000001</v>
      </c>
      <c r="M79" s="14">
        <f t="shared" si="4"/>
        <v>2.6118575000000022E-2</v>
      </c>
      <c r="N79" s="14">
        <f t="shared" si="6"/>
        <v>-0.2723794249999999</v>
      </c>
      <c r="O79" s="14">
        <f t="shared" si="5"/>
        <v>-0.309691675</v>
      </c>
      <c r="P79" s="5">
        <v>14924.9</v>
      </c>
      <c r="Q79" s="3" t="s">
        <v>42</v>
      </c>
      <c r="R79" s="3" t="s">
        <v>23</v>
      </c>
      <c r="S79" s="3" t="s">
        <v>43</v>
      </c>
      <c r="T79" s="3" t="s">
        <v>25</v>
      </c>
    </row>
    <row r="80" spans="1:21" x14ac:dyDescent="0.25">
      <c r="A80" s="3" t="s">
        <v>18</v>
      </c>
      <c r="B80" s="3" t="s">
        <v>44</v>
      </c>
      <c r="C80" s="3">
        <v>3122</v>
      </c>
      <c r="D80" s="3">
        <v>1</v>
      </c>
      <c r="F80" s="4">
        <v>43643</v>
      </c>
      <c r="G80" s="3">
        <v>2019</v>
      </c>
      <c r="H80" s="3" t="s">
        <v>21</v>
      </c>
      <c r="I80" s="5">
        <v>24</v>
      </c>
      <c r="J80" s="5">
        <v>11370</v>
      </c>
      <c r="K80" s="5">
        <v>0.1065</v>
      </c>
      <c r="L80" s="5">
        <v>5.9059999999999997</v>
      </c>
      <c r="M80" s="14">
        <f t="shared" si="4"/>
        <v>1.4459022749999997</v>
      </c>
      <c r="N80" s="14">
        <f t="shared" si="6"/>
        <v>-0.73659172499999992</v>
      </c>
      <c r="O80" s="14">
        <f t="shared" si="5"/>
        <v>-1.009403475</v>
      </c>
      <c r="P80" s="5">
        <v>109124.7</v>
      </c>
      <c r="Q80" s="3" t="s">
        <v>39</v>
      </c>
      <c r="R80" s="3" t="s">
        <v>23</v>
      </c>
      <c r="S80" s="3" t="s">
        <v>24</v>
      </c>
      <c r="T80" s="3" t="s">
        <v>25</v>
      </c>
      <c r="U80" s="3" t="s">
        <v>26</v>
      </c>
    </row>
    <row r="81" spans="1:21" x14ac:dyDescent="0.25">
      <c r="A81" s="3" t="s">
        <v>18</v>
      </c>
      <c r="B81" s="3" t="s">
        <v>44</v>
      </c>
      <c r="C81" s="3">
        <v>3122</v>
      </c>
      <c r="D81" s="3">
        <v>2</v>
      </c>
      <c r="F81" s="4">
        <v>43643</v>
      </c>
      <c r="G81" s="3">
        <v>2019</v>
      </c>
      <c r="H81" s="3" t="s">
        <v>21</v>
      </c>
      <c r="I81" s="5">
        <v>0.37</v>
      </c>
      <c r="J81" s="5">
        <v>0</v>
      </c>
      <c r="K81" s="5">
        <v>8.9999999999999993E-3</v>
      </c>
      <c r="L81" s="5">
        <v>0</v>
      </c>
      <c r="M81" s="14">
        <f t="shared" si="4"/>
        <v>-3.2062535000000002E-3</v>
      </c>
      <c r="N81" s="14">
        <f t="shared" si="6"/>
        <v>-5.0125934999999998E-3</v>
      </c>
      <c r="O81" s="14">
        <f t="shared" si="5"/>
        <v>-5.2383860000000003E-3</v>
      </c>
      <c r="P81" s="5">
        <v>90.316999999999993</v>
      </c>
      <c r="Q81" s="3" t="s">
        <v>39</v>
      </c>
      <c r="R81" s="3" t="s">
        <v>23</v>
      </c>
      <c r="S81" s="3" t="s">
        <v>24</v>
      </c>
      <c r="T81" s="3" t="s">
        <v>25</v>
      </c>
      <c r="U81" s="3" t="s">
        <v>26</v>
      </c>
    </row>
    <row r="82" spans="1:21" x14ac:dyDescent="0.25">
      <c r="A82" s="3" t="s">
        <v>18</v>
      </c>
      <c r="B82" s="3" t="s">
        <v>44</v>
      </c>
      <c r="C82" s="3">
        <v>3122</v>
      </c>
      <c r="D82" s="3">
        <v>3</v>
      </c>
      <c r="F82" s="4">
        <v>43643</v>
      </c>
      <c r="G82" s="3">
        <v>2019</v>
      </c>
      <c r="H82" s="3" t="s">
        <v>21</v>
      </c>
      <c r="I82" s="5">
        <v>24</v>
      </c>
      <c r="J82" s="5">
        <v>12521</v>
      </c>
      <c r="K82" s="5">
        <v>8.7900000000000006E-2</v>
      </c>
      <c r="L82" s="5">
        <v>5.2880000000000003</v>
      </c>
      <c r="M82" s="14">
        <f t="shared" si="4"/>
        <v>0.47698659500000029</v>
      </c>
      <c r="N82" s="14">
        <f t="shared" si="6"/>
        <v>-1.9381354049999995</v>
      </c>
      <c r="O82" s="14">
        <f t="shared" si="5"/>
        <v>-2.2400256549999997</v>
      </c>
      <c r="P82" s="5">
        <v>120756.1</v>
      </c>
      <c r="Q82" s="3" t="s">
        <v>39</v>
      </c>
      <c r="R82" s="3" t="s">
        <v>23</v>
      </c>
      <c r="S82" s="3" t="s">
        <v>24</v>
      </c>
      <c r="T82" s="3" t="s">
        <v>25</v>
      </c>
      <c r="U82" s="3" t="s">
        <v>26</v>
      </c>
    </row>
    <row r="83" spans="1:21" x14ac:dyDescent="0.25">
      <c r="A83" s="3" t="s">
        <v>18</v>
      </c>
      <c r="B83" s="3" t="s">
        <v>45</v>
      </c>
      <c r="C83" s="3">
        <v>3136</v>
      </c>
      <c r="D83" s="3">
        <v>1</v>
      </c>
      <c r="F83" s="4">
        <v>43643</v>
      </c>
      <c r="G83" s="3">
        <v>2019</v>
      </c>
      <c r="H83" s="3" t="s">
        <v>21</v>
      </c>
      <c r="I83" s="5">
        <v>24</v>
      </c>
      <c r="J83" s="5">
        <v>18693</v>
      </c>
      <c r="K83" s="5">
        <v>0.12839999999999999</v>
      </c>
      <c r="L83" s="5">
        <v>9.9760000000000009</v>
      </c>
      <c r="M83" s="14">
        <f t="shared" si="4"/>
        <v>4.4383525999999982</v>
      </c>
      <c r="N83" s="14">
        <f t="shared" si="6"/>
        <v>0.77029259999999922</v>
      </c>
      <c r="O83" s="14">
        <f t="shared" si="5"/>
        <v>0.31178509999999876</v>
      </c>
      <c r="P83" s="5">
        <v>183403</v>
      </c>
      <c r="Q83" s="3" t="s">
        <v>46</v>
      </c>
      <c r="R83" s="3" t="s">
        <v>23</v>
      </c>
      <c r="S83" s="3" t="s">
        <v>33</v>
      </c>
      <c r="T83" s="3" t="s">
        <v>25</v>
      </c>
      <c r="U83" s="3" t="s">
        <v>40</v>
      </c>
    </row>
    <row r="84" spans="1:21" x14ac:dyDescent="0.25">
      <c r="A84" s="3" t="s">
        <v>18</v>
      </c>
      <c r="B84" s="3" t="s">
        <v>45</v>
      </c>
      <c r="C84" s="3">
        <v>3136</v>
      </c>
      <c r="D84" s="3">
        <v>2</v>
      </c>
      <c r="F84" s="4">
        <v>43643</v>
      </c>
      <c r="G84" s="3">
        <v>2019</v>
      </c>
      <c r="H84" s="3" t="s">
        <v>21</v>
      </c>
      <c r="I84" s="5">
        <v>24</v>
      </c>
      <c r="J84" s="5">
        <v>18087</v>
      </c>
      <c r="K84" s="5">
        <v>0.1318</v>
      </c>
      <c r="L84" s="5">
        <v>9.4510000000000005</v>
      </c>
      <c r="M84" s="14">
        <f t="shared" si="4"/>
        <v>4.4819768699999996</v>
      </c>
      <c r="N84" s="14">
        <f t="shared" si="6"/>
        <v>1.0209908700000003</v>
      </c>
      <c r="O84" s="14">
        <f t="shared" si="5"/>
        <v>0.58836761999999998</v>
      </c>
      <c r="P84" s="5">
        <v>173049.3</v>
      </c>
      <c r="Q84" s="3" t="s">
        <v>46</v>
      </c>
      <c r="R84" s="3" t="s">
        <v>23</v>
      </c>
      <c r="S84" s="3" t="s">
        <v>33</v>
      </c>
      <c r="T84" s="3" t="s">
        <v>25</v>
      </c>
      <c r="U84" s="3" t="s">
        <v>40</v>
      </c>
    </row>
    <row r="85" spans="1:21" x14ac:dyDescent="0.25">
      <c r="A85" s="3" t="s">
        <v>18</v>
      </c>
      <c r="B85" s="3" t="s">
        <v>47</v>
      </c>
      <c r="C85" s="3">
        <v>3149</v>
      </c>
      <c r="D85" s="3">
        <v>1</v>
      </c>
      <c r="F85" s="4">
        <v>43643</v>
      </c>
      <c r="G85" s="3">
        <v>2019</v>
      </c>
      <c r="H85" s="3" t="s">
        <v>21</v>
      </c>
      <c r="I85" s="5">
        <v>0</v>
      </c>
      <c r="J85" s="5"/>
      <c r="K85" s="5"/>
      <c r="L85" s="5"/>
      <c r="M85" s="14">
        <f t="shared" si="4"/>
        <v>0</v>
      </c>
      <c r="N85" s="14">
        <f t="shared" si="6"/>
        <v>0</v>
      </c>
      <c r="O85" s="14">
        <f t="shared" si="5"/>
        <v>0</v>
      </c>
      <c r="P85" s="5"/>
      <c r="Q85" s="3" t="s">
        <v>48</v>
      </c>
      <c r="R85" s="3" t="s">
        <v>23</v>
      </c>
      <c r="S85" s="3" t="s">
        <v>33</v>
      </c>
      <c r="T85" s="3" t="s">
        <v>25</v>
      </c>
      <c r="U85" s="3" t="s">
        <v>40</v>
      </c>
    </row>
    <row r="86" spans="1:21" x14ac:dyDescent="0.25">
      <c r="A86" s="3" t="s">
        <v>18</v>
      </c>
      <c r="B86" s="3" t="s">
        <v>47</v>
      </c>
      <c r="C86" s="3">
        <v>3149</v>
      </c>
      <c r="D86" s="3">
        <v>2</v>
      </c>
      <c r="F86" s="4">
        <v>43643</v>
      </c>
      <c r="G86" s="3">
        <v>2019</v>
      </c>
      <c r="H86" s="3" t="s">
        <v>21</v>
      </c>
      <c r="I86" s="5">
        <v>0</v>
      </c>
      <c r="J86" s="5"/>
      <c r="K86" s="5"/>
      <c r="L86" s="5"/>
      <c r="M86" s="14">
        <f t="shared" si="4"/>
        <v>0</v>
      </c>
      <c r="N86" s="14">
        <f t="shared" si="6"/>
        <v>0</v>
      </c>
      <c r="O86" s="14">
        <f t="shared" si="5"/>
        <v>0</v>
      </c>
      <c r="P86" s="5"/>
      <c r="Q86" s="3" t="s">
        <v>48</v>
      </c>
      <c r="R86" s="3" t="s">
        <v>23</v>
      </c>
      <c r="S86" s="3" t="s">
        <v>33</v>
      </c>
      <c r="T86" s="3" t="s">
        <v>25</v>
      </c>
      <c r="U86" s="3" t="s">
        <v>40</v>
      </c>
    </row>
    <row r="87" spans="1:21" x14ac:dyDescent="0.25">
      <c r="A87" s="3" t="s">
        <v>18</v>
      </c>
      <c r="B87" s="3" t="s">
        <v>49</v>
      </c>
      <c r="C87" s="3">
        <v>50776</v>
      </c>
      <c r="D87" s="3">
        <v>1</v>
      </c>
      <c r="F87" s="4">
        <v>43643</v>
      </c>
      <c r="G87" s="3">
        <v>2019</v>
      </c>
      <c r="H87" s="3" t="s">
        <v>50</v>
      </c>
      <c r="I87" s="5">
        <v>0</v>
      </c>
      <c r="J87" s="5"/>
      <c r="K87" s="5"/>
      <c r="L87" s="5"/>
      <c r="M87" s="14">
        <f t="shared" si="4"/>
        <v>0</v>
      </c>
      <c r="N87" s="14">
        <f t="shared" si="6"/>
        <v>0</v>
      </c>
      <c r="O87" s="14">
        <f t="shared" si="5"/>
        <v>0</v>
      </c>
      <c r="P87" s="5"/>
      <c r="Q87" s="3" t="s">
        <v>51</v>
      </c>
      <c r="R87" s="3" t="s">
        <v>23</v>
      </c>
      <c r="S87" s="3" t="s">
        <v>43</v>
      </c>
      <c r="T87" s="3" t="s">
        <v>25</v>
      </c>
      <c r="U87" s="3" t="s">
        <v>52</v>
      </c>
    </row>
    <row r="88" spans="1:21" x14ac:dyDescent="0.25">
      <c r="A88" s="3" t="s">
        <v>18</v>
      </c>
      <c r="B88" s="3" t="s">
        <v>49</v>
      </c>
      <c r="C88" s="3">
        <v>50776</v>
      </c>
      <c r="D88" s="3">
        <v>2</v>
      </c>
      <c r="F88" s="4">
        <v>43643</v>
      </c>
      <c r="G88" s="3">
        <v>2019</v>
      </c>
      <c r="H88" s="3" t="s">
        <v>50</v>
      </c>
      <c r="I88" s="5">
        <v>0</v>
      </c>
      <c r="J88" s="5"/>
      <c r="K88" s="5"/>
      <c r="L88" s="5"/>
      <c r="M88" s="14">
        <f t="shared" si="4"/>
        <v>0</v>
      </c>
      <c r="N88" s="14">
        <f t="shared" si="6"/>
        <v>0</v>
      </c>
      <c r="O88" s="14">
        <f t="shared" si="5"/>
        <v>0</v>
      </c>
      <c r="P88" s="5"/>
      <c r="Q88" s="3" t="s">
        <v>51</v>
      </c>
      <c r="R88" s="3" t="s">
        <v>23</v>
      </c>
      <c r="S88" s="3" t="s">
        <v>43</v>
      </c>
      <c r="T88" s="3" t="s">
        <v>25</v>
      </c>
      <c r="U88" s="3" t="s">
        <v>52</v>
      </c>
    </row>
    <row r="89" spans="1:21" x14ac:dyDescent="0.25">
      <c r="A89" s="3" t="s">
        <v>18</v>
      </c>
      <c r="B89" s="3" t="s">
        <v>53</v>
      </c>
      <c r="C89" s="3">
        <v>50974</v>
      </c>
      <c r="D89" s="3">
        <v>1</v>
      </c>
      <c r="F89" s="4">
        <v>43643</v>
      </c>
      <c r="G89" s="3">
        <v>2019</v>
      </c>
      <c r="H89" s="3" t="s">
        <v>21</v>
      </c>
      <c r="I89" s="5">
        <v>24</v>
      </c>
      <c r="J89" s="5"/>
      <c r="K89" s="5">
        <v>0.107</v>
      </c>
      <c r="L89" s="5">
        <v>0.52100000000000002</v>
      </c>
      <c r="M89" s="14">
        <f t="shared" si="4"/>
        <v>0.1343115</v>
      </c>
      <c r="N89" s="14">
        <f t="shared" si="6"/>
        <v>-6.466849999999999E-2</v>
      </c>
      <c r="O89" s="14">
        <f t="shared" si="5"/>
        <v>-8.9541000000000009E-2</v>
      </c>
      <c r="P89" s="5">
        <v>9949</v>
      </c>
      <c r="Q89" s="3" t="s">
        <v>54</v>
      </c>
      <c r="R89" s="3" t="s">
        <v>23</v>
      </c>
      <c r="S89" s="3" t="s">
        <v>43</v>
      </c>
      <c r="T89" s="3" t="s">
        <v>25</v>
      </c>
      <c r="U89" s="3" t="s">
        <v>55</v>
      </c>
    </row>
    <row r="90" spans="1:21" x14ac:dyDescent="0.25">
      <c r="A90" s="3" t="s">
        <v>18</v>
      </c>
      <c r="B90" s="3" t="s">
        <v>53</v>
      </c>
      <c r="C90" s="3">
        <v>50974</v>
      </c>
      <c r="D90" s="3">
        <v>2</v>
      </c>
      <c r="F90" s="4">
        <v>43643</v>
      </c>
      <c r="G90" s="3">
        <v>2019</v>
      </c>
      <c r="H90" s="3" t="s">
        <v>21</v>
      </c>
      <c r="I90" s="5">
        <v>24</v>
      </c>
      <c r="J90" s="5"/>
      <c r="K90" s="5">
        <v>0.12429999999999999</v>
      </c>
      <c r="L90" s="5">
        <v>0.66700000000000004</v>
      </c>
      <c r="M90" s="14">
        <f t="shared" si="4"/>
        <v>0.23556746499999998</v>
      </c>
      <c r="N90" s="14">
        <f t="shared" si="6"/>
        <v>2.2865464999999995E-2</v>
      </c>
      <c r="O90" s="14">
        <f t="shared" si="5"/>
        <v>-3.722285000000033E-3</v>
      </c>
      <c r="P90" s="5">
        <v>10635.1</v>
      </c>
      <c r="Q90" s="3" t="s">
        <v>54</v>
      </c>
      <c r="R90" s="3" t="s">
        <v>23</v>
      </c>
      <c r="S90" s="3" t="s">
        <v>43</v>
      </c>
      <c r="T90" s="3" t="s">
        <v>25</v>
      </c>
      <c r="U90" s="3" t="s">
        <v>55</v>
      </c>
    </row>
    <row r="91" spans="1:21" x14ac:dyDescent="0.25">
      <c r="A91" s="3" t="s">
        <v>18</v>
      </c>
      <c r="B91" s="3" t="s">
        <v>56</v>
      </c>
      <c r="C91" s="3">
        <v>50611</v>
      </c>
      <c r="D91" s="3">
        <v>31</v>
      </c>
      <c r="F91" s="4">
        <v>43643</v>
      </c>
      <c r="G91" s="3">
        <v>2019</v>
      </c>
      <c r="H91" s="3" t="s">
        <v>21</v>
      </c>
      <c r="I91" s="5">
        <v>0</v>
      </c>
      <c r="J91" s="5"/>
      <c r="K91" s="5"/>
      <c r="L91" s="5"/>
      <c r="M91" s="14">
        <f t="shared" si="4"/>
        <v>0</v>
      </c>
      <c r="N91" s="14">
        <f t="shared" si="6"/>
        <v>0</v>
      </c>
      <c r="O91" s="14">
        <f t="shared" si="5"/>
        <v>0</v>
      </c>
      <c r="P91" s="5"/>
      <c r="Q91" s="3" t="s">
        <v>57</v>
      </c>
      <c r="R91" s="3" t="s">
        <v>23</v>
      </c>
      <c r="S91" s="3" t="s">
        <v>43</v>
      </c>
      <c r="T91" s="3" t="s">
        <v>25</v>
      </c>
    </row>
    <row r="92" spans="1:21" x14ac:dyDescent="0.25">
      <c r="A92" s="3" t="s">
        <v>18</v>
      </c>
      <c r="B92" s="3" t="s">
        <v>58</v>
      </c>
      <c r="C92" s="3">
        <v>50879</v>
      </c>
      <c r="D92" s="3" t="s">
        <v>59</v>
      </c>
      <c r="F92" s="4">
        <v>43643</v>
      </c>
      <c r="G92" s="3">
        <v>2019</v>
      </c>
      <c r="H92" s="3" t="s">
        <v>21</v>
      </c>
      <c r="I92" s="5">
        <v>24</v>
      </c>
      <c r="J92" s="5"/>
      <c r="K92" s="5">
        <v>0.13389999999999999</v>
      </c>
      <c r="L92" s="5">
        <v>1.008</v>
      </c>
      <c r="M92" s="14">
        <f t="shared" si="4"/>
        <v>0.4055355149999999</v>
      </c>
      <c r="N92" s="14">
        <f t="shared" si="6"/>
        <v>0.10458151499999997</v>
      </c>
      <c r="O92" s="14">
        <f t="shared" si="5"/>
        <v>6.6962264999999938E-2</v>
      </c>
      <c r="P92" s="5">
        <v>15047.7</v>
      </c>
      <c r="Q92" s="3" t="s">
        <v>57</v>
      </c>
      <c r="R92" s="3" t="s">
        <v>23</v>
      </c>
      <c r="S92" s="3" t="s">
        <v>43</v>
      </c>
      <c r="T92" s="3" t="s">
        <v>25</v>
      </c>
      <c r="U92" s="3" t="s">
        <v>60</v>
      </c>
    </row>
    <row r="93" spans="1:21" x14ac:dyDescent="0.25">
      <c r="A93" s="3" t="s">
        <v>18</v>
      </c>
      <c r="B93" s="3" t="s">
        <v>61</v>
      </c>
      <c r="C93" s="3">
        <v>10641</v>
      </c>
      <c r="D93" s="3">
        <v>1</v>
      </c>
      <c r="F93" s="4">
        <v>43643</v>
      </c>
      <c r="G93" s="3">
        <v>2019</v>
      </c>
      <c r="H93" s="3" t="s">
        <v>21</v>
      </c>
      <c r="I93" s="5">
        <v>0</v>
      </c>
      <c r="J93" s="5"/>
      <c r="K93" s="5"/>
      <c r="L93" s="5"/>
      <c r="M93" s="14">
        <f t="shared" si="4"/>
        <v>0</v>
      </c>
      <c r="N93" s="14">
        <f t="shared" si="6"/>
        <v>0</v>
      </c>
      <c r="O93" s="14">
        <f t="shared" si="5"/>
        <v>0</v>
      </c>
      <c r="P93" s="5"/>
      <c r="Q93" s="3" t="s">
        <v>42</v>
      </c>
      <c r="R93" s="3" t="s">
        <v>62</v>
      </c>
      <c r="S93" s="3" t="s">
        <v>43</v>
      </c>
      <c r="T93" s="3" t="s">
        <v>63</v>
      </c>
      <c r="U93" s="3" t="s">
        <v>55</v>
      </c>
    </row>
    <row r="94" spans="1:21" x14ac:dyDescent="0.25">
      <c r="A94" s="3" t="s">
        <v>18</v>
      </c>
      <c r="B94" s="3" t="s">
        <v>61</v>
      </c>
      <c r="C94" s="3">
        <v>10641</v>
      </c>
      <c r="D94" s="3">
        <v>2</v>
      </c>
      <c r="F94" s="4">
        <v>43643</v>
      </c>
      <c r="G94" s="3">
        <v>2019</v>
      </c>
      <c r="H94" s="3" t="s">
        <v>21</v>
      </c>
      <c r="I94" s="5">
        <v>0</v>
      </c>
      <c r="J94" s="5"/>
      <c r="K94" s="5"/>
      <c r="L94" s="5"/>
      <c r="M94" s="14">
        <f t="shared" si="4"/>
        <v>0</v>
      </c>
      <c r="N94" s="14">
        <f t="shared" si="6"/>
        <v>0</v>
      </c>
      <c r="O94" s="14">
        <f t="shared" si="5"/>
        <v>0</v>
      </c>
      <c r="P94" s="5"/>
      <c r="Q94" s="3" t="s">
        <v>42</v>
      </c>
      <c r="R94" s="3" t="s">
        <v>62</v>
      </c>
      <c r="S94" s="3" t="s">
        <v>43</v>
      </c>
      <c r="T94" s="3" t="s">
        <v>63</v>
      </c>
      <c r="U94" s="3" t="s">
        <v>55</v>
      </c>
    </row>
    <row r="95" spans="1:21" x14ac:dyDescent="0.25">
      <c r="A95" s="3" t="s">
        <v>18</v>
      </c>
      <c r="B95" s="3" t="s">
        <v>64</v>
      </c>
      <c r="C95" s="3">
        <v>10143</v>
      </c>
      <c r="D95" s="3" t="s">
        <v>65</v>
      </c>
      <c r="F95" s="4">
        <v>43643</v>
      </c>
      <c r="G95" s="3">
        <v>2019</v>
      </c>
      <c r="H95" s="3" t="s">
        <v>50</v>
      </c>
      <c r="I95" s="5">
        <v>21.99</v>
      </c>
      <c r="J95" s="5">
        <v>2385.75</v>
      </c>
      <c r="K95" s="5">
        <v>0.14929999999999999</v>
      </c>
      <c r="L95" s="5">
        <v>2.06</v>
      </c>
      <c r="M95" s="14">
        <f t="shared" si="4"/>
        <v>0.92873732489999972</v>
      </c>
      <c r="N95" s="14">
        <f t="shared" si="6"/>
        <v>0.39266960489999986</v>
      </c>
      <c r="O95" s="14">
        <f t="shared" si="5"/>
        <v>0.32566113989999984</v>
      </c>
      <c r="P95" s="5">
        <v>26803.385999999999</v>
      </c>
      <c r="Q95" s="3" t="s">
        <v>42</v>
      </c>
      <c r="R95" s="3" t="s">
        <v>23</v>
      </c>
      <c r="S95" s="3" t="s">
        <v>43</v>
      </c>
      <c r="T95" s="3" t="s">
        <v>63</v>
      </c>
      <c r="U95" s="3" t="s">
        <v>52</v>
      </c>
    </row>
    <row r="96" spans="1:21" x14ac:dyDescent="0.25">
      <c r="A96" s="3" t="s">
        <v>18</v>
      </c>
      <c r="B96" s="3" t="s">
        <v>66</v>
      </c>
      <c r="C96" s="3">
        <v>10113</v>
      </c>
      <c r="D96" s="3">
        <v>31</v>
      </c>
      <c r="E96" s="3" t="s">
        <v>67</v>
      </c>
      <c r="F96" s="4">
        <v>43643</v>
      </c>
      <c r="G96" s="3">
        <v>2019</v>
      </c>
      <c r="H96" s="3" t="s">
        <v>21</v>
      </c>
      <c r="I96" s="5">
        <v>24</v>
      </c>
      <c r="J96" s="5"/>
      <c r="K96" s="5">
        <v>6.93E-2</v>
      </c>
      <c r="L96" s="5">
        <v>0.38</v>
      </c>
      <c r="M96" s="14">
        <f t="shared" si="4"/>
        <v>-5.8853745000000013E-2</v>
      </c>
      <c r="N96" s="14">
        <f t="shared" si="6"/>
        <v>-0.278867745</v>
      </c>
      <c r="O96" s="14">
        <f t="shared" si="5"/>
        <v>-0.30636949500000005</v>
      </c>
      <c r="P96" s="5">
        <v>11000.7</v>
      </c>
      <c r="Q96" s="3" t="s">
        <v>57</v>
      </c>
      <c r="R96" s="3" t="s">
        <v>23</v>
      </c>
      <c r="S96" s="3" t="s">
        <v>43</v>
      </c>
      <c r="T96" s="3" t="s">
        <v>63</v>
      </c>
      <c r="U96" s="3" t="s">
        <v>68</v>
      </c>
    </row>
    <row r="97" spans="1:21" x14ac:dyDescent="0.25">
      <c r="A97" s="3" t="s">
        <v>18</v>
      </c>
      <c r="B97" s="3" t="s">
        <v>66</v>
      </c>
      <c r="C97" s="3">
        <v>10113</v>
      </c>
      <c r="D97" s="3">
        <v>32</v>
      </c>
      <c r="E97" s="3" t="s">
        <v>67</v>
      </c>
      <c r="F97" s="4">
        <v>43643</v>
      </c>
      <c r="G97" s="3">
        <v>2019</v>
      </c>
      <c r="H97" s="3" t="s">
        <v>21</v>
      </c>
      <c r="I97" s="5">
        <v>24</v>
      </c>
      <c r="J97" s="5"/>
      <c r="K97" s="5">
        <v>6.93E-2</v>
      </c>
      <c r="L97" s="5">
        <v>0.375</v>
      </c>
      <c r="M97" s="14">
        <f t="shared" si="4"/>
        <v>-5.7835640000000008E-2</v>
      </c>
      <c r="N97" s="14">
        <f t="shared" si="6"/>
        <v>-0.27404363999999998</v>
      </c>
      <c r="O97" s="14">
        <f t="shared" si="5"/>
        <v>-0.30106963999999997</v>
      </c>
      <c r="P97" s="5">
        <v>10810.4</v>
      </c>
      <c r="Q97" s="3" t="s">
        <v>57</v>
      </c>
      <c r="R97" s="3" t="s">
        <v>23</v>
      </c>
      <c r="S97" s="3" t="s">
        <v>43</v>
      </c>
      <c r="T97" s="3" t="s">
        <v>63</v>
      </c>
      <c r="U97" s="3" t="s">
        <v>68</v>
      </c>
    </row>
    <row r="98" spans="1:21" x14ac:dyDescent="0.25">
      <c r="A98" s="3" t="s">
        <v>18</v>
      </c>
      <c r="B98" s="3" t="s">
        <v>69</v>
      </c>
      <c r="C98" s="3">
        <v>10343</v>
      </c>
      <c r="D98" s="3" t="s">
        <v>70</v>
      </c>
      <c r="F98" s="4">
        <v>43643</v>
      </c>
      <c r="G98" s="3">
        <v>2019</v>
      </c>
      <c r="H98" s="3" t="s">
        <v>21</v>
      </c>
      <c r="I98" s="5">
        <v>0</v>
      </c>
      <c r="J98" s="5"/>
      <c r="K98" s="5"/>
      <c r="L98" s="5"/>
      <c r="M98" s="14">
        <f t="shared" si="4"/>
        <v>0</v>
      </c>
      <c r="N98" s="14">
        <f t="shared" si="6"/>
        <v>0</v>
      </c>
      <c r="O98" s="14">
        <f t="shared" si="5"/>
        <v>0</v>
      </c>
      <c r="P98" s="5"/>
      <c r="Q98" s="3" t="s">
        <v>71</v>
      </c>
      <c r="R98" s="3" t="s">
        <v>23</v>
      </c>
      <c r="S98" s="3" t="s">
        <v>43</v>
      </c>
      <c r="T98" s="3" t="s">
        <v>63</v>
      </c>
    </row>
    <row r="99" spans="1:21" x14ac:dyDescent="0.25">
      <c r="A99" s="3" t="s">
        <v>18</v>
      </c>
      <c r="B99" s="3" t="s">
        <v>72</v>
      </c>
      <c r="C99" s="3">
        <v>50888</v>
      </c>
      <c r="D99" s="3" t="s">
        <v>73</v>
      </c>
      <c r="F99" s="4">
        <v>43643</v>
      </c>
      <c r="G99" s="3">
        <v>2019</v>
      </c>
      <c r="H99" s="3" t="s">
        <v>21</v>
      </c>
      <c r="I99" s="5">
        <v>0</v>
      </c>
      <c r="J99" s="5"/>
      <c r="K99" s="5"/>
      <c r="L99" s="5"/>
      <c r="M99" s="14">
        <f t="shared" si="4"/>
        <v>0</v>
      </c>
      <c r="N99" s="14">
        <f t="shared" si="6"/>
        <v>0</v>
      </c>
      <c r="O99" s="14">
        <f t="shared" si="5"/>
        <v>0</v>
      </c>
      <c r="P99" s="5"/>
      <c r="Q99" s="3" t="s">
        <v>74</v>
      </c>
      <c r="R99" s="3" t="s">
        <v>23</v>
      </c>
      <c r="S99" s="3" t="s">
        <v>43</v>
      </c>
      <c r="T99" s="3" t="s">
        <v>63</v>
      </c>
      <c r="U99" s="3" t="s">
        <v>52</v>
      </c>
    </row>
    <row r="100" spans="1:21" x14ac:dyDescent="0.25">
      <c r="A100" s="3" t="s">
        <v>18</v>
      </c>
      <c r="B100" s="3" t="s">
        <v>75</v>
      </c>
      <c r="C100" s="3">
        <v>3130</v>
      </c>
      <c r="D100" s="3">
        <v>1</v>
      </c>
      <c r="E100" s="3" t="s">
        <v>76</v>
      </c>
      <c r="F100" s="4">
        <v>43643</v>
      </c>
      <c r="G100" s="3">
        <v>2019</v>
      </c>
      <c r="H100" s="3" t="s">
        <v>21</v>
      </c>
      <c r="I100" s="5">
        <v>24</v>
      </c>
      <c r="J100" s="5"/>
      <c r="K100" s="5">
        <v>9.7000000000000003E-2</v>
      </c>
      <c r="L100" s="5">
        <v>2.786</v>
      </c>
      <c r="M100" s="14">
        <f t="shared" ref="M100:M135" si="7">((K100-0.08)*P100)/2000</f>
        <v>0.45158885000000004</v>
      </c>
      <c r="N100" s="14">
        <f t="shared" si="6"/>
        <v>-0.61097314999999985</v>
      </c>
      <c r="O100" s="14">
        <f t="shared" si="5"/>
        <v>-0.74379339999999994</v>
      </c>
      <c r="P100" s="5">
        <v>53128.1</v>
      </c>
      <c r="Q100" s="3" t="s">
        <v>39</v>
      </c>
      <c r="R100" s="3" t="s">
        <v>23</v>
      </c>
      <c r="S100" s="3" t="s">
        <v>43</v>
      </c>
      <c r="T100" s="3" t="s">
        <v>63</v>
      </c>
      <c r="U100" s="3" t="s">
        <v>55</v>
      </c>
    </row>
    <row r="101" spans="1:21" x14ac:dyDescent="0.25">
      <c r="A101" s="3" t="s">
        <v>18</v>
      </c>
      <c r="B101" s="3" t="s">
        <v>75</v>
      </c>
      <c r="C101" s="3">
        <v>3130</v>
      </c>
      <c r="D101" s="3">
        <v>2</v>
      </c>
      <c r="E101" s="3" t="s">
        <v>76</v>
      </c>
      <c r="F101" s="4">
        <v>43643</v>
      </c>
      <c r="G101" s="3">
        <v>2019</v>
      </c>
      <c r="H101" s="3" t="s">
        <v>21</v>
      </c>
      <c r="I101" s="5">
        <v>24</v>
      </c>
      <c r="J101" s="5"/>
      <c r="K101" s="5">
        <v>9.7000000000000003E-2</v>
      </c>
      <c r="L101" s="5">
        <v>2.7949999999999999</v>
      </c>
      <c r="M101" s="14">
        <f t="shared" si="7"/>
        <v>0.45069465000000003</v>
      </c>
      <c r="N101" s="14">
        <f t="shared" si="6"/>
        <v>-0.60976334999999982</v>
      </c>
      <c r="O101" s="14">
        <f t="shared" si="5"/>
        <v>-0.74232059999999989</v>
      </c>
      <c r="P101" s="5">
        <v>53022.9</v>
      </c>
      <c r="Q101" s="3" t="s">
        <v>39</v>
      </c>
      <c r="R101" s="3" t="s">
        <v>23</v>
      </c>
      <c r="S101" s="3" t="s">
        <v>43</v>
      </c>
      <c r="T101" s="3" t="s">
        <v>63</v>
      </c>
      <c r="U101" s="3" t="s">
        <v>55</v>
      </c>
    </row>
    <row r="102" spans="1:21" x14ac:dyDescent="0.25">
      <c r="A102" s="3" t="s">
        <v>18</v>
      </c>
      <c r="B102" s="3" t="s">
        <v>77</v>
      </c>
      <c r="C102" s="3">
        <v>54634</v>
      </c>
      <c r="D102" s="3">
        <v>1</v>
      </c>
      <c r="F102" s="4">
        <v>43643</v>
      </c>
      <c r="G102" s="3">
        <v>2019</v>
      </c>
      <c r="H102" s="3" t="s">
        <v>21</v>
      </c>
      <c r="I102" s="5">
        <v>24</v>
      </c>
      <c r="J102" s="5"/>
      <c r="K102" s="5">
        <v>5.1700000000000003E-2</v>
      </c>
      <c r="L102" s="5">
        <v>0.77600000000000002</v>
      </c>
      <c r="M102" s="14">
        <f t="shared" si="7"/>
        <v>-0.42498534500000001</v>
      </c>
      <c r="N102" s="14">
        <f t="shared" si="6"/>
        <v>-1.0256713449999999</v>
      </c>
      <c r="O102" s="14">
        <f t="shared" si="5"/>
        <v>-1.1007570949999999</v>
      </c>
      <c r="P102" s="5">
        <v>30034.3</v>
      </c>
      <c r="Q102" s="3" t="s">
        <v>57</v>
      </c>
      <c r="R102" s="3" t="s">
        <v>23</v>
      </c>
      <c r="S102" s="3" t="s">
        <v>43</v>
      </c>
      <c r="T102" s="3" t="s">
        <v>63</v>
      </c>
    </row>
    <row r="103" spans="1:21" x14ac:dyDescent="0.25">
      <c r="A103" s="3" t="s">
        <v>18</v>
      </c>
      <c r="B103" s="3" t="s">
        <v>19</v>
      </c>
      <c r="C103" s="3">
        <v>6094</v>
      </c>
      <c r="D103" s="3">
        <v>1</v>
      </c>
      <c r="E103" s="3" t="s">
        <v>20</v>
      </c>
      <c r="F103" s="4">
        <v>43644</v>
      </c>
      <c r="G103" s="3">
        <v>2019</v>
      </c>
      <c r="H103" s="3" t="s">
        <v>21</v>
      </c>
      <c r="I103" s="5">
        <v>0</v>
      </c>
      <c r="J103" s="5"/>
      <c r="K103" s="5"/>
      <c r="L103" s="5"/>
      <c r="M103" s="14">
        <f t="shared" si="7"/>
        <v>0</v>
      </c>
      <c r="N103" s="14">
        <f t="shared" si="6"/>
        <v>0</v>
      </c>
      <c r="O103" s="14">
        <f t="shared" si="5"/>
        <v>0</v>
      </c>
      <c r="P103" s="5"/>
      <c r="Q103" s="3" t="s">
        <v>22</v>
      </c>
      <c r="R103" s="3" t="s">
        <v>23</v>
      </c>
      <c r="S103" s="3" t="s">
        <v>24</v>
      </c>
      <c r="T103" s="3" t="s">
        <v>25</v>
      </c>
      <c r="U103" s="3" t="s">
        <v>26</v>
      </c>
    </row>
    <row r="104" spans="1:21" x14ac:dyDescent="0.25">
      <c r="A104" s="3" t="s">
        <v>18</v>
      </c>
      <c r="B104" s="3" t="s">
        <v>19</v>
      </c>
      <c r="C104" s="3">
        <v>6094</v>
      </c>
      <c r="D104" s="3">
        <v>2</v>
      </c>
      <c r="E104" s="3" t="s">
        <v>27</v>
      </c>
      <c r="F104" s="4">
        <v>43644</v>
      </c>
      <c r="G104" s="3">
        <v>2019</v>
      </c>
      <c r="H104" s="3" t="s">
        <v>21</v>
      </c>
      <c r="I104" s="5">
        <v>0</v>
      </c>
      <c r="J104" s="5"/>
      <c r="K104" s="5"/>
      <c r="L104" s="5"/>
      <c r="M104" s="14">
        <f t="shared" si="7"/>
        <v>0</v>
      </c>
      <c r="N104" s="14">
        <f t="shared" si="6"/>
        <v>0</v>
      </c>
      <c r="O104" s="14">
        <f t="shared" si="5"/>
        <v>0</v>
      </c>
      <c r="P104" s="5"/>
      <c r="Q104" s="3" t="s">
        <v>22</v>
      </c>
      <c r="R104" s="3" t="s">
        <v>23</v>
      </c>
      <c r="S104" s="3" t="s">
        <v>24</v>
      </c>
      <c r="T104" s="3" t="s">
        <v>25</v>
      </c>
      <c r="U104" s="3" t="s">
        <v>28</v>
      </c>
    </row>
    <row r="105" spans="1:21" x14ac:dyDescent="0.25">
      <c r="A105" s="3" t="s">
        <v>18</v>
      </c>
      <c r="B105" s="3" t="s">
        <v>19</v>
      </c>
      <c r="C105" s="3">
        <v>6094</v>
      </c>
      <c r="D105" s="3">
        <v>3</v>
      </c>
      <c r="E105" s="3" t="s">
        <v>29</v>
      </c>
      <c r="F105" s="4">
        <v>43644</v>
      </c>
      <c r="G105" s="3">
        <v>2019</v>
      </c>
      <c r="H105" s="3" t="s">
        <v>21</v>
      </c>
      <c r="I105" s="5">
        <v>0</v>
      </c>
      <c r="J105" s="5"/>
      <c r="K105" s="5"/>
      <c r="L105" s="5"/>
      <c r="M105" s="14">
        <f t="shared" si="7"/>
        <v>0</v>
      </c>
      <c r="N105" s="14">
        <f t="shared" si="6"/>
        <v>0</v>
      </c>
      <c r="O105" s="14">
        <f t="shared" si="5"/>
        <v>0</v>
      </c>
      <c r="P105" s="5"/>
      <c r="Q105" s="3" t="s">
        <v>22</v>
      </c>
      <c r="R105" s="3" t="s">
        <v>23</v>
      </c>
      <c r="S105" s="3" t="s">
        <v>24</v>
      </c>
      <c r="T105" s="3" t="s">
        <v>25</v>
      </c>
      <c r="U105" s="3" t="s">
        <v>26</v>
      </c>
    </row>
    <row r="106" spans="1:21" x14ac:dyDescent="0.25">
      <c r="A106" s="3" t="s">
        <v>18</v>
      </c>
      <c r="B106" s="3" t="s">
        <v>30</v>
      </c>
      <c r="C106" s="3">
        <v>3140</v>
      </c>
      <c r="D106" s="3">
        <v>1</v>
      </c>
      <c r="E106" s="3" t="s">
        <v>31</v>
      </c>
      <c r="F106" s="4">
        <v>43644</v>
      </c>
      <c r="G106" s="3">
        <v>2019</v>
      </c>
      <c r="H106" s="3" t="s">
        <v>21</v>
      </c>
      <c r="I106" s="5">
        <v>24</v>
      </c>
      <c r="J106" s="5">
        <v>3864</v>
      </c>
      <c r="K106" s="5">
        <v>6.3799999999999996E-2</v>
      </c>
      <c r="L106" s="5">
        <v>1.4119999999999999</v>
      </c>
      <c r="M106" s="14">
        <f t="shared" si="7"/>
        <v>-0.30708477000000012</v>
      </c>
      <c r="N106" s="14">
        <f t="shared" si="6"/>
        <v>-1.0653187699999997</v>
      </c>
      <c r="O106" s="14">
        <f t="shared" si="5"/>
        <v>-1.16009802</v>
      </c>
      <c r="P106" s="5">
        <v>37911.699999999997</v>
      </c>
      <c r="Q106" s="3" t="s">
        <v>32</v>
      </c>
      <c r="R106" s="3" t="s">
        <v>23</v>
      </c>
      <c r="S106" s="3" t="s">
        <v>33</v>
      </c>
      <c r="T106" s="3" t="s">
        <v>25</v>
      </c>
      <c r="U106" s="3" t="s">
        <v>34</v>
      </c>
    </row>
    <row r="107" spans="1:21" x14ac:dyDescent="0.25">
      <c r="A107" s="3" t="s">
        <v>18</v>
      </c>
      <c r="B107" s="3" t="s">
        <v>30</v>
      </c>
      <c r="C107" s="3">
        <v>3140</v>
      </c>
      <c r="D107" s="3">
        <v>2</v>
      </c>
      <c r="E107" s="3" t="s">
        <v>31</v>
      </c>
      <c r="F107" s="4">
        <v>43644</v>
      </c>
      <c r="G107" s="3">
        <v>2019</v>
      </c>
      <c r="H107" s="3" t="s">
        <v>21</v>
      </c>
      <c r="I107" s="5">
        <v>24</v>
      </c>
      <c r="J107" s="5">
        <v>6413</v>
      </c>
      <c r="K107" s="5">
        <v>6.3799999999999996E-2</v>
      </c>
      <c r="L107" s="5">
        <v>2.2989999999999999</v>
      </c>
      <c r="M107" s="14">
        <f t="shared" si="7"/>
        <v>-0.5566733100000002</v>
      </c>
      <c r="N107" s="14">
        <f t="shared" si="6"/>
        <v>-1.93117531</v>
      </c>
      <c r="O107" s="14">
        <f t="shared" si="5"/>
        <v>-2.1029880599999999</v>
      </c>
      <c r="P107" s="5">
        <v>68725.100000000006</v>
      </c>
      <c r="Q107" s="3" t="s">
        <v>32</v>
      </c>
      <c r="R107" s="3" t="s">
        <v>23</v>
      </c>
      <c r="S107" s="3" t="s">
        <v>33</v>
      </c>
      <c r="T107" s="3" t="s">
        <v>25</v>
      </c>
      <c r="U107" s="3" t="s">
        <v>34</v>
      </c>
    </row>
    <row r="108" spans="1:21" x14ac:dyDescent="0.25">
      <c r="A108" s="3" t="s">
        <v>18</v>
      </c>
      <c r="B108" s="3" t="s">
        <v>30</v>
      </c>
      <c r="C108" s="3">
        <v>3140</v>
      </c>
      <c r="D108" s="3">
        <v>3</v>
      </c>
      <c r="F108" s="4">
        <v>43644</v>
      </c>
      <c r="G108" s="3">
        <v>2019</v>
      </c>
      <c r="H108" s="3" t="s">
        <v>21</v>
      </c>
      <c r="I108" s="5">
        <v>14.45</v>
      </c>
      <c r="J108" s="5">
        <v>2650.45</v>
      </c>
      <c r="K108" s="5">
        <v>5.91E-2</v>
      </c>
      <c r="L108" s="5">
        <v>0.81799999999999995</v>
      </c>
      <c r="M108" s="14">
        <f t="shared" si="7"/>
        <v>-0.30214826950000001</v>
      </c>
      <c r="N108" s="14">
        <f t="shared" si="6"/>
        <v>-0.88042246949999992</v>
      </c>
      <c r="O108" s="14">
        <f t="shared" si="5"/>
        <v>-0.95270674450000004</v>
      </c>
      <c r="P108" s="5">
        <v>28913.71</v>
      </c>
      <c r="Q108" s="3" t="s">
        <v>32</v>
      </c>
      <c r="R108" s="3" t="s">
        <v>23</v>
      </c>
      <c r="S108" s="3" t="s">
        <v>33</v>
      </c>
      <c r="T108" s="3" t="s">
        <v>25</v>
      </c>
      <c r="U108" s="3" t="s">
        <v>34</v>
      </c>
    </row>
    <row r="109" spans="1:21" x14ac:dyDescent="0.25">
      <c r="A109" s="3" t="s">
        <v>18</v>
      </c>
      <c r="B109" s="3" t="s">
        <v>35</v>
      </c>
      <c r="C109" s="3">
        <v>8226</v>
      </c>
      <c r="D109" s="3">
        <v>1</v>
      </c>
      <c r="F109" s="4">
        <v>43644</v>
      </c>
      <c r="G109" s="3">
        <v>2019</v>
      </c>
      <c r="H109" s="3" t="s">
        <v>21</v>
      </c>
      <c r="I109" s="5">
        <v>19.05</v>
      </c>
      <c r="J109" s="5">
        <v>3656.95</v>
      </c>
      <c r="K109" s="5">
        <v>0.2676</v>
      </c>
      <c r="L109" s="5">
        <v>5.859</v>
      </c>
      <c r="M109" s="14">
        <f t="shared" si="7"/>
        <v>4.0945515029999999</v>
      </c>
      <c r="N109" s="14">
        <f t="shared" si="6"/>
        <v>3.221512803</v>
      </c>
      <c r="O109" s="14">
        <f t="shared" si="5"/>
        <v>3.1123829655000002</v>
      </c>
      <c r="P109" s="5">
        <v>43651.934999999998</v>
      </c>
      <c r="Q109" s="3" t="s">
        <v>36</v>
      </c>
      <c r="R109" s="3" t="s">
        <v>23</v>
      </c>
      <c r="S109" s="3" t="s">
        <v>33</v>
      </c>
      <c r="T109" s="3" t="s">
        <v>25</v>
      </c>
      <c r="U109" s="3" t="s">
        <v>37</v>
      </c>
    </row>
    <row r="110" spans="1:21" x14ac:dyDescent="0.25">
      <c r="A110" s="3" t="s">
        <v>18</v>
      </c>
      <c r="B110" s="3" t="s">
        <v>38</v>
      </c>
      <c r="C110" s="3">
        <v>3118</v>
      </c>
      <c r="D110" s="3">
        <v>1</v>
      </c>
      <c r="F110" s="4">
        <v>43644</v>
      </c>
      <c r="G110" s="3">
        <v>2019</v>
      </c>
      <c r="H110" s="3" t="s">
        <v>21</v>
      </c>
      <c r="I110" s="5">
        <v>24</v>
      </c>
      <c r="J110" s="5">
        <v>18668</v>
      </c>
      <c r="K110" s="5">
        <v>0.13</v>
      </c>
      <c r="L110" s="5">
        <v>9.9939999999999998</v>
      </c>
      <c r="M110" s="14">
        <f t="shared" si="7"/>
        <v>4.4276550000000006</v>
      </c>
      <c r="N110" s="14">
        <f t="shared" si="6"/>
        <v>0.88553100000000085</v>
      </c>
      <c r="O110" s="14">
        <f t="shared" si="5"/>
        <v>0.44276550000000042</v>
      </c>
      <c r="P110" s="5">
        <v>177106.2</v>
      </c>
      <c r="Q110" s="3" t="s">
        <v>39</v>
      </c>
      <c r="R110" s="3" t="s">
        <v>23</v>
      </c>
      <c r="S110" s="3" t="s">
        <v>33</v>
      </c>
      <c r="T110" s="3" t="s">
        <v>25</v>
      </c>
      <c r="U110" s="3" t="s">
        <v>40</v>
      </c>
    </row>
    <row r="111" spans="1:21" x14ac:dyDescent="0.25">
      <c r="A111" s="3" t="s">
        <v>18</v>
      </c>
      <c r="B111" s="3" t="s">
        <v>38</v>
      </c>
      <c r="C111" s="3">
        <v>3118</v>
      </c>
      <c r="D111" s="3">
        <v>2</v>
      </c>
      <c r="F111" s="4">
        <v>43644</v>
      </c>
      <c r="G111" s="3">
        <v>2019</v>
      </c>
      <c r="H111" s="3" t="s">
        <v>21</v>
      </c>
      <c r="I111" s="5">
        <v>24</v>
      </c>
      <c r="J111" s="5">
        <v>18590</v>
      </c>
      <c r="K111" s="5">
        <v>0.13900000000000001</v>
      </c>
      <c r="L111" s="5">
        <v>10.632999999999999</v>
      </c>
      <c r="M111" s="14">
        <f t="shared" si="7"/>
        <v>5.2162549000000018</v>
      </c>
      <c r="N111" s="14">
        <f t="shared" si="6"/>
        <v>1.6798109000000014</v>
      </c>
      <c r="O111" s="14">
        <f t="shared" si="5"/>
        <v>1.2377554000000011</v>
      </c>
      <c r="P111" s="5">
        <v>176822.2</v>
      </c>
      <c r="Q111" s="3" t="s">
        <v>39</v>
      </c>
      <c r="R111" s="3" t="s">
        <v>23</v>
      </c>
      <c r="S111" s="3" t="s">
        <v>33</v>
      </c>
      <c r="T111" s="3" t="s">
        <v>25</v>
      </c>
      <c r="U111" s="3" t="s">
        <v>40</v>
      </c>
    </row>
    <row r="112" spans="1:21" x14ac:dyDescent="0.25">
      <c r="A112" s="3" t="s">
        <v>18</v>
      </c>
      <c r="B112" s="3" t="s">
        <v>41</v>
      </c>
      <c r="C112" s="3">
        <v>10603</v>
      </c>
      <c r="D112" s="3">
        <v>31</v>
      </c>
      <c r="F112" s="4">
        <v>43644</v>
      </c>
      <c r="G112" s="3">
        <v>2019</v>
      </c>
      <c r="H112" s="3" t="s">
        <v>21</v>
      </c>
      <c r="I112" s="5">
        <v>24</v>
      </c>
      <c r="J112" s="5">
        <v>1025</v>
      </c>
      <c r="K112" s="5">
        <v>8.7900000000000006E-2</v>
      </c>
      <c r="L112" s="5">
        <v>0.68100000000000005</v>
      </c>
      <c r="M112" s="14">
        <f t="shared" si="7"/>
        <v>5.9627620000000034E-2</v>
      </c>
      <c r="N112" s="14">
        <f t="shared" si="6"/>
        <v>-0.24228437999999994</v>
      </c>
      <c r="O112" s="14">
        <f t="shared" si="5"/>
        <v>-0.28002337999999999</v>
      </c>
      <c r="P112" s="5">
        <v>15095.6</v>
      </c>
      <c r="Q112" s="3" t="s">
        <v>42</v>
      </c>
      <c r="R112" s="3" t="s">
        <v>23</v>
      </c>
      <c r="S112" s="3" t="s">
        <v>43</v>
      </c>
      <c r="T112" s="3" t="s">
        <v>25</v>
      </c>
    </row>
    <row r="113" spans="1:21" x14ac:dyDescent="0.25">
      <c r="A113" s="3" t="s">
        <v>18</v>
      </c>
      <c r="B113" s="3" t="s">
        <v>44</v>
      </c>
      <c r="C113" s="3">
        <v>3122</v>
      </c>
      <c r="D113" s="3">
        <v>1</v>
      </c>
      <c r="F113" s="4">
        <v>43644</v>
      </c>
      <c r="G113" s="3">
        <v>2019</v>
      </c>
      <c r="H113" s="3" t="s">
        <v>21</v>
      </c>
      <c r="I113" s="5">
        <v>24</v>
      </c>
      <c r="J113" s="5">
        <v>12536</v>
      </c>
      <c r="K113" s="5">
        <v>0.10050000000000001</v>
      </c>
      <c r="L113" s="5">
        <v>6.01</v>
      </c>
      <c r="M113" s="14">
        <f t="shared" si="7"/>
        <v>1.2265109000000003</v>
      </c>
      <c r="N113" s="14">
        <f t="shared" si="6"/>
        <v>-1.1666810999999992</v>
      </c>
      <c r="O113" s="14">
        <f t="shared" si="5"/>
        <v>-1.4658300999999996</v>
      </c>
      <c r="P113" s="5">
        <v>119659.6</v>
      </c>
      <c r="Q113" s="3" t="s">
        <v>39</v>
      </c>
      <c r="R113" s="3" t="s">
        <v>23</v>
      </c>
      <c r="S113" s="3" t="s">
        <v>24</v>
      </c>
      <c r="T113" s="3" t="s">
        <v>25</v>
      </c>
      <c r="U113" s="3" t="s">
        <v>26</v>
      </c>
    </row>
    <row r="114" spans="1:21" x14ac:dyDescent="0.25">
      <c r="A114" s="3" t="s">
        <v>18</v>
      </c>
      <c r="B114" s="3" t="s">
        <v>44</v>
      </c>
      <c r="C114" s="3">
        <v>3122</v>
      </c>
      <c r="D114" s="3">
        <v>2</v>
      </c>
      <c r="F114" s="4">
        <v>43644</v>
      </c>
      <c r="G114" s="3">
        <v>2019</v>
      </c>
      <c r="H114" s="3" t="s">
        <v>21</v>
      </c>
      <c r="I114" s="5">
        <v>18.27</v>
      </c>
      <c r="J114" s="5">
        <v>58.61</v>
      </c>
      <c r="K114" s="5">
        <v>0.20330000000000001</v>
      </c>
      <c r="L114" s="5">
        <v>1.5449999999999999</v>
      </c>
      <c r="M114" s="14">
        <f t="shared" si="7"/>
        <v>0.83226858840000006</v>
      </c>
      <c r="N114" s="14">
        <f t="shared" si="6"/>
        <v>0.56227066840000006</v>
      </c>
      <c r="O114" s="14">
        <f t="shared" si="5"/>
        <v>0.52852092840000009</v>
      </c>
      <c r="P114" s="5">
        <v>13499.896000000001</v>
      </c>
      <c r="Q114" s="3" t="s">
        <v>39</v>
      </c>
      <c r="R114" s="3" t="s">
        <v>23</v>
      </c>
      <c r="S114" s="3" t="s">
        <v>24</v>
      </c>
      <c r="T114" s="3" t="s">
        <v>25</v>
      </c>
      <c r="U114" s="3" t="s">
        <v>26</v>
      </c>
    </row>
    <row r="115" spans="1:21" x14ac:dyDescent="0.25">
      <c r="A115" s="3" t="s">
        <v>18</v>
      </c>
      <c r="B115" s="3" t="s">
        <v>44</v>
      </c>
      <c r="C115" s="3">
        <v>3122</v>
      </c>
      <c r="D115" s="3">
        <v>3</v>
      </c>
      <c r="F115" s="4">
        <v>43644</v>
      </c>
      <c r="G115" s="3">
        <v>2019</v>
      </c>
      <c r="H115" s="3" t="s">
        <v>21</v>
      </c>
      <c r="I115" s="5">
        <v>24</v>
      </c>
      <c r="J115" s="5">
        <v>11831</v>
      </c>
      <c r="K115" s="5">
        <v>8.8300000000000003E-2</v>
      </c>
      <c r="L115" s="5">
        <v>5.0659999999999998</v>
      </c>
      <c r="M115" s="14">
        <f t="shared" si="7"/>
        <v>0.47777290000000011</v>
      </c>
      <c r="N115" s="14">
        <f t="shared" si="6"/>
        <v>-1.8247470999999995</v>
      </c>
      <c r="O115" s="14">
        <f t="shared" si="5"/>
        <v>-2.1125620999999994</v>
      </c>
      <c r="P115" s="5">
        <v>115126</v>
      </c>
      <c r="Q115" s="3" t="s">
        <v>39</v>
      </c>
      <c r="R115" s="3" t="s">
        <v>23</v>
      </c>
      <c r="S115" s="3" t="s">
        <v>24</v>
      </c>
      <c r="T115" s="3" t="s">
        <v>25</v>
      </c>
      <c r="U115" s="3" t="s">
        <v>26</v>
      </c>
    </row>
    <row r="116" spans="1:21" x14ac:dyDescent="0.25">
      <c r="A116" s="3" t="s">
        <v>18</v>
      </c>
      <c r="B116" s="3" t="s">
        <v>45</v>
      </c>
      <c r="C116" s="3">
        <v>3136</v>
      </c>
      <c r="D116" s="3">
        <v>1</v>
      </c>
      <c r="F116" s="4">
        <v>43644</v>
      </c>
      <c r="G116" s="3">
        <v>2019</v>
      </c>
      <c r="H116" s="3" t="s">
        <v>21</v>
      </c>
      <c r="I116" s="5">
        <v>24</v>
      </c>
      <c r="J116" s="5">
        <v>18458</v>
      </c>
      <c r="K116" s="5">
        <v>0.14030000000000001</v>
      </c>
      <c r="L116" s="5">
        <v>10.403</v>
      </c>
      <c r="M116" s="14">
        <f t="shared" si="7"/>
        <v>5.3406323100000002</v>
      </c>
      <c r="N116" s="14">
        <f t="shared" si="6"/>
        <v>1.7979243100000011</v>
      </c>
      <c r="O116" s="14">
        <f t="shared" si="5"/>
        <v>1.3550858100000007</v>
      </c>
      <c r="P116" s="5">
        <v>177135.4</v>
      </c>
      <c r="Q116" s="3" t="s">
        <v>46</v>
      </c>
      <c r="R116" s="3" t="s">
        <v>23</v>
      </c>
      <c r="S116" s="3" t="s">
        <v>33</v>
      </c>
      <c r="T116" s="3" t="s">
        <v>25</v>
      </c>
      <c r="U116" s="3" t="s">
        <v>40</v>
      </c>
    </row>
    <row r="117" spans="1:21" x14ac:dyDescent="0.25">
      <c r="A117" s="3" t="s">
        <v>18</v>
      </c>
      <c r="B117" s="3" t="s">
        <v>45</v>
      </c>
      <c r="C117" s="3">
        <v>3136</v>
      </c>
      <c r="D117" s="3">
        <v>2</v>
      </c>
      <c r="F117" s="4">
        <v>43644</v>
      </c>
      <c r="G117" s="3">
        <v>2019</v>
      </c>
      <c r="H117" s="3" t="s">
        <v>21</v>
      </c>
      <c r="I117" s="5">
        <v>24</v>
      </c>
      <c r="J117" s="5">
        <v>17977</v>
      </c>
      <c r="K117" s="5">
        <v>0.12620000000000001</v>
      </c>
      <c r="L117" s="5">
        <v>9.0760000000000005</v>
      </c>
      <c r="M117" s="14">
        <f t="shared" si="7"/>
        <v>3.9753252000000003</v>
      </c>
      <c r="N117" s="14">
        <f t="shared" si="6"/>
        <v>0.53348520000000099</v>
      </c>
      <c r="O117" s="14">
        <f t="shared" si="5"/>
        <v>0.10325520000000057</v>
      </c>
      <c r="P117" s="5">
        <v>172092</v>
      </c>
      <c r="Q117" s="3" t="s">
        <v>46</v>
      </c>
      <c r="R117" s="3" t="s">
        <v>23</v>
      </c>
      <c r="S117" s="3" t="s">
        <v>33</v>
      </c>
      <c r="T117" s="3" t="s">
        <v>25</v>
      </c>
      <c r="U117" s="3" t="s">
        <v>40</v>
      </c>
    </row>
    <row r="118" spans="1:21" x14ac:dyDescent="0.25">
      <c r="A118" s="3" t="s">
        <v>18</v>
      </c>
      <c r="B118" s="3" t="s">
        <v>47</v>
      </c>
      <c r="C118" s="3">
        <v>3149</v>
      </c>
      <c r="D118" s="3">
        <v>1</v>
      </c>
      <c r="F118" s="4">
        <v>43644</v>
      </c>
      <c r="G118" s="3">
        <v>2019</v>
      </c>
      <c r="H118" s="3" t="s">
        <v>21</v>
      </c>
      <c r="I118" s="5">
        <v>0</v>
      </c>
      <c r="J118" s="5"/>
      <c r="K118" s="5"/>
      <c r="L118" s="5"/>
      <c r="M118" s="14">
        <f t="shared" si="7"/>
        <v>0</v>
      </c>
      <c r="N118" s="14">
        <f t="shared" si="6"/>
        <v>0</v>
      </c>
      <c r="O118" s="14">
        <f t="shared" si="5"/>
        <v>0</v>
      </c>
      <c r="P118" s="5"/>
      <c r="Q118" s="3" t="s">
        <v>48</v>
      </c>
      <c r="R118" s="3" t="s">
        <v>23</v>
      </c>
      <c r="S118" s="3" t="s">
        <v>33</v>
      </c>
      <c r="T118" s="3" t="s">
        <v>25</v>
      </c>
      <c r="U118" s="3" t="s">
        <v>40</v>
      </c>
    </row>
    <row r="119" spans="1:21" x14ac:dyDescent="0.25">
      <c r="A119" s="3" t="s">
        <v>18</v>
      </c>
      <c r="B119" s="3" t="s">
        <v>47</v>
      </c>
      <c r="C119" s="3">
        <v>3149</v>
      </c>
      <c r="D119" s="3">
        <v>2</v>
      </c>
      <c r="F119" s="4">
        <v>43644</v>
      </c>
      <c r="G119" s="3">
        <v>2019</v>
      </c>
      <c r="H119" s="3" t="s">
        <v>21</v>
      </c>
      <c r="I119" s="5">
        <v>0</v>
      </c>
      <c r="J119" s="5"/>
      <c r="K119" s="5"/>
      <c r="L119" s="5"/>
      <c r="M119" s="14">
        <f t="shared" si="7"/>
        <v>0</v>
      </c>
      <c r="N119" s="14">
        <f t="shared" si="6"/>
        <v>0</v>
      </c>
      <c r="O119" s="14">
        <f t="shared" si="5"/>
        <v>0</v>
      </c>
      <c r="P119" s="5"/>
      <c r="Q119" s="3" t="s">
        <v>48</v>
      </c>
      <c r="R119" s="3" t="s">
        <v>23</v>
      </c>
      <c r="S119" s="3" t="s">
        <v>33</v>
      </c>
      <c r="T119" s="3" t="s">
        <v>25</v>
      </c>
      <c r="U119" s="3" t="s">
        <v>40</v>
      </c>
    </row>
    <row r="120" spans="1:21" x14ac:dyDescent="0.25">
      <c r="A120" s="3" t="s">
        <v>18</v>
      </c>
      <c r="B120" s="3" t="s">
        <v>49</v>
      </c>
      <c r="C120" s="3">
        <v>50776</v>
      </c>
      <c r="D120" s="3">
        <v>1</v>
      </c>
      <c r="F120" s="4">
        <v>43644</v>
      </c>
      <c r="G120" s="3">
        <v>2019</v>
      </c>
      <c r="H120" s="3" t="s">
        <v>50</v>
      </c>
      <c r="I120" s="5">
        <v>0</v>
      </c>
      <c r="J120" s="5"/>
      <c r="K120" s="5"/>
      <c r="L120" s="5"/>
      <c r="M120" s="14">
        <f t="shared" si="7"/>
        <v>0</v>
      </c>
      <c r="N120" s="14">
        <f t="shared" si="6"/>
        <v>0</v>
      </c>
      <c r="O120" s="14">
        <f t="shared" si="5"/>
        <v>0</v>
      </c>
      <c r="P120" s="5"/>
      <c r="Q120" s="3" t="s">
        <v>51</v>
      </c>
      <c r="R120" s="3" t="s">
        <v>23</v>
      </c>
      <c r="S120" s="3" t="s">
        <v>43</v>
      </c>
      <c r="T120" s="3" t="s">
        <v>25</v>
      </c>
      <c r="U120" s="3" t="s">
        <v>52</v>
      </c>
    </row>
    <row r="121" spans="1:21" x14ac:dyDescent="0.25">
      <c r="A121" s="3" t="s">
        <v>18</v>
      </c>
      <c r="B121" s="3" t="s">
        <v>49</v>
      </c>
      <c r="C121" s="3">
        <v>50776</v>
      </c>
      <c r="D121" s="3">
        <v>2</v>
      </c>
      <c r="F121" s="4">
        <v>43644</v>
      </c>
      <c r="G121" s="3">
        <v>2019</v>
      </c>
      <c r="H121" s="3" t="s">
        <v>50</v>
      </c>
      <c r="I121" s="5">
        <v>0</v>
      </c>
      <c r="J121" s="5"/>
      <c r="K121" s="5"/>
      <c r="L121" s="5"/>
      <c r="M121" s="14">
        <f t="shared" si="7"/>
        <v>0</v>
      </c>
      <c r="N121" s="14">
        <f t="shared" si="6"/>
        <v>0</v>
      </c>
      <c r="O121" s="14">
        <f t="shared" si="5"/>
        <v>0</v>
      </c>
      <c r="P121" s="5"/>
      <c r="Q121" s="3" t="s">
        <v>51</v>
      </c>
      <c r="R121" s="3" t="s">
        <v>23</v>
      </c>
      <c r="S121" s="3" t="s">
        <v>43</v>
      </c>
      <c r="T121" s="3" t="s">
        <v>25</v>
      </c>
      <c r="U121" s="3" t="s">
        <v>52</v>
      </c>
    </row>
    <row r="122" spans="1:21" x14ac:dyDescent="0.25">
      <c r="A122" s="3" t="s">
        <v>18</v>
      </c>
      <c r="B122" s="3" t="s">
        <v>53</v>
      </c>
      <c r="C122" s="3">
        <v>50974</v>
      </c>
      <c r="D122" s="3">
        <v>1</v>
      </c>
      <c r="F122" s="4">
        <v>43644</v>
      </c>
      <c r="G122" s="3">
        <v>2019</v>
      </c>
      <c r="H122" s="3" t="s">
        <v>21</v>
      </c>
      <c r="I122" s="5">
        <v>24</v>
      </c>
      <c r="J122" s="5"/>
      <c r="K122" s="5">
        <v>0.1104</v>
      </c>
      <c r="L122" s="5">
        <v>0.56299999999999994</v>
      </c>
      <c r="M122" s="14">
        <f t="shared" si="7"/>
        <v>0.15825023999999999</v>
      </c>
      <c r="N122" s="14">
        <f t="shared" si="6"/>
        <v>-4.9973759999999992E-2</v>
      </c>
      <c r="O122" s="14">
        <f t="shared" si="5"/>
        <v>-7.6001760000000015E-2</v>
      </c>
      <c r="P122" s="5">
        <v>10411.200000000001</v>
      </c>
      <c r="Q122" s="3" t="s">
        <v>54</v>
      </c>
      <c r="R122" s="3" t="s">
        <v>23</v>
      </c>
      <c r="S122" s="3" t="s">
        <v>43</v>
      </c>
      <c r="T122" s="3" t="s">
        <v>25</v>
      </c>
      <c r="U122" s="3" t="s">
        <v>55</v>
      </c>
    </row>
    <row r="123" spans="1:21" x14ac:dyDescent="0.25">
      <c r="A123" s="3" t="s">
        <v>18</v>
      </c>
      <c r="B123" s="3" t="s">
        <v>53</v>
      </c>
      <c r="C123" s="3">
        <v>50974</v>
      </c>
      <c r="D123" s="3">
        <v>2</v>
      </c>
      <c r="F123" s="4">
        <v>43644</v>
      </c>
      <c r="G123" s="3">
        <v>2019</v>
      </c>
      <c r="H123" s="3" t="s">
        <v>21</v>
      </c>
      <c r="I123" s="5">
        <v>24</v>
      </c>
      <c r="J123" s="5"/>
      <c r="K123" s="5">
        <v>0.1118</v>
      </c>
      <c r="L123" s="5">
        <v>0.50800000000000001</v>
      </c>
      <c r="M123" s="14">
        <f t="shared" si="7"/>
        <v>0.14563763999999998</v>
      </c>
      <c r="N123" s="14">
        <f t="shared" si="6"/>
        <v>-3.7554359999999995E-2</v>
      </c>
      <c r="O123" s="14">
        <f t="shared" si="5"/>
        <v>-6.0453360000000018E-2</v>
      </c>
      <c r="P123" s="5">
        <v>9159.6</v>
      </c>
      <c r="Q123" s="3" t="s">
        <v>54</v>
      </c>
      <c r="R123" s="3" t="s">
        <v>23</v>
      </c>
      <c r="S123" s="3" t="s">
        <v>43</v>
      </c>
      <c r="T123" s="3" t="s">
        <v>25</v>
      </c>
      <c r="U123" s="3" t="s">
        <v>55</v>
      </c>
    </row>
    <row r="124" spans="1:21" x14ac:dyDescent="0.25">
      <c r="A124" s="3" t="s">
        <v>18</v>
      </c>
      <c r="B124" s="3" t="s">
        <v>56</v>
      </c>
      <c r="C124" s="3">
        <v>50611</v>
      </c>
      <c r="D124" s="3">
        <v>31</v>
      </c>
      <c r="F124" s="4">
        <v>43644</v>
      </c>
      <c r="G124" s="3">
        <v>2019</v>
      </c>
      <c r="H124" s="3" t="s">
        <v>21</v>
      </c>
      <c r="I124" s="5">
        <v>0</v>
      </c>
      <c r="J124" s="5"/>
      <c r="K124" s="5"/>
      <c r="L124" s="5"/>
      <c r="M124" s="14">
        <f t="shared" si="7"/>
        <v>0</v>
      </c>
      <c r="N124" s="14">
        <f t="shared" si="6"/>
        <v>0</v>
      </c>
      <c r="O124" s="14">
        <f t="shared" si="5"/>
        <v>0</v>
      </c>
      <c r="P124" s="5"/>
      <c r="Q124" s="3" t="s">
        <v>57</v>
      </c>
      <c r="R124" s="3" t="s">
        <v>23</v>
      </c>
      <c r="S124" s="3" t="s">
        <v>43</v>
      </c>
      <c r="T124" s="3" t="s">
        <v>25</v>
      </c>
    </row>
    <row r="125" spans="1:21" x14ac:dyDescent="0.25">
      <c r="A125" s="3" t="s">
        <v>18</v>
      </c>
      <c r="B125" s="3" t="s">
        <v>58</v>
      </c>
      <c r="C125" s="3">
        <v>50879</v>
      </c>
      <c r="D125" s="3" t="s">
        <v>59</v>
      </c>
      <c r="F125" s="4">
        <v>43644</v>
      </c>
      <c r="G125" s="3">
        <v>2019</v>
      </c>
      <c r="H125" s="3" t="s">
        <v>21</v>
      </c>
      <c r="I125" s="5">
        <v>24</v>
      </c>
      <c r="J125" s="5"/>
      <c r="K125" s="5">
        <v>0.1346</v>
      </c>
      <c r="L125" s="5">
        <v>1.016</v>
      </c>
      <c r="M125" s="14">
        <f t="shared" si="7"/>
        <v>0.41248934999999992</v>
      </c>
      <c r="N125" s="14">
        <f t="shared" si="6"/>
        <v>0.11029935000000002</v>
      </c>
      <c r="O125" s="14">
        <f t="shared" si="5"/>
        <v>7.2525599999999982E-2</v>
      </c>
      <c r="P125" s="5">
        <v>15109.5</v>
      </c>
      <c r="Q125" s="3" t="s">
        <v>57</v>
      </c>
      <c r="R125" s="3" t="s">
        <v>23</v>
      </c>
      <c r="S125" s="3" t="s">
        <v>43</v>
      </c>
      <c r="T125" s="3" t="s">
        <v>25</v>
      </c>
      <c r="U125" s="3" t="s">
        <v>60</v>
      </c>
    </row>
    <row r="126" spans="1:21" x14ac:dyDescent="0.25">
      <c r="A126" s="3" t="s">
        <v>18</v>
      </c>
      <c r="B126" s="3" t="s">
        <v>61</v>
      </c>
      <c r="C126" s="3">
        <v>10641</v>
      </c>
      <c r="D126" s="3">
        <v>1</v>
      </c>
      <c r="F126" s="4">
        <v>43644</v>
      </c>
      <c r="G126" s="3">
        <v>2019</v>
      </c>
      <c r="H126" s="3" t="s">
        <v>21</v>
      </c>
      <c r="I126" s="5">
        <v>0</v>
      </c>
      <c r="J126" s="5"/>
      <c r="K126" s="5"/>
      <c r="L126" s="5"/>
      <c r="M126" s="14">
        <f t="shared" si="7"/>
        <v>0</v>
      </c>
      <c r="N126" s="14">
        <f t="shared" si="6"/>
        <v>0</v>
      </c>
      <c r="O126" s="14">
        <f t="shared" si="5"/>
        <v>0</v>
      </c>
      <c r="P126" s="5"/>
      <c r="Q126" s="3" t="s">
        <v>42</v>
      </c>
      <c r="R126" s="3" t="s">
        <v>62</v>
      </c>
      <c r="S126" s="3" t="s">
        <v>43</v>
      </c>
      <c r="T126" s="3" t="s">
        <v>63</v>
      </c>
      <c r="U126" s="3" t="s">
        <v>55</v>
      </c>
    </row>
    <row r="127" spans="1:21" x14ac:dyDescent="0.25">
      <c r="A127" s="3" t="s">
        <v>18</v>
      </c>
      <c r="B127" s="3" t="s">
        <v>61</v>
      </c>
      <c r="C127" s="3">
        <v>10641</v>
      </c>
      <c r="D127" s="3">
        <v>2</v>
      </c>
      <c r="F127" s="4">
        <v>43644</v>
      </c>
      <c r="G127" s="3">
        <v>2019</v>
      </c>
      <c r="H127" s="3" t="s">
        <v>21</v>
      </c>
      <c r="I127" s="5">
        <v>0</v>
      </c>
      <c r="J127" s="5"/>
      <c r="K127" s="5"/>
      <c r="L127" s="5"/>
      <c r="M127" s="14">
        <f t="shared" si="7"/>
        <v>0</v>
      </c>
      <c r="N127" s="14">
        <f t="shared" si="6"/>
        <v>0</v>
      </c>
      <c r="O127" s="14">
        <f t="shared" si="5"/>
        <v>0</v>
      </c>
      <c r="P127" s="5"/>
      <c r="Q127" s="3" t="s">
        <v>42</v>
      </c>
      <c r="R127" s="3" t="s">
        <v>62</v>
      </c>
      <c r="S127" s="3" t="s">
        <v>43</v>
      </c>
      <c r="T127" s="3" t="s">
        <v>63</v>
      </c>
      <c r="U127" s="3" t="s">
        <v>55</v>
      </c>
    </row>
    <row r="128" spans="1:21" x14ac:dyDescent="0.25">
      <c r="A128" s="3" t="s">
        <v>18</v>
      </c>
      <c r="B128" s="3" t="s">
        <v>64</v>
      </c>
      <c r="C128" s="3">
        <v>10143</v>
      </c>
      <c r="D128" s="3" t="s">
        <v>65</v>
      </c>
      <c r="F128" s="4">
        <v>43644</v>
      </c>
      <c r="G128" s="3">
        <v>2019</v>
      </c>
      <c r="H128" s="3" t="s">
        <v>50</v>
      </c>
      <c r="I128" s="5">
        <v>24</v>
      </c>
      <c r="J128" s="5">
        <v>2825</v>
      </c>
      <c r="K128" s="5">
        <v>0.1525</v>
      </c>
      <c r="L128" s="5">
        <v>2.37</v>
      </c>
      <c r="M128" s="14">
        <f t="shared" si="7"/>
        <v>1.1277157500000001</v>
      </c>
      <c r="N128" s="14">
        <f t="shared" si="6"/>
        <v>0.50552775000000005</v>
      </c>
      <c r="O128" s="14">
        <f t="shared" si="5"/>
        <v>0.42775424999999995</v>
      </c>
      <c r="P128" s="5">
        <v>31109.4</v>
      </c>
      <c r="Q128" s="3" t="s">
        <v>42</v>
      </c>
      <c r="R128" s="3" t="s">
        <v>23</v>
      </c>
      <c r="S128" s="3" t="s">
        <v>43</v>
      </c>
      <c r="T128" s="3" t="s">
        <v>63</v>
      </c>
      <c r="U128" s="3" t="s">
        <v>52</v>
      </c>
    </row>
    <row r="129" spans="1:21" x14ac:dyDescent="0.25">
      <c r="A129" s="3" t="s">
        <v>18</v>
      </c>
      <c r="B129" s="3" t="s">
        <v>66</v>
      </c>
      <c r="C129" s="3">
        <v>10113</v>
      </c>
      <c r="D129" s="3">
        <v>31</v>
      </c>
      <c r="E129" s="3" t="s">
        <v>67</v>
      </c>
      <c r="F129" s="4">
        <v>43644</v>
      </c>
      <c r="G129" s="3">
        <v>2019</v>
      </c>
      <c r="H129" s="3" t="s">
        <v>21</v>
      </c>
      <c r="I129" s="5">
        <v>24</v>
      </c>
      <c r="J129" s="5"/>
      <c r="K129" s="5">
        <v>6.3399999999999998E-2</v>
      </c>
      <c r="L129" s="5">
        <v>0.36499999999999999</v>
      </c>
      <c r="M129" s="14">
        <f t="shared" si="7"/>
        <v>-9.491382000000001E-2</v>
      </c>
      <c r="N129" s="14">
        <f t="shared" si="6"/>
        <v>-0.32362181999999995</v>
      </c>
      <c r="O129" s="14">
        <f t="shared" si="5"/>
        <v>-0.35221032000000002</v>
      </c>
      <c r="P129" s="5">
        <v>11435.4</v>
      </c>
      <c r="Q129" s="3" t="s">
        <v>57</v>
      </c>
      <c r="R129" s="3" t="s">
        <v>23</v>
      </c>
      <c r="S129" s="3" t="s">
        <v>43</v>
      </c>
      <c r="T129" s="3" t="s">
        <v>63</v>
      </c>
      <c r="U129" s="3" t="s">
        <v>68</v>
      </c>
    </row>
    <row r="130" spans="1:21" x14ac:dyDescent="0.25">
      <c r="A130" s="3" t="s">
        <v>18</v>
      </c>
      <c r="B130" s="3" t="s">
        <v>66</v>
      </c>
      <c r="C130" s="3">
        <v>10113</v>
      </c>
      <c r="D130" s="3">
        <v>32</v>
      </c>
      <c r="E130" s="3" t="s">
        <v>67</v>
      </c>
      <c r="F130" s="4">
        <v>43644</v>
      </c>
      <c r="G130" s="3">
        <v>2019</v>
      </c>
      <c r="H130" s="3" t="s">
        <v>21</v>
      </c>
      <c r="I130" s="5">
        <v>24</v>
      </c>
      <c r="J130" s="5"/>
      <c r="K130" s="5">
        <v>6.3399999999999998E-2</v>
      </c>
      <c r="L130" s="5">
        <v>0.35399999999999998</v>
      </c>
      <c r="M130" s="14">
        <f t="shared" si="7"/>
        <v>-9.1974790000000015E-2</v>
      </c>
      <c r="N130" s="14">
        <f t="shared" si="6"/>
        <v>-0.31360078999999996</v>
      </c>
      <c r="O130" s="14">
        <f t="shared" si="5"/>
        <v>-0.34130403999999998</v>
      </c>
      <c r="P130" s="5">
        <v>11081.3</v>
      </c>
      <c r="Q130" s="3" t="s">
        <v>57</v>
      </c>
      <c r="R130" s="3" t="s">
        <v>23</v>
      </c>
      <c r="S130" s="3" t="s">
        <v>43</v>
      </c>
      <c r="T130" s="3" t="s">
        <v>63</v>
      </c>
      <c r="U130" s="3" t="s">
        <v>68</v>
      </c>
    </row>
    <row r="131" spans="1:21" x14ac:dyDescent="0.25">
      <c r="A131" s="3" t="s">
        <v>18</v>
      </c>
      <c r="B131" s="3" t="s">
        <v>69</v>
      </c>
      <c r="C131" s="3">
        <v>10343</v>
      </c>
      <c r="D131" s="3" t="s">
        <v>70</v>
      </c>
      <c r="F131" s="4">
        <v>43644</v>
      </c>
      <c r="G131" s="3">
        <v>2019</v>
      </c>
      <c r="H131" s="3" t="s">
        <v>21</v>
      </c>
      <c r="I131" s="5">
        <v>0</v>
      </c>
      <c r="J131" s="5"/>
      <c r="K131" s="5"/>
      <c r="L131" s="5"/>
      <c r="M131" s="14">
        <f t="shared" si="7"/>
        <v>0</v>
      </c>
      <c r="N131" s="14">
        <f t="shared" si="6"/>
        <v>0</v>
      </c>
      <c r="O131" s="14">
        <f t="shared" si="5"/>
        <v>0</v>
      </c>
      <c r="P131" s="5"/>
      <c r="Q131" s="3" t="s">
        <v>71</v>
      </c>
      <c r="R131" s="3" t="s">
        <v>23</v>
      </c>
      <c r="S131" s="3" t="s">
        <v>43</v>
      </c>
      <c r="T131" s="3" t="s">
        <v>63</v>
      </c>
    </row>
    <row r="132" spans="1:21" x14ac:dyDescent="0.25">
      <c r="A132" s="3" t="s">
        <v>18</v>
      </c>
      <c r="B132" s="3" t="s">
        <v>72</v>
      </c>
      <c r="C132" s="3">
        <v>50888</v>
      </c>
      <c r="D132" s="3" t="s">
        <v>73</v>
      </c>
      <c r="F132" s="4">
        <v>43644</v>
      </c>
      <c r="G132" s="3">
        <v>2019</v>
      </c>
      <c r="H132" s="3" t="s">
        <v>21</v>
      </c>
      <c r="I132" s="5">
        <v>0</v>
      </c>
      <c r="J132" s="5"/>
      <c r="K132" s="5"/>
      <c r="L132" s="5"/>
      <c r="M132" s="14">
        <f t="shared" si="7"/>
        <v>0</v>
      </c>
      <c r="N132" s="14">
        <f t="shared" si="6"/>
        <v>0</v>
      </c>
      <c r="O132" s="14">
        <f t="shared" ref="O132:O134" si="8">((K132-0.125)*P132)/2000</f>
        <v>0</v>
      </c>
      <c r="P132" s="5"/>
      <c r="Q132" s="3" t="s">
        <v>74</v>
      </c>
      <c r="R132" s="3" t="s">
        <v>23</v>
      </c>
      <c r="S132" s="3" t="s">
        <v>43</v>
      </c>
      <c r="T132" s="3" t="s">
        <v>63</v>
      </c>
      <c r="U132" s="3" t="s">
        <v>52</v>
      </c>
    </row>
    <row r="133" spans="1:21" x14ac:dyDescent="0.25">
      <c r="A133" s="3" t="s">
        <v>18</v>
      </c>
      <c r="B133" s="3" t="s">
        <v>75</v>
      </c>
      <c r="C133" s="3">
        <v>3130</v>
      </c>
      <c r="D133" s="3">
        <v>1</v>
      </c>
      <c r="E133" s="3" t="s">
        <v>76</v>
      </c>
      <c r="F133" s="4">
        <v>43644</v>
      </c>
      <c r="G133" s="3">
        <v>2019</v>
      </c>
      <c r="H133" s="3" t="s">
        <v>21</v>
      </c>
      <c r="I133" s="5">
        <v>24</v>
      </c>
      <c r="J133" s="5"/>
      <c r="K133" s="5">
        <v>9.5799999999999996E-2</v>
      </c>
      <c r="L133" s="5">
        <v>2.581</v>
      </c>
      <c r="M133" s="14">
        <f t="shared" si="7"/>
        <v>0.38888618999999985</v>
      </c>
      <c r="N133" s="14">
        <f t="shared" ref="N133:N134" si="9">((K133-0.12)*P133)/2000</f>
        <v>-0.59563580999999999</v>
      </c>
      <c r="O133" s="14">
        <f t="shared" si="8"/>
        <v>-0.71870106000000011</v>
      </c>
      <c r="P133" s="5">
        <v>49226.1</v>
      </c>
      <c r="Q133" s="3" t="s">
        <v>39</v>
      </c>
      <c r="R133" s="3" t="s">
        <v>23</v>
      </c>
      <c r="S133" s="3" t="s">
        <v>43</v>
      </c>
      <c r="T133" s="3" t="s">
        <v>63</v>
      </c>
      <c r="U133" s="3" t="s">
        <v>55</v>
      </c>
    </row>
    <row r="134" spans="1:21" x14ac:dyDescent="0.25">
      <c r="A134" s="3" t="s">
        <v>18</v>
      </c>
      <c r="B134" s="3" t="s">
        <v>75</v>
      </c>
      <c r="C134" s="3">
        <v>3130</v>
      </c>
      <c r="D134" s="3">
        <v>2</v>
      </c>
      <c r="E134" s="3" t="s">
        <v>76</v>
      </c>
      <c r="F134" s="4">
        <v>43644</v>
      </c>
      <c r="G134" s="3">
        <v>2019</v>
      </c>
      <c r="H134" s="3" t="s">
        <v>21</v>
      </c>
      <c r="I134" s="5">
        <v>24</v>
      </c>
      <c r="J134" s="5"/>
      <c r="K134" s="5">
        <v>9.5799999999999996E-2</v>
      </c>
      <c r="L134" s="5">
        <v>2.5219999999999998</v>
      </c>
      <c r="M134" s="14">
        <f t="shared" si="7"/>
        <v>0.37969137999999986</v>
      </c>
      <c r="N134" s="14">
        <f t="shared" si="9"/>
        <v>-0.58155261999999996</v>
      </c>
      <c r="O134" s="14">
        <f t="shared" si="8"/>
        <v>-0.70170812000000005</v>
      </c>
      <c r="P134" s="5">
        <v>48062.2</v>
      </c>
      <c r="Q134" s="3" t="s">
        <v>39</v>
      </c>
      <c r="R134" s="3" t="s">
        <v>23</v>
      </c>
      <c r="S134" s="3" t="s">
        <v>43</v>
      </c>
      <c r="T134" s="3" t="s">
        <v>63</v>
      </c>
      <c r="U134" s="3" t="s">
        <v>55</v>
      </c>
    </row>
    <row r="135" spans="1:21" x14ac:dyDescent="0.25">
      <c r="A135" s="3" t="s">
        <v>18</v>
      </c>
      <c r="B135" s="3" t="s">
        <v>77</v>
      </c>
      <c r="C135" s="3">
        <v>54634</v>
      </c>
      <c r="D135" s="3">
        <v>1</v>
      </c>
      <c r="F135" s="4">
        <v>43644</v>
      </c>
      <c r="G135" s="3">
        <v>2019</v>
      </c>
      <c r="H135" s="3" t="s">
        <v>21</v>
      </c>
      <c r="I135" s="5">
        <v>24</v>
      </c>
      <c r="J135" s="5"/>
      <c r="K135" s="5">
        <v>5.3100000000000001E-2</v>
      </c>
      <c r="L135" s="5">
        <v>0.83299999999999996</v>
      </c>
      <c r="M135" s="14">
        <f t="shared" si="7"/>
        <v>-0.42161715</v>
      </c>
      <c r="N135" s="14">
        <f>O135</f>
        <v>-1.1269246499999999</v>
      </c>
      <c r="O135" s="14">
        <f>((K135-0.125)*P135)/2000</f>
        <v>-1.1269246499999999</v>
      </c>
      <c r="P135" s="5">
        <v>31347</v>
      </c>
      <c r="Q135" s="3" t="s">
        <v>57</v>
      </c>
      <c r="R135" s="3" t="s">
        <v>23</v>
      </c>
      <c r="S135" s="3" t="s">
        <v>43</v>
      </c>
      <c r="T135" s="3" t="s">
        <v>63</v>
      </c>
    </row>
    <row r="136" spans="1:21" x14ac:dyDescent="0.25">
      <c r="M136" s="12"/>
      <c r="N136" s="12"/>
      <c r="O136" s="12"/>
    </row>
    <row r="137" spans="1:21" x14ac:dyDescent="0.25">
      <c r="L137" s="3" t="s">
        <v>80</v>
      </c>
      <c r="M137" s="14">
        <f>SUM(M4:M135)</f>
        <v>119.99505325800003</v>
      </c>
      <c r="N137" s="14">
        <f>SUM(N4:N135)</f>
        <v>16.802203878000025</v>
      </c>
      <c r="O137" s="14">
        <f>SUM(O4:O135)</f>
        <v>3.9912611429999996</v>
      </c>
    </row>
    <row r="138" spans="1:21" ht="15.75" thickBot="1" x14ac:dyDescent="0.3">
      <c r="I138" s="8"/>
      <c r="J138" s="8"/>
      <c r="K138" s="8"/>
      <c r="L138" s="8"/>
      <c r="M138" s="15"/>
      <c r="N138" s="15"/>
      <c r="O138" s="15"/>
    </row>
    <row r="139" spans="1:21" ht="16.5" thickTop="1" thickBot="1" x14ac:dyDescent="0.3">
      <c r="H139" s="6"/>
      <c r="I139" s="10"/>
      <c r="J139" s="10"/>
      <c r="K139" s="10"/>
      <c r="L139" s="11" t="s">
        <v>81</v>
      </c>
      <c r="M139" s="16">
        <f>M137/5</f>
        <v>23.999010651600006</v>
      </c>
      <c r="N139" s="16">
        <f>N137/5</f>
        <v>3.3604407756000052</v>
      </c>
      <c r="O139" s="16">
        <f>O137/5</f>
        <v>0.79825222859999989</v>
      </c>
      <c r="P139" s="7"/>
    </row>
    <row r="140" spans="1:21" ht="15.75" thickTop="1" x14ac:dyDescent="0.25">
      <c r="I140" s="9"/>
      <c r="J140" s="9"/>
      <c r="K140" s="9"/>
      <c r="L140" s="9"/>
      <c r="M140" s="17"/>
      <c r="N140" s="17"/>
      <c r="O140" s="17"/>
    </row>
  </sheetData>
  <sortState xmlns:xlrd2="http://schemas.microsoft.com/office/spreadsheetml/2017/richdata2" ref="A4:U135">
    <sortCondition ref="F4:F1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Bordner, Randy</dc:creator>
  <cp:lastModifiedBy>Bordner, Randy</cp:lastModifiedBy>
  <dcterms:created xsi:type="dcterms:W3CDTF">2015-06-05T18:17:20Z</dcterms:created>
  <dcterms:modified xsi:type="dcterms:W3CDTF">2021-04-20T13:45:06Z</dcterms:modified>
</cp:coreProperties>
</file>