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76" yWindow="540" windowWidth="15315" windowHeight="8625" tabRatio="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<sst xmlns="http://schemas.openxmlformats.org/spreadsheetml/2006/main" count="99" uniqueCount="38">
  <si>
    <t xml:space="preserve"> </t>
  </si>
  <si>
    <t>Incentive</t>
  </si>
  <si>
    <t>Gallons</t>
  </si>
  <si>
    <t>Amount</t>
  </si>
  <si>
    <t>United Biofuels Inc.</t>
  </si>
  <si>
    <t>Pennsylvania Biodiesel, Inc.</t>
  </si>
  <si>
    <t>Middletown Biofuels LLC</t>
  </si>
  <si>
    <t>Keystone Biofuels, Inc.</t>
  </si>
  <si>
    <t>Lake Erie Biofuels, LLC</t>
  </si>
  <si>
    <t>Month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</si>
  <si>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</si>
  <si>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</si>
  <si>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</si>
  <si>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</si>
  <si>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</si>
  <si>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</si>
  <si>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</si>
  <si>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</si>
  <si>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</si>
  <si>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</si>
  <si>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</si>
  <si>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</si>
  <si>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Fiscal Year 2008</t>
  </si>
  <si>
    <t>Biomass - Based Diesel Production Incentive</t>
  </si>
  <si>
    <t>Sold</t>
  </si>
  <si>
    <t>United Oil Company</t>
  </si>
  <si>
    <t>Fiscal Year 2009</t>
  </si>
  <si>
    <t xml:space="preserve"> Summary</t>
  </si>
  <si>
    <t>Mother Earth Energy, Inc.</t>
  </si>
  <si>
    <t>Mother Earth Energy, Inc .</t>
  </si>
  <si>
    <t>Producer Name</t>
  </si>
  <si>
    <t>Eagle Biodiesel</t>
  </si>
  <si>
    <t>American Biodiesel Energy, Inc.</t>
  </si>
  <si>
    <t>Fiscal Year 2010</t>
  </si>
  <si>
    <t>Prorated Amount</t>
  </si>
  <si>
    <t>Prorated Total</t>
  </si>
  <si>
    <t>Total</t>
  </si>
  <si>
    <t xml:space="preserve">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</si>
</sst>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"/>
    <numFmt numFmtId="166" formatCode="0.000"/>
    <numFmt numFmtId="167" formatCode="0.0"/>
    <numFmt numFmtId="168" formatCode="&quot;$&quot;#,##0"/>
    <numFmt numFmtId="169" formatCode="#,##0.0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67" fontId="3" fillId="0" borderId="0" xfId="0" applyNumberFormat="1" applyFont="1" applyAlignment="1">
      <alignment horizontal="center"/>
    </xf>
    <xf numFmtId="0" fontId="0" fillId="2" borderId="0" xfId="0" applyFill="1" applyAlignment="1">
      <alignment/>
    </xf>
    <xf numFmtId="167" fontId="3" fillId="2" borderId="0" xfId="0" applyNumberFormat="1" applyFont="1" applyFill="1" applyAlignment="1">
      <alignment horizontal="center"/>
    </xf>
    <xf numFmtId="4" fontId="3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4" fontId="2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4" fontId="2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164" fontId="2" fillId="2" borderId="0" xfId="0" applyNumberFormat="1" applyFont="1" applyFill="1" applyAlignment="1">
      <alignment/>
    </xf>
    <xf numFmtId="164" fontId="2" fillId="2" borderId="0" xfId="0" applyNumberFormat="1" applyFont="1" applyFill="1" applyAlignment="1">
      <alignment/>
    </xf>
    <xf numFmtId="164" fontId="3" fillId="2" borderId="0" xfId="0" applyNumberFormat="1" applyFont="1" applyFill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ill="1" applyAlignment="1">
      <alignment/>
    </xf>
    <xf numFmtId="167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64" fontId="5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3" fillId="2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workbookViewId="0" topLeftCell="A1">
      <pane ySplit="1275" topLeftCell="BM25" activePane="topLeft" state="split"/>
      <selection pane="topLeft" activeCell="A1" sqref="A1"/>
      <selection pane="bottomLeft" activeCell="P50" sqref="P50"/>
    </sheetView>
  </sheetViews>
  <sheetFormatPr defaultColWidth="9.140625" defaultRowHeight="12.75"/>
  <cols>
    <col min="1" max="1" width="25.7109375" style="0" customWidth="1"/>
    <col min="3" max="3" width="30.57421875" style="0" customWidth="1"/>
    <col min="4" max="4" width="17.28125" style="0" customWidth="1"/>
    <col min="5" max="5" width="21.8515625" style="0" customWidth="1"/>
    <col min="6" max="6" width="22.57421875" style="0" customWidth="1"/>
    <col min="7" max="8" width="24.00390625" style="0" customWidth="1"/>
    <col min="9" max="9" width="27.140625" style="0" customWidth="1"/>
    <col min="10" max="10" width="20.00390625" style="0" customWidth="1"/>
    <col min="11" max="11" width="19.00390625" style="0" customWidth="1"/>
    <col min="12" max="12" width="14.28125" style="0" customWidth="1"/>
    <col min="13" max="13" width="5.00390625" style="16" customWidth="1"/>
    <col min="14" max="14" width="16.57421875" style="32" customWidth="1"/>
    <col min="15" max="15" width="30.28125" style="32" customWidth="1"/>
    <col min="16" max="16" width="16.140625" style="0" customWidth="1"/>
    <col min="17" max="17" width="21.8515625" style="0" customWidth="1"/>
    <col min="18" max="18" width="22.8515625" style="0" customWidth="1"/>
    <col min="19" max="19" width="24.00390625" style="0" customWidth="1"/>
    <col min="20" max="20" width="25.00390625" style="0" customWidth="1"/>
    <col min="21" max="21" width="26.421875" style="0" customWidth="1"/>
    <col min="22" max="22" width="18.8515625" style="0" customWidth="1"/>
    <col min="23" max="23" width="19.8515625" style="0" customWidth="1"/>
    <col min="24" max="24" width="38.57421875" style="0" customWidth="1"/>
    <col min="25" max="25" width="15.7109375" style="0" customWidth="1"/>
    <col min="26" max="26" width="5.00390625" style="16" customWidth="1"/>
  </cols>
  <sheetData>
    <row r="1" spans="1:20" ht="25.5">
      <c r="A1" s="5" t="s">
        <v>23</v>
      </c>
      <c r="B1" t="s">
        <v>0</v>
      </c>
      <c r="E1" t="s">
        <v>0</v>
      </c>
      <c r="G1" s="48" t="s">
        <v>27</v>
      </c>
      <c r="H1" s="49"/>
      <c r="K1" t="s">
        <v>0</v>
      </c>
      <c r="O1"/>
      <c r="S1" s="48" t="s">
        <v>27</v>
      </c>
      <c r="T1" s="49"/>
    </row>
    <row r="2" spans="7:22" ht="12.75">
      <c r="G2" s="4" t="s">
        <v>2</v>
      </c>
      <c r="H2" s="3" t="s">
        <v>24</v>
      </c>
      <c r="O2" s="3"/>
      <c r="P2" s="3"/>
      <c r="S2" s="4" t="s">
        <v>1</v>
      </c>
      <c r="T2" s="3" t="s">
        <v>3</v>
      </c>
      <c r="V2" s="3" t="s">
        <v>0</v>
      </c>
    </row>
    <row r="3" spans="1:26" ht="12.75">
      <c r="A3" s="3" t="s">
        <v>30</v>
      </c>
      <c r="B3" s="3"/>
      <c r="C3" s="3" t="s">
        <v>32</v>
      </c>
      <c r="D3" s="3" t="s">
        <v>31</v>
      </c>
      <c r="E3" s="3" t="s">
        <v>7</v>
      </c>
      <c r="F3" s="3" t="s">
        <v>8</v>
      </c>
      <c r="G3" s="3" t="s">
        <v>6</v>
      </c>
      <c r="H3" s="3" t="s">
        <v>28</v>
      </c>
      <c r="I3" s="3" t="s">
        <v>5</v>
      </c>
      <c r="J3" s="3" t="s">
        <v>25</v>
      </c>
      <c r="K3" s="3" t="s">
        <v>4</v>
      </c>
      <c r="M3" s="17"/>
      <c r="N3" s="33"/>
      <c r="O3" s="3" t="s">
        <v>32</v>
      </c>
      <c r="P3" s="3" t="s">
        <v>31</v>
      </c>
      <c r="Q3" s="3" t="s">
        <v>7</v>
      </c>
      <c r="R3" s="3" t="s">
        <v>8</v>
      </c>
      <c r="S3" s="3" t="s">
        <v>6</v>
      </c>
      <c r="T3" s="3" t="s">
        <v>29</v>
      </c>
      <c r="U3" s="3" t="s">
        <v>5</v>
      </c>
      <c r="V3" s="3" t="s">
        <v>4</v>
      </c>
      <c r="W3" s="3" t="s">
        <v>25</v>
      </c>
      <c r="Z3" s="17"/>
    </row>
    <row r="4" spans="1:25" ht="12.75">
      <c r="A4" s="3" t="s">
        <v>22</v>
      </c>
      <c r="B4" s="3" t="s">
        <v>9</v>
      </c>
      <c r="C4" s="29"/>
      <c r="D4" s="29"/>
      <c r="E4" s="29" t="s">
        <v>0</v>
      </c>
      <c r="F4" s="29" t="s">
        <v>0</v>
      </c>
      <c r="G4" s="29" t="s">
        <v>0</v>
      </c>
      <c r="H4" s="29"/>
      <c r="I4" s="29" t="s">
        <v>0</v>
      </c>
      <c r="J4" s="31"/>
      <c r="K4" s="29" t="s">
        <v>0</v>
      </c>
      <c r="L4" s="15" t="s">
        <v>36</v>
      </c>
      <c r="O4"/>
      <c r="Q4" t="s">
        <v>0</v>
      </c>
      <c r="R4" t="s">
        <v>0</v>
      </c>
      <c r="S4" t="s">
        <v>0</v>
      </c>
      <c r="U4" t="s">
        <v>0</v>
      </c>
      <c r="V4" t="s">
        <v>0</v>
      </c>
      <c r="Y4" s="15" t="s">
        <v>36</v>
      </c>
    </row>
    <row r="5" spans="2:25" ht="12.75">
      <c r="B5" s="3" t="s">
        <v>10</v>
      </c>
      <c r="C5" s="46"/>
      <c r="D5" s="46"/>
      <c r="E5" s="10">
        <v>169751</v>
      </c>
      <c r="F5" s="10">
        <v>446680.16</v>
      </c>
      <c r="G5" s="28">
        <v>20000</v>
      </c>
      <c r="H5" s="46"/>
      <c r="I5" s="28">
        <v>69794</v>
      </c>
      <c r="J5" s="11"/>
      <c r="K5" s="46">
        <v>42468.075</v>
      </c>
      <c r="L5" s="36">
        <f>SUM(C5:K5)</f>
        <v>748693.2349999999</v>
      </c>
      <c r="O5" s="8"/>
      <c r="P5" s="8"/>
      <c r="Q5" s="8">
        <f aca="true" t="shared" si="0" ref="Q5:R11">E5*0.75</f>
        <v>127313.25</v>
      </c>
      <c r="R5" s="8">
        <f t="shared" si="0"/>
        <v>335010.12</v>
      </c>
      <c r="S5" s="1">
        <v>15000</v>
      </c>
      <c r="T5" s="8"/>
      <c r="U5" s="1">
        <v>52345.5</v>
      </c>
      <c r="V5" s="8">
        <f>K5*0.75</f>
        <v>31851.056249999998</v>
      </c>
      <c r="Y5" s="37">
        <f aca="true" t="shared" si="1" ref="Y5:Y17">SUM(O5:W5)</f>
        <v>561519.92625</v>
      </c>
    </row>
    <row r="6" spans="2:25" ht="12.75">
      <c r="B6" s="3" t="s">
        <v>11</v>
      </c>
      <c r="C6" s="46"/>
      <c r="D6" s="46"/>
      <c r="E6" s="10">
        <v>262922.814</v>
      </c>
      <c r="F6" s="10">
        <v>229771.93</v>
      </c>
      <c r="G6" s="28">
        <v>46100</v>
      </c>
      <c r="H6" s="46"/>
      <c r="I6" s="28">
        <v>49556</v>
      </c>
      <c r="J6" s="11"/>
      <c r="K6" s="46">
        <v>14563.6</v>
      </c>
      <c r="L6" s="36">
        <f aca="true" t="shared" si="2" ref="L6:L17">SUM(C6:K6)</f>
        <v>602914.3439999999</v>
      </c>
      <c r="O6" s="8"/>
      <c r="P6" s="8"/>
      <c r="Q6" s="8">
        <f t="shared" si="0"/>
        <v>197192.1105</v>
      </c>
      <c r="R6" s="8">
        <f t="shared" si="0"/>
        <v>172328.9475</v>
      </c>
      <c r="S6" s="1">
        <v>34575</v>
      </c>
      <c r="T6" s="8"/>
      <c r="U6" s="1">
        <v>37167</v>
      </c>
      <c r="V6" s="8">
        <f>K6*0.75</f>
        <v>10922.7</v>
      </c>
      <c r="Y6" s="37">
        <f t="shared" si="1"/>
        <v>452185.75800000003</v>
      </c>
    </row>
    <row r="7" spans="2:25" ht="12.75">
      <c r="B7" s="3" t="s">
        <v>12</v>
      </c>
      <c r="C7" s="46"/>
      <c r="D7" s="46"/>
      <c r="E7" s="10">
        <v>264156.649</v>
      </c>
      <c r="F7" s="10">
        <v>184813.41</v>
      </c>
      <c r="G7" s="28">
        <v>61386.7</v>
      </c>
      <c r="H7" s="46"/>
      <c r="I7" s="28">
        <v>83921</v>
      </c>
      <c r="J7" s="11"/>
      <c r="K7" s="46">
        <v>48793.6</v>
      </c>
      <c r="L7" s="36">
        <f t="shared" si="2"/>
        <v>643071.359</v>
      </c>
      <c r="O7" s="8"/>
      <c r="P7" s="8"/>
      <c r="Q7" s="8">
        <f t="shared" si="0"/>
        <v>198117.48674999998</v>
      </c>
      <c r="R7" s="8">
        <f t="shared" si="0"/>
        <v>138610.0575</v>
      </c>
      <c r="S7" s="1">
        <v>46040</v>
      </c>
      <c r="T7" s="8"/>
      <c r="U7" s="1">
        <v>62940.75</v>
      </c>
      <c r="V7" s="8">
        <f>K7*0.75</f>
        <v>36595.2</v>
      </c>
      <c r="Y7" s="37">
        <f t="shared" si="1"/>
        <v>482303.49425</v>
      </c>
    </row>
    <row r="8" spans="2:25" ht="12.75">
      <c r="B8" s="3" t="s">
        <v>13</v>
      </c>
      <c r="C8" s="46"/>
      <c r="D8" s="46"/>
      <c r="E8" s="10">
        <v>271384.844</v>
      </c>
      <c r="F8" s="10">
        <v>142321.39</v>
      </c>
      <c r="G8" s="28">
        <v>128401</v>
      </c>
      <c r="H8" s="46"/>
      <c r="I8" s="28"/>
      <c r="J8" s="11"/>
      <c r="K8" s="46">
        <v>14046.69</v>
      </c>
      <c r="L8" s="36">
        <f t="shared" si="2"/>
        <v>556153.9239999999</v>
      </c>
      <c r="O8" s="8"/>
      <c r="P8" s="8"/>
      <c r="Q8" s="8">
        <f t="shared" si="0"/>
        <v>203538.63299999997</v>
      </c>
      <c r="R8" s="8">
        <f t="shared" si="0"/>
        <v>106741.04250000001</v>
      </c>
      <c r="S8" s="1">
        <v>96300.75</v>
      </c>
      <c r="T8" s="8"/>
      <c r="U8" s="1"/>
      <c r="V8" s="8">
        <f>K8*0.75</f>
        <v>10535.0175</v>
      </c>
      <c r="Y8" s="37">
        <f t="shared" si="1"/>
        <v>417115.443</v>
      </c>
    </row>
    <row r="9" spans="2:25" ht="12.75">
      <c r="B9" s="3" t="s">
        <v>14</v>
      </c>
      <c r="C9" s="46"/>
      <c r="D9" s="46"/>
      <c r="E9" s="10">
        <v>215708.89</v>
      </c>
      <c r="F9" s="10">
        <v>738242.13</v>
      </c>
      <c r="G9" s="28"/>
      <c r="H9" s="46"/>
      <c r="I9" s="28">
        <v>23196</v>
      </c>
      <c r="J9" s="11"/>
      <c r="K9" s="46"/>
      <c r="L9" s="36">
        <f t="shared" si="2"/>
        <v>977147.02</v>
      </c>
      <c r="O9" s="8"/>
      <c r="P9" s="8"/>
      <c r="Q9" s="8">
        <v>161781.67</v>
      </c>
      <c r="R9" s="8">
        <f t="shared" si="0"/>
        <v>553681.5975</v>
      </c>
      <c r="S9" s="1"/>
      <c r="T9" s="8"/>
      <c r="U9" s="1">
        <v>17397</v>
      </c>
      <c r="V9" s="8"/>
      <c r="Y9" s="37">
        <f t="shared" si="1"/>
        <v>732860.2675000001</v>
      </c>
    </row>
    <row r="10" spans="2:25" ht="12.75">
      <c r="B10" s="3" t="s">
        <v>15</v>
      </c>
      <c r="C10" s="46"/>
      <c r="D10" s="46"/>
      <c r="E10" s="10">
        <v>199945.85</v>
      </c>
      <c r="F10" s="10">
        <v>96014.53</v>
      </c>
      <c r="G10" s="28"/>
      <c r="H10" s="46"/>
      <c r="I10" s="28"/>
      <c r="J10" s="11"/>
      <c r="K10" s="46"/>
      <c r="L10" s="36">
        <f t="shared" si="2"/>
        <v>295960.38</v>
      </c>
      <c r="O10" s="8"/>
      <c r="P10" s="8"/>
      <c r="Q10" s="8">
        <f t="shared" si="0"/>
        <v>149959.3875</v>
      </c>
      <c r="R10" s="8">
        <f t="shared" si="0"/>
        <v>72010.89749999999</v>
      </c>
      <c r="S10" s="1"/>
      <c r="T10" s="8"/>
      <c r="U10" s="1"/>
      <c r="V10" s="8"/>
      <c r="Y10" s="37">
        <f t="shared" si="1"/>
        <v>221970.285</v>
      </c>
    </row>
    <row r="11" spans="2:25" ht="12.75">
      <c r="B11" s="3" t="s">
        <v>16</v>
      </c>
      <c r="C11" s="46"/>
      <c r="D11" s="46"/>
      <c r="E11" s="47">
        <v>292007.7</v>
      </c>
      <c r="F11" s="10">
        <v>135702.8</v>
      </c>
      <c r="G11" s="28"/>
      <c r="H11" s="46"/>
      <c r="I11" s="28"/>
      <c r="J11" s="11"/>
      <c r="K11" s="46"/>
      <c r="L11" s="36">
        <f t="shared" si="2"/>
        <v>427710.5</v>
      </c>
      <c r="O11" s="8"/>
      <c r="P11" s="8"/>
      <c r="Q11" s="8">
        <f t="shared" si="0"/>
        <v>219005.77500000002</v>
      </c>
      <c r="R11" s="8">
        <f t="shared" si="0"/>
        <v>101777.09999999999</v>
      </c>
      <c r="S11" s="1"/>
      <c r="T11" s="8"/>
      <c r="U11" s="1"/>
      <c r="V11" s="8"/>
      <c r="Y11" s="37">
        <f t="shared" si="1"/>
        <v>320782.875</v>
      </c>
    </row>
    <row r="12" spans="2:25" ht="12.75">
      <c r="B12" s="3" t="s">
        <v>17</v>
      </c>
      <c r="C12" s="46"/>
      <c r="D12" s="46"/>
      <c r="E12" s="10">
        <v>163027.82</v>
      </c>
      <c r="F12" s="10">
        <v>90856.8</v>
      </c>
      <c r="G12" s="28">
        <v>83393</v>
      </c>
      <c r="H12" s="46"/>
      <c r="I12" s="28"/>
      <c r="J12" s="11"/>
      <c r="K12" s="46"/>
      <c r="L12" s="36">
        <f t="shared" si="2"/>
        <v>337277.62</v>
      </c>
      <c r="O12" s="8"/>
      <c r="P12" s="8"/>
      <c r="Q12" s="8">
        <v>122270.86</v>
      </c>
      <c r="R12" s="8">
        <v>68142.6</v>
      </c>
      <c r="S12" s="8">
        <f>G12*0.75</f>
        <v>62544.75</v>
      </c>
      <c r="T12" s="8"/>
      <c r="U12" s="1"/>
      <c r="V12" s="8"/>
      <c r="Y12" s="37">
        <f t="shared" si="1"/>
        <v>252958.21000000002</v>
      </c>
    </row>
    <row r="13" spans="2:25" ht="12.75">
      <c r="B13" s="3" t="s">
        <v>18</v>
      </c>
      <c r="C13" s="46"/>
      <c r="D13" s="46"/>
      <c r="E13" s="10">
        <v>333475.187</v>
      </c>
      <c r="F13" s="10">
        <v>120614.15</v>
      </c>
      <c r="G13" s="28">
        <v>84007</v>
      </c>
      <c r="H13" s="46"/>
      <c r="I13" s="28">
        <v>40794</v>
      </c>
      <c r="J13" s="11"/>
      <c r="K13" s="46"/>
      <c r="L13" s="36">
        <f t="shared" si="2"/>
        <v>578890.3369999999</v>
      </c>
      <c r="O13" s="8"/>
      <c r="P13" s="8"/>
      <c r="Q13" s="8">
        <v>250106.39</v>
      </c>
      <c r="R13" s="8">
        <v>90460.61</v>
      </c>
      <c r="S13" s="1">
        <v>63005</v>
      </c>
      <c r="T13" s="8"/>
      <c r="U13" s="1">
        <v>30595.5</v>
      </c>
      <c r="V13" s="8"/>
      <c r="Y13" s="37">
        <f t="shared" si="1"/>
        <v>434167.5</v>
      </c>
    </row>
    <row r="14" spans="2:25" ht="12.75">
      <c r="B14" s="3" t="s">
        <v>19</v>
      </c>
      <c r="C14" s="46"/>
      <c r="D14" s="46"/>
      <c r="E14" s="10">
        <v>224670</v>
      </c>
      <c r="F14" s="10">
        <v>338306.67</v>
      </c>
      <c r="G14" s="28">
        <v>75800</v>
      </c>
      <c r="H14" s="46"/>
      <c r="I14" s="28">
        <v>111588</v>
      </c>
      <c r="J14" s="11"/>
      <c r="K14" s="46"/>
      <c r="L14" s="36">
        <f t="shared" si="2"/>
        <v>750364.6699999999</v>
      </c>
      <c r="O14" s="8"/>
      <c r="P14" s="8"/>
      <c r="Q14" s="8">
        <v>168502.5</v>
      </c>
      <c r="R14" s="8">
        <v>253730</v>
      </c>
      <c r="S14" s="1">
        <v>56850</v>
      </c>
      <c r="T14" s="8"/>
      <c r="U14" s="1">
        <v>83691</v>
      </c>
      <c r="V14" s="8"/>
      <c r="Y14" s="37">
        <f t="shared" si="1"/>
        <v>562773.5</v>
      </c>
    </row>
    <row r="15" spans="2:25" ht="12.75">
      <c r="B15" s="3" t="s">
        <v>20</v>
      </c>
      <c r="C15" s="46"/>
      <c r="D15" s="46"/>
      <c r="E15" s="10">
        <v>71637.614</v>
      </c>
      <c r="F15" s="10">
        <v>10009.36</v>
      </c>
      <c r="G15" s="28"/>
      <c r="H15" s="46"/>
      <c r="I15" s="28">
        <v>112177</v>
      </c>
      <c r="J15" s="10">
        <v>29650</v>
      </c>
      <c r="K15" s="46"/>
      <c r="L15" s="36">
        <f t="shared" si="2"/>
        <v>223473.974</v>
      </c>
      <c r="O15" s="8"/>
      <c r="P15" s="8"/>
      <c r="Q15" s="8">
        <v>53728.21</v>
      </c>
      <c r="R15" s="8">
        <v>7507.02</v>
      </c>
      <c r="S15" s="1"/>
      <c r="T15" s="8"/>
      <c r="U15" s="1">
        <v>84132.75</v>
      </c>
      <c r="V15" s="8"/>
      <c r="W15" s="8">
        <f>J15*0.75</f>
        <v>22237.5</v>
      </c>
      <c r="Y15" s="37">
        <f t="shared" si="1"/>
        <v>167605.47999999998</v>
      </c>
    </row>
    <row r="16" spans="2:25" ht="12.75">
      <c r="B16" s="3" t="s">
        <v>21</v>
      </c>
      <c r="C16" s="46"/>
      <c r="D16" s="46"/>
      <c r="E16" s="10">
        <v>56750.73</v>
      </c>
      <c r="F16" s="10"/>
      <c r="G16" s="28"/>
      <c r="H16" s="46"/>
      <c r="I16" s="28">
        <v>76731</v>
      </c>
      <c r="J16" s="11"/>
      <c r="K16" s="46"/>
      <c r="L16" s="36">
        <f t="shared" si="2"/>
        <v>133481.73</v>
      </c>
      <c r="O16" s="8"/>
      <c r="P16" s="8"/>
      <c r="Q16" s="8">
        <v>42563.05</v>
      </c>
      <c r="R16" s="8"/>
      <c r="S16" s="1"/>
      <c r="T16" s="8"/>
      <c r="U16" s="1">
        <v>57548.25</v>
      </c>
      <c r="V16" s="8"/>
      <c r="Y16" s="37">
        <f t="shared" si="1"/>
        <v>100111.3</v>
      </c>
    </row>
    <row r="17" spans="1:26" ht="12.75">
      <c r="A17" s="3" t="s">
        <v>36</v>
      </c>
      <c r="B17" s="3"/>
      <c r="C17" s="12"/>
      <c r="D17" s="12"/>
      <c r="E17" s="11">
        <f>SUM(E5:E16)</f>
        <v>2525439.098</v>
      </c>
      <c r="F17" s="11">
        <f>SUM(F5:F16)</f>
        <v>2533333.33</v>
      </c>
      <c r="G17" s="2">
        <f>SUM(G5:G16)</f>
        <v>499087.7</v>
      </c>
      <c r="H17" s="13">
        <v>0</v>
      </c>
      <c r="I17" s="2">
        <f>SUM(I5:I16)</f>
        <v>567757</v>
      </c>
      <c r="J17" s="13">
        <f>SUM(J5:J16)</f>
        <v>29650</v>
      </c>
      <c r="K17" s="12">
        <f>SUM(K5:K16)</f>
        <v>119871.965</v>
      </c>
      <c r="L17" s="14">
        <f t="shared" si="2"/>
        <v>6275139.093</v>
      </c>
      <c r="M17" s="18"/>
      <c r="N17" s="34"/>
      <c r="O17" s="9"/>
      <c r="P17" s="9"/>
      <c r="Q17" s="9">
        <f>SUM(Q5:Q16)</f>
        <v>1894079.32275</v>
      </c>
      <c r="R17" s="9">
        <v>1900000</v>
      </c>
      <c r="S17" s="6">
        <f>SUM(S5:S16)</f>
        <v>374315.5</v>
      </c>
      <c r="T17" s="9">
        <v>0</v>
      </c>
      <c r="U17" s="6">
        <f>SUM(U5:U16)</f>
        <v>425817.75</v>
      </c>
      <c r="V17" s="9">
        <f>SUM(V5:V16)</f>
        <v>89903.97374999999</v>
      </c>
      <c r="W17" s="9">
        <f>SUM(W5:W16)</f>
        <v>22237.5</v>
      </c>
      <c r="Y17" s="7">
        <f t="shared" si="1"/>
        <v>4706354.0465</v>
      </c>
      <c r="Z17" s="18"/>
    </row>
    <row r="18" spans="1:26" s="16" customFormat="1" ht="20.25" customHeight="1">
      <c r="A18" s="20"/>
      <c r="B18" s="20"/>
      <c r="C18" s="23"/>
      <c r="D18" s="23"/>
      <c r="E18" s="21"/>
      <c r="F18" s="21"/>
      <c r="G18" s="22"/>
      <c r="H18" s="23"/>
      <c r="I18" s="22"/>
      <c r="J18" s="24"/>
      <c r="K18" s="23"/>
      <c r="L18" s="18"/>
      <c r="M18" s="18"/>
      <c r="N18" s="25"/>
      <c r="O18" s="25"/>
      <c r="P18" s="25"/>
      <c r="Q18" s="25"/>
      <c r="R18" s="25"/>
      <c r="S18" s="26"/>
      <c r="T18" s="25"/>
      <c r="U18" s="26"/>
      <c r="V18" s="25"/>
      <c r="W18" s="25"/>
      <c r="Y18" s="27"/>
      <c r="Z18" s="18"/>
    </row>
    <row r="19" spans="1:26" ht="12.75">
      <c r="A19" s="3" t="s">
        <v>26</v>
      </c>
      <c r="B19" s="3" t="s">
        <v>9</v>
      </c>
      <c r="C19" s="29"/>
      <c r="D19" s="29"/>
      <c r="E19" s="29"/>
      <c r="F19" s="29"/>
      <c r="G19" s="29"/>
      <c r="H19" s="29"/>
      <c r="I19" s="29"/>
      <c r="J19" s="29"/>
      <c r="K19" s="29"/>
      <c r="L19" s="15" t="s">
        <v>36</v>
      </c>
      <c r="M19" s="17"/>
      <c r="N19" s="33"/>
      <c r="O19"/>
      <c r="Y19" s="15" t="s">
        <v>36</v>
      </c>
      <c r="Z19" s="17"/>
    </row>
    <row r="20" spans="2:26" ht="12.75">
      <c r="B20" s="3" t="s">
        <v>10</v>
      </c>
      <c r="C20" s="12"/>
      <c r="D20" s="12"/>
      <c r="E20" s="10">
        <v>25359</v>
      </c>
      <c r="F20" s="10">
        <v>2850166</v>
      </c>
      <c r="G20" s="10">
        <v>68400</v>
      </c>
      <c r="H20" s="12"/>
      <c r="I20" s="10">
        <v>101591</v>
      </c>
      <c r="J20" s="10">
        <v>58370</v>
      </c>
      <c r="K20" s="43"/>
      <c r="L20" s="36">
        <f>SUM(C20:K20)</f>
        <v>3103886</v>
      </c>
      <c r="M20" s="19"/>
      <c r="N20" s="35"/>
      <c r="O20" s="1"/>
      <c r="P20" s="1"/>
      <c r="Q20" s="1">
        <v>19000.32</v>
      </c>
      <c r="R20" s="1">
        <v>1900000</v>
      </c>
      <c r="S20" s="1">
        <v>51300</v>
      </c>
      <c r="T20" s="1"/>
      <c r="U20" s="1">
        <v>76193.25</v>
      </c>
      <c r="V20" s="1"/>
      <c r="W20" s="1">
        <v>43777.5</v>
      </c>
      <c r="Y20" s="37">
        <f aca="true" t="shared" si="3" ref="Y20:Y32">SUM(O20:W20)</f>
        <v>2090271.07</v>
      </c>
      <c r="Z20" s="19"/>
    </row>
    <row r="21" spans="1:26" ht="12.75">
      <c r="A21" t="s">
        <v>0</v>
      </c>
      <c r="B21" s="3" t="s">
        <v>11</v>
      </c>
      <c r="C21" s="12"/>
      <c r="D21" s="12"/>
      <c r="E21" s="10">
        <v>115408</v>
      </c>
      <c r="F21" s="11"/>
      <c r="G21" s="10">
        <v>89630</v>
      </c>
      <c r="H21" s="10">
        <v>26237</v>
      </c>
      <c r="I21" s="10">
        <v>98202</v>
      </c>
      <c r="J21" s="10">
        <v>36091</v>
      </c>
      <c r="K21" s="43"/>
      <c r="L21" s="36">
        <f aca="true" t="shared" si="4" ref="L21:L32">SUM(C21:K21)</f>
        <v>365568</v>
      </c>
      <c r="M21" s="19"/>
      <c r="N21" s="35"/>
      <c r="O21" s="1"/>
      <c r="P21" s="1"/>
      <c r="Q21" s="1">
        <v>86469.37</v>
      </c>
      <c r="R21" s="1"/>
      <c r="S21" s="1">
        <v>67222</v>
      </c>
      <c r="T21" s="1">
        <v>19677.75</v>
      </c>
      <c r="U21" s="1">
        <v>73651</v>
      </c>
      <c r="V21" s="1"/>
      <c r="W21" s="1">
        <v>27068.25</v>
      </c>
      <c r="Y21" s="37">
        <f t="shared" si="3"/>
        <v>274088.37</v>
      </c>
      <c r="Z21" s="19"/>
    </row>
    <row r="22" spans="2:26" ht="12.75">
      <c r="B22" s="3" t="s">
        <v>12</v>
      </c>
      <c r="C22" s="12"/>
      <c r="D22" s="12"/>
      <c r="E22" s="10">
        <v>383676</v>
      </c>
      <c r="F22" s="11"/>
      <c r="G22" s="10">
        <v>116930</v>
      </c>
      <c r="H22" s="10">
        <v>19121</v>
      </c>
      <c r="I22" s="10">
        <v>66507</v>
      </c>
      <c r="J22" s="10">
        <v>46532</v>
      </c>
      <c r="K22" s="43"/>
      <c r="L22" s="36">
        <f t="shared" si="4"/>
        <v>632766</v>
      </c>
      <c r="M22" s="19"/>
      <c r="N22" s="35"/>
      <c r="O22"/>
      <c r="Q22" s="1">
        <v>287469.32</v>
      </c>
      <c r="R22" s="1"/>
      <c r="S22" s="1">
        <v>87697.5</v>
      </c>
      <c r="T22" s="1">
        <v>14340.75</v>
      </c>
      <c r="U22" s="1">
        <v>49880.25</v>
      </c>
      <c r="W22" s="1">
        <v>34899</v>
      </c>
      <c r="Y22" s="37">
        <f t="shared" si="3"/>
        <v>474286.82</v>
      </c>
      <c r="Z22" s="19"/>
    </row>
    <row r="23" spans="2:26" ht="12.75">
      <c r="B23" s="3" t="s">
        <v>13</v>
      </c>
      <c r="C23" s="12"/>
      <c r="D23" s="12"/>
      <c r="E23" s="10">
        <v>474410.105</v>
      </c>
      <c r="F23" s="11"/>
      <c r="G23" s="10">
        <v>124102</v>
      </c>
      <c r="H23" s="10">
        <v>32477</v>
      </c>
      <c r="I23" s="11"/>
      <c r="J23" s="10">
        <v>49833</v>
      </c>
      <c r="K23" s="43"/>
      <c r="L23" s="36">
        <f t="shared" si="4"/>
        <v>680822.105</v>
      </c>
      <c r="M23" s="19"/>
      <c r="N23" s="35"/>
      <c r="O23"/>
      <c r="Q23" s="1">
        <v>355807.58</v>
      </c>
      <c r="R23" s="1"/>
      <c r="S23" s="1">
        <v>93076.5</v>
      </c>
      <c r="T23" s="1">
        <v>24357.75</v>
      </c>
      <c r="U23" s="1"/>
      <c r="W23" s="1">
        <v>37374.75</v>
      </c>
      <c r="Y23" s="37">
        <f t="shared" si="3"/>
        <v>510616.58</v>
      </c>
      <c r="Z23" s="19"/>
    </row>
    <row r="24" spans="2:26" ht="12.75">
      <c r="B24" s="3" t="s">
        <v>14</v>
      </c>
      <c r="C24" s="12"/>
      <c r="D24" s="12"/>
      <c r="E24" s="10">
        <v>640981</v>
      </c>
      <c r="F24" s="11"/>
      <c r="G24" s="10">
        <v>174800</v>
      </c>
      <c r="H24" s="10">
        <v>26650</v>
      </c>
      <c r="I24" s="11"/>
      <c r="J24" s="10">
        <v>56257</v>
      </c>
      <c r="K24" s="43"/>
      <c r="L24" s="36">
        <f t="shared" si="4"/>
        <v>898688</v>
      </c>
      <c r="M24" s="19"/>
      <c r="N24" s="35"/>
      <c r="O24"/>
      <c r="Q24" s="1">
        <v>479230.41</v>
      </c>
      <c r="R24" s="1"/>
      <c r="S24" s="1">
        <v>131100</v>
      </c>
      <c r="T24" s="1">
        <v>19987.5</v>
      </c>
      <c r="U24" s="1"/>
      <c r="W24" s="1">
        <v>42192.75</v>
      </c>
      <c r="Y24" s="37">
        <f t="shared" si="3"/>
        <v>672510.6599999999</v>
      </c>
      <c r="Z24" s="19"/>
    </row>
    <row r="25" spans="2:26" ht="12.75">
      <c r="B25" s="3" t="s">
        <v>15</v>
      </c>
      <c r="C25" s="12"/>
      <c r="D25" s="12"/>
      <c r="E25" s="10">
        <v>41938</v>
      </c>
      <c r="F25" s="11"/>
      <c r="G25" s="10">
        <v>183402</v>
      </c>
      <c r="H25" s="12"/>
      <c r="I25" s="10">
        <v>76938</v>
      </c>
      <c r="J25" s="10">
        <v>62548</v>
      </c>
      <c r="K25" s="43"/>
      <c r="L25" s="36">
        <f t="shared" si="4"/>
        <v>364826</v>
      </c>
      <c r="M25" s="19"/>
      <c r="N25" s="35"/>
      <c r="O25"/>
      <c r="Q25" s="1">
        <v>31427.45</v>
      </c>
      <c r="R25" s="1"/>
      <c r="S25" s="1">
        <v>137551.5</v>
      </c>
      <c r="T25" s="1"/>
      <c r="U25" s="1">
        <v>57703.5</v>
      </c>
      <c r="W25" s="1">
        <v>46911</v>
      </c>
      <c r="Y25" s="37">
        <f t="shared" si="3"/>
        <v>273593.45</v>
      </c>
      <c r="Z25" s="19"/>
    </row>
    <row r="26" spans="2:26" ht="12.75">
      <c r="B26" s="3" t="s">
        <v>16</v>
      </c>
      <c r="C26" s="12"/>
      <c r="D26" s="12"/>
      <c r="E26" s="11"/>
      <c r="F26" s="11"/>
      <c r="G26" s="28">
        <v>42180</v>
      </c>
      <c r="H26" s="12"/>
      <c r="I26" s="28">
        <v>14098</v>
      </c>
      <c r="J26" s="12"/>
      <c r="K26" s="43"/>
      <c r="L26" s="36">
        <f t="shared" si="4"/>
        <v>56278</v>
      </c>
      <c r="M26" s="19"/>
      <c r="N26" s="35"/>
      <c r="O26"/>
      <c r="Q26" s="1"/>
      <c r="R26" s="1"/>
      <c r="S26" s="1">
        <v>31635</v>
      </c>
      <c r="T26" s="1"/>
      <c r="U26" s="1">
        <v>10573.5</v>
      </c>
      <c r="W26" s="1"/>
      <c r="Y26" s="37">
        <f t="shared" si="3"/>
        <v>42208.5</v>
      </c>
      <c r="Z26" s="19"/>
    </row>
    <row r="27" spans="2:26" ht="12.75">
      <c r="B27" s="3" t="s">
        <v>17</v>
      </c>
      <c r="C27" s="12"/>
      <c r="D27" s="12"/>
      <c r="E27" s="11"/>
      <c r="F27" s="11"/>
      <c r="G27" s="28">
        <v>49000</v>
      </c>
      <c r="H27" s="28">
        <v>84100</v>
      </c>
      <c r="I27" s="11"/>
      <c r="J27" s="12"/>
      <c r="K27" s="43"/>
      <c r="L27" s="36">
        <f t="shared" si="4"/>
        <v>133100</v>
      </c>
      <c r="M27" s="19"/>
      <c r="N27" s="35"/>
      <c r="O27"/>
      <c r="Q27" s="1"/>
      <c r="R27" s="1"/>
      <c r="S27" s="1">
        <v>36750</v>
      </c>
      <c r="T27" s="1">
        <v>63075</v>
      </c>
      <c r="U27" s="1"/>
      <c r="W27" s="1"/>
      <c r="Y27" s="37">
        <f t="shared" si="3"/>
        <v>99825</v>
      </c>
      <c r="Z27" s="19"/>
    </row>
    <row r="28" spans="2:26" ht="12.75">
      <c r="B28" s="3" t="s">
        <v>18</v>
      </c>
      <c r="C28" s="12"/>
      <c r="D28" s="12"/>
      <c r="E28" s="28">
        <v>145568.67</v>
      </c>
      <c r="F28" s="11"/>
      <c r="G28" s="28">
        <v>53000</v>
      </c>
      <c r="H28" s="12"/>
      <c r="I28" s="11"/>
      <c r="J28" s="28">
        <v>29521</v>
      </c>
      <c r="K28" s="43"/>
      <c r="L28" s="36">
        <f t="shared" si="4"/>
        <v>228089.67</v>
      </c>
      <c r="M28" s="19"/>
      <c r="N28" s="35"/>
      <c r="O28"/>
      <c r="Q28" s="1">
        <v>109176.5</v>
      </c>
      <c r="R28" s="1"/>
      <c r="S28" s="1">
        <v>39750</v>
      </c>
      <c r="T28" s="1"/>
      <c r="U28" s="1"/>
      <c r="W28" s="1">
        <v>22140.75</v>
      </c>
      <c r="Y28" s="37">
        <f t="shared" si="3"/>
        <v>171067.25</v>
      </c>
      <c r="Z28" s="19"/>
    </row>
    <row r="29" spans="2:26" ht="12.75">
      <c r="B29" s="3" t="s">
        <v>19</v>
      </c>
      <c r="C29" s="28">
        <v>28117.9</v>
      </c>
      <c r="D29" s="28">
        <v>27405.46</v>
      </c>
      <c r="E29" s="11"/>
      <c r="F29" s="11"/>
      <c r="G29" s="28">
        <v>42560</v>
      </c>
      <c r="H29" s="12"/>
      <c r="I29" s="28">
        <v>30288</v>
      </c>
      <c r="J29" s="28">
        <v>61775</v>
      </c>
      <c r="K29" s="43"/>
      <c r="L29" s="36">
        <f t="shared" si="4"/>
        <v>190146.36</v>
      </c>
      <c r="M29" s="19"/>
      <c r="N29" s="35"/>
      <c r="O29" s="1">
        <v>21088.39</v>
      </c>
      <c r="P29" s="1">
        <v>20554.09</v>
      </c>
      <c r="Q29" s="1"/>
      <c r="R29" s="1"/>
      <c r="S29" s="1">
        <v>31920</v>
      </c>
      <c r="T29" s="1"/>
      <c r="U29" s="1">
        <v>22716</v>
      </c>
      <c r="W29" s="1">
        <v>46331.25</v>
      </c>
      <c r="Y29" s="37">
        <f t="shared" si="3"/>
        <v>142609.72999999998</v>
      </c>
      <c r="Z29" s="19"/>
    </row>
    <row r="30" spans="2:26" ht="12.75">
      <c r="B30" s="3" t="s">
        <v>20</v>
      </c>
      <c r="C30" s="12"/>
      <c r="D30" s="12"/>
      <c r="E30" s="28">
        <v>255613</v>
      </c>
      <c r="F30" s="11"/>
      <c r="G30" s="28">
        <v>152293</v>
      </c>
      <c r="H30" s="12"/>
      <c r="I30" s="28">
        <v>81656</v>
      </c>
      <c r="J30" s="28">
        <v>20287</v>
      </c>
      <c r="K30" s="43"/>
      <c r="L30" s="36">
        <f t="shared" si="4"/>
        <v>509849</v>
      </c>
      <c r="M30" s="19"/>
      <c r="N30" s="35"/>
      <c r="O30"/>
      <c r="Q30" s="1">
        <v>191702.42</v>
      </c>
      <c r="R30" s="1"/>
      <c r="S30" s="1">
        <v>114219.75</v>
      </c>
      <c r="T30" s="1"/>
      <c r="U30" s="1">
        <v>61242</v>
      </c>
      <c r="W30" s="1">
        <v>15215.25</v>
      </c>
      <c r="Y30" s="37">
        <f t="shared" si="3"/>
        <v>382379.42000000004</v>
      </c>
      <c r="Z30" s="19"/>
    </row>
    <row r="31" spans="2:26" ht="12.75">
      <c r="B31" s="3" t="s">
        <v>21</v>
      </c>
      <c r="C31" s="12"/>
      <c r="D31" s="10">
        <v>30566</v>
      </c>
      <c r="E31" s="10">
        <v>355618</v>
      </c>
      <c r="F31" s="10"/>
      <c r="G31" s="10">
        <v>49140</v>
      </c>
      <c r="H31" s="10">
        <v>55552</v>
      </c>
      <c r="I31" s="10">
        <v>167301</v>
      </c>
      <c r="J31" s="10">
        <v>23617</v>
      </c>
      <c r="K31" s="30"/>
      <c r="L31" s="36">
        <f t="shared" si="4"/>
        <v>681794</v>
      </c>
      <c r="M31" s="19"/>
      <c r="N31" s="41" t="s">
        <v>34</v>
      </c>
      <c r="O31" s="38"/>
      <c r="P31" s="39">
        <v>7466.53</v>
      </c>
      <c r="Q31" s="39">
        <v>86866.31</v>
      </c>
      <c r="R31" s="38"/>
      <c r="S31" s="39">
        <v>12003.7</v>
      </c>
      <c r="T31" s="39">
        <v>13570</v>
      </c>
      <c r="U31" s="39">
        <v>40867.55</v>
      </c>
      <c r="V31" s="38"/>
      <c r="W31" s="39">
        <v>5769.06</v>
      </c>
      <c r="X31" s="42" t="s">
        <v>35</v>
      </c>
      <c r="Y31" s="40">
        <f t="shared" si="3"/>
        <v>166543.15</v>
      </c>
      <c r="Z31" s="19"/>
    </row>
    <row r="32" spans="1:26" ht="12.75">
      <c r="A32" s="3" t="s">
        <v>36</v>
      </c>
      <c r="C32" s="12">
        <f>SUM(C20:C31)</f>
        <v>28117.9</v>
      </c>
      <c r="D32" s="12">
        <f>SUM(D20:D31)</f>
        <v>57971.46</v>
      </c>
      <c r="E32" s="11">
        <f>SUM(E20:E31)</f>
        <v>2438571.775</v>
      </c>
      <c r="F32" s="11">
        <v>2850166</v>
      </c>
      <c r="G32" s="11">
        <f>SUM(G20:G31)</f>
        <v>1145437</v>
      </c>
      <c r="H32" s="12">
        <f>SUM(H20:H31)</f>
        <v>244137</v>
      </c>
      <c r="I32" s="11">
        <f>SUM(I20:I31)</f>
        <v>636581</v>
      </c>
      <c r="J32" s="12">
        <f>SUM(J20:J31)</f>
        <v>444831</v>
      </c>
      <c r="K32" s="43">
        <f>SUM(K20:K31)</f>
        <v>0</v>
      </c>
      <c r="L32" s="14">
        <f t="shared" si="4"/>
        <v>7845813.135</v>
      </c>
      <c r="M32" s="19"/>
      <c r="N32" s="35"/>
      <c r="O32" s="6">
        <f>SUM(O20:O31)</f>
        <v>21088.39</v>
      </c>
      <c r="P32" s="6">
        <f>SUM(P20:P31)</f>
        <v>28020.62</v>
      </c>
      <c r="Q32" s="6">
        <f aca="true" t="shared" si="5" ref="Q32:W32">SUM(Q20:Q31)</f>
        <v>1647149.68</v>
      </c>
      <c r="R32" s="6">
        <f t="shared" si="5"/>
        <v>1900000</v>
      </c>
      <c r="S32" s="6">
        <f t="shared" si="5"/>
        <v>834225.95</v>
      </c>
      <c r="T32" s="6">
        <f t="shared" si="5"/>
        <v>155008.75</v>
      </c>
      <c r="U32" s="6">
        <f t="shared" si="5"/>
        <v>392827.05</v>
      </c>
      <c r="V32" s="6">
        <f>SUM(V20:V31)</f>
        <v>0</v>
      </c>
      <c r="W32" s="6">
        <f t="shared" si="5"/>
        <v>321679.56</v>
      </c>
      <c r="Y32" s="7">
        <f t="shared" si="3"/>
        <v>5299999.999999999</v>
      </c>
      <c r="Z32" s="19"/>
    </row>
    <row r="33" s="16" customFormat="1" ht="20.25" customHeight="1">
      <c r="N33" s="25"/>
    </row>
    <row r="34" spans="1:26" ht="12.75">
      <c r="A34" s="3" t="s">
        <v>33</v>
      </c>
      <c r="B34" s="3" t="s">
        <v>9</v>
      </c>
      <c r="L34" s="15" t="s">
        <v>36</v>
      </c>
      <c r="M34" s="17"/>
      <c r="N34" s="33"/>
      <c r="O34"/>
      <c r="Y34" s="15" t="s">
        <v>36</v>
      </c>
      <c r="Z34" s="17"/>
    </row>
    <row r="35" spans="2:26" ht="12.75">
      <c r="B35" s="3" t="s">
        <v>10</v>
      </c>
      <c r="C35" s="10">
        <v>19657.5</v>
      </c>
      <c r="D35" s="10">
        <v>27689</v>
      </c>
      <c r="E35" s="10">
        <v>338321</v>
      </c>
      <c r="F35" s="10">
        <v>2206909.225</v>
      </c>
      <c r="G35" s="10"/>
      <c r="H35" s="10">
        <v>62658</v>
      </c>
      <c r="I35" s="10">
        <v>197951</v>
      </c>
      <c r="J35" s="10"/>
      <c r="K35" s="12"/>
      <c r="L35" s="36">
        <f aca="true" t="shared" si="6" ref="L35:L42">SUM(C35:K35)</f>
        <v>2853185.725</v>
      </c>
      <c r="M35" s="19"/>
      <c r="N35" s="35"/>
      <c r="O35" s="1">
        <v>19637.84</v>
      </c>
      <c r="P35" s="1">
        <v>20766.75</v>
      </c>
      <c r="Q35" s="1">
        <v>253735.32</v>
      </c>
      <c r="R35" s="1">
        <v>1655181.92</v>
      </c>
      <c r="S35" s="1"/>
      <c r="T35" s="1">
        <v>46993.5</v>
      </c>
      <c r="U35" s="1">
        <v>148463.25</v>
      </c>
      <c r="V35" s="1"/>
      <c r="W35" s="1"/>
      <c r="Y35" s="37">
        <f aca="true" t="shared" si="7" ref="Y35:Y44">SUM(O35:W35)</f>
        <v>2144778.58</v>
      </c>
      <c r="Z35" s="19"/>
    </row>
    <row r="36" spans="1:26" s="29" customFormat="1" ht="12.75">
      <c r="A36" s="29" t="s">
        <v>0</v>
      </c>
      <c r="B36" s="31" t="s">
        <v>11</v>
      </c>
      <c r="C36" s="10">
        <v>25974</v>
      </c>
      <c r="D36" s="10">
        <v>128334</v>
      </c>
      <c r="E36" s="10">
        <v>365515.668</v>
      </c>
      <c r="F36" s="10">
        <v>2188793</v>
      </c>
      <c r="G36" s="10"/>
      <c r="H36" s="10">
        <v>79300</v>
      </c>
      <c r="I36" s="10">
        <v>89174</v>
      </c>
      <c r="J36" s="10">
        <v>20018</v>
      </c>
      <c r="K36" s="12"/>
      <c r="L36" s="36">
        <f t="shared" si="6"/>
        <v>2897108.668</v>
      </c>
      <c r="M36" s="44"/>
      <c r="N36" s="45"/>
      <c r="O36" s="1">
        <v>19480.5</v>
      </c>
      <c r="P36" s="1">
        <v>96250.5</v>
      </c>
      <c r="Q36" s="1">
        <v>274136.75</v>
      </c>
      <c r="R36" s="1">
        <v>244818.08</v>
      </c>
      <c r="S36" s="1"/>
      <c r="T36" s="1">
        <v>59475</v>
      </c>
      <c r="U36" s="1">
        <v>66880.5</v>
      </c>
      <c r="V36" s="1"/>
      <c r="W36" s="1">
        <v>15013.5</v>
      </c>
      <c r="X36" s="1"/>
      <c r="Y36" s="37">
        <f t="shared" si="7"/>
        <v>776054.83</v>
      </c>
      <c r="Z36" s="44"/>
    </row>
    <row r="37" spans="2:26" ht="12.75">
      <c r="B37" s="3" t="s">
        <v>12</v>
      </c>
      <c r="C37" s="12"/>
      <c r="D37" s="10">
        <v>142570</v>
      </c>
      <c r="E37" s="10">
        <v>341487.84</v>
      </c>
      <c r="F37" s="11"/>
      <c r="G37" s="10"/>
      <c r="H37" s="10">
        <v>85400</v>
      </c>
      <c r="I37" s="10"/>
      <c r="J37" s="10">
        <v>21781</v>
      </c>
      <c r="K37" s="12"/>
      <c r="L37" s="36">
        <f t="shared" si="6"/>
        <v>591238.8400000001</v>
      </c>
      <c r="M37" s="19"/>
      <c r="N37" s="35"/>
      <c r="O37" s="1"/>
      <c r="P37" s="1">
        <v>106927.5</v>
      </c>
      <c r="Q37" s="1">
        <v>256115.88</v>
      </c>
      <c r="R37" s="1"/>
      <c r="S37" s="1"/>
      <c r="T37" s="1">
        <v>64050</v>
      </c>
      <c r="U37" s="1"/>
      <c r="W37" s="1">
        <v>16335.75</v>
      </c>
      <c r="Y37" s="37">
        <f t="shared" si="7"/>
        <v>443429.13</v>
      </c>
      <c r="Z37" s="19"/>
    </row>
    <row r="38" spans="2:26" ht="12.75">
      <c r="B38" s="3" t="s">
        <v>13</v>
      </c>
      <c r="C38" s="10">
        <v>18675.75</v>
      </c>
      <c r="D38" s="10">
        <v>183780</v>
      </c>
      <c r="E38" s="10">
        <v>351349</v>
      </c>
      <c r="F38" s="11"/>
      <c r="G38" s="10"/>
      <c r="H38" s="10">
        <v>89240</v>
      </c>
      <c r="I38" s="11"/>
      <c r="J38" s="10">
        <v>15202</v>
      </c>
      <c r="K38" s="12"/>
      <c r="L38" s="36">
        <f t="shared" si="6"/>
        <v>658246.75</v>
      </c>
      <c r="M38" s="19"/>
      <c r="N38" s="35"/>
      <c r="O38" s="1">
        <v>18657.07</v>
      </c>
      <c r="P38" s="1">
        <v>137835</v>
      </c>
      <c r="Q38" s="1">
        <v>263506.97</v>
      </c>
      <c r="R38" s="1"/>
      <c r="S38" s="1"/>
      <c r="T38" s="1">
        <v>66930</v>
      </c>
      <c r="U38" s="1"/>
      <c r="W38" s="1">
        <v>11401.5</v>
      </c>
      <c r="Y38" s="37">
        <f t="shared" si="7"/>
        <v>498330.54</v>
      </c>
      <c r="Z38" s="19"/>
    </row>
    <row r="39" spans="2:26" ht="12.75">
      <c r="B39" s="3" t="s">
        <v>14</v>
      </c>
      <c r="C39" s="12"/>
      <c r="D39" s="10">
        <v>190014</v>
      </c>
      <c r="E39" s="10">
        <v>340197.906</v>
      </c>
      <c r="F39" s="11"/>
      <c r="G39" s="10"/>
      <c r="H39" s="10">
        <v>92635</v>
      </c>
      <c r="I39" s="11"/>
      <c r="J39" s="10">
        <v>22769</v>
      </c>
      <c r="K39" s="12"/>
      <c r="L39" s="36">
        <f t="shared" si="6"/>
        <v>645615.906</v>
      </c>
      <c r="M39" s="19"/>
      <c r="N39" s="35"/>
      <c r="O39" s="1"/>
      <c r="P39" s="1">
        <v>142510.5</v>
      </c>
      <c r="Q39" s="1">
        <v>255148.43</v>
      </c>
      <c r="R39" s="1"/>
      <c r="S39" s="1"/>
      <c r="T39" s="1">
        <v>69476.25</v>
      </c>
      <c r="U39" s="1"/>
      <c r="W39" s="1">
        <v>17076.75</v>
      </c>
      <c r="Y39" s="37">
        <f t="shared" si="7"/>
        <v>484211.93</v>
      </c>
      <c r="Z39" s="19"/>
    </row>
    <row r="40" spans="2:26" ht="12.75">
      <c r="B40" s="3" t="s">
        <v>15</v>
      </c>
      <c r="C40" s="10">
        <v>44350.605</v>
      </c>
      <c r="D40" s="10">
        <v>169555</v>
      </c>
      <c r="E40" s="10">
        <v>307921</v>
      </c>
      <c r="F40" s="11"/>
      <c r="G40" s="10"/>
      <c r="H40" s="10">
        <v>95502</v>
      </c>
      <c r="I40" s="10"/>
      <c r="J40" s="10">
        <v>24900</v>
      </c>
      <c r="K40" s="12"/>
      <c r="L40" s="36">
        <f t="shared" si="6"/>
        <v>642228.605</v>
      </c>
      <c r="M40" s="19"/>
      <c r="N40" s="35"/>
      <c r="O40" s="1">
        <v>33262.95</v>
      </c>
      <c r="P40" s="1">
        <v>127166.25</v>
      </c>
      <c r="Q40" s="1">
        <v>230940.61</v>
      </c>
      <c r="R40" s="1"/>
      <c r="S40" s="1"/>
      <c r="T40" s="1">
        <v>71626.5</v>
      </c>
      <c r="U40" s="1"/>
      <c r="W40" s="1">
        <v>18675</v>
      </c>
      <c r="Y40" s="37">
        <f t="shared" si="7"/>
        <v>481671.31</v>
      </c>
      <c r="Z40" s="19"/>
    </row>
    <row r="41" spans="2:26" ht="12.75">
      <c r="B41" s="3" t="s">
        <v>16</v>
      </c>
      <c r="C41" s="12"/>
      <c r="D41" s="10"/>
      <c r="E41" s="11"/>
      <c r="F41" s="11"/>
      <c r="G41" s="28"/>
      <c r="H41" s="12"/>
      <c r="I41" s="28"/>
      <c r="J41" s="12"/>
      <c r="K41" s="12"/>
      <c r="L41" s="36">
        <f t="shared" si="6"/>
        <v>0</v>
      </c>
      <c r="M41" s="19"/>
      <c r="N41" s="35"/>
      <c r="O41"/>
      <c r="Q41" s="1"/>
      <c r="R41" s="1"/>
      <c r="S41" s="1"/>
      <c r="T41" s="1"/>
      <c r="U41" s="1"/>
      <c r="W41" s="1"/>
      <c r="Y41" s="37" t="s">
        <v>37</v>
      </c>
      <c r="Z41" s="19"/>
    </row>
    <row r="42" spans="2:26" ht="12.75">
      <c r="B42" s="3" t="s">
        <v>17</v>
      </c>
      <c r="C42" s="12"/>
      <c r="D42" s="10"/>
      <c r="E42" s="11"/>
      <c r="F42" s="11"/>
      <c r="G42" s="28"/>
      <c r="H42" s="28"/>
      <c r="I42" s="11"/>
      <c r="J42" s="12"/>
      <c r="K42" s="12"/>
      <c r="L42" s="36">
        <f t="shared" si="6"/>
        <v>0</v>
      </c>
      <c r="M42" s="19"/>
      <c r="N42" s="35"/>
      <c r="O42"/>
      <c r="Q42" s="1"/>
      <c r="R42" s="1"/>
      <c r="S42" s="1"/>
      <c r="T42" s="1"/>
      <c r="U42" s="1"/>
      <c r="W42" s="1"/>
      <c r="Y42" s="37" t="s">
        <v>0</v>
      </c>
      <c r="Z42" s="19"/>
    </row>
    <row r="43" spans="2:26" ht="12.75">
      <c r="B43" s="3" t="s">
        <v>18</v>
      </c>
      <c r="C43" s="12"/>
      <c r="D43" s="10"/>
      <c r="E43" s="28"/>
      <c r="F43" s="11"/>
      <c r="G43" s="28"/>
      <c r="H43" s="12"/>
      <c r="I43" s="11"/>
      <c r="J43" s="28"/>
      <c r="K43" s="12"/>
      <c r="L43" s="36"/>
      <c r="M43" s="19"/>
      <c r="N43" s="35"/>
      <c r="O43"/>
      <c r="Q43" s="1"/>
      <c r="R43" s="1"/>
      <c r="S43" s="1"/>
      <c r="T43" s="1"/>
      <c r="U43" s="1"/>
      <c r="W43" s="1"/>
      <c r="Y43" s="37" t="s">
        <v>0</v>
      </c>
      <c r="Z43" s="19"/>
    </row>
    <row r="44" spans="2:26" ht="12.75">
      <c r="B44" s="3" t="s">
        <v>19</v>
      </c>
      <c r="C44" s="28"/>
      <c r="D44" s="10"/>
      <c r="E44" s="11"/>
      <c r="F44" s="11"/>
      <c r="G44" s="28"/>
      <c r="H44" s="12"/>
      <c r="I44" s="28"/>
      <c r="J44" s="28"/>
      <c r="K44" s="12"/>
      <c r="L44" s="36"/>
      <c r="M44" s="19"/>
      <c r="N44" s="35"/>
      <c r="O44" s="1"/>
      <c r="P44" s="1"/>
      <c r="Q44" s="1"/>
      <c r="R44" s="1"/>
      <c r="S44" s="1"/>
      <c r="T44" s="1"/>
      <c r="U44" s="1"/>
      <c r="W44" s="1"/>
      <c r="Y44" s="37" t="s">
        <v>0</v>
      </c>
      <c r="Z44" s="19"/>
    </row>
    <row r="45" spans="2:26" ht="12.75">
      <c r="B45" s="3" t="s">
        <v>20</v>
      </c>
      <c r="C45" s="12"/>
      <c r="D45" s="10"/>
      <c r="E45" s="28"/>
      <c r="F45" s="11"/>
      <c r="G45" s="28"/>
      <c r="H45" s="12"/>
      <c r="I45" s="28"/>
      <c r="J45" s="28"/>
      <c r="K45" s="12"/>
      <c r="L45" s="36"/>
      <c r="M45" s="19"/>
      <c r="N45" s="35"/>
      <c r="O45"/>
      <c r="Q45" s="1"/>
      <c r="R45" s="1"/>
      <c r="S45" s="1"/>
      <c r="T45" s="1"/>
      <c r="U45" s="1"/>
      <c r="W45" s="1"/>
      <c r="Y45" s="37"/>
      <c r="Z45" s="19"/>
    </row>
    <row r="46" spans="2:26" ht="12.75">
      <c r="B46" s="3" t="s">
        <v>21</v>
      </c>
      <c r="C46" s="12"/>
      <c r="D46" s="10"/>
      <c r="E46" s="10"/>
      <c r="F46" s="10"/>
      <c r="G46" s="10"/>
      <c r="H46" s="10"/>
      <c r="I46" s="10"/>
      <c r="J46" s="10"/>
      <c r="K46" s="10"/>
      <c r="L46" s="36"/>
      <c r="M46" s="19"/>
      <c r="N46" s="35"/>
      <c r="O46" s="38"/>
      <c r="P46" s="39"/>
      <c r="Q46" s="39"/>
      <c r="R46" s="38"/>
      <c r="S46" s="39"/>
      <c r="T46" s="39"/>
      <c r="U46" s="39"/>
      <c r="V46" s="38"/>
      <c r="W46" s="39"/>
      <c r="Y46" s="40"/>
      <c r="Z46" s="19"/>
    </row>
    <row r="47" spans="1:26" ht="12.75">
      <c r="A47" s="3" t="s">
        <v>36</v>
      </c>
      <c r="C47" s="12">
        <f aca="true" t="shared" si="8" ref="C47:K47">SUM(C35:C46)</f>
        <v>108657.85500000001</v>
      </c>
      <c r="D47" s="12">
        <f t="shared" si="8"/>
        <v>841942</v>
      </c>
      <c r="E47" s="11">
        <f t="shared" si="8"/>
        <v>2044792.414</v>
      </c>
      <c r="F47" s="11">
        <f t="shared" si="8"/>
        <v>4395702.225</v>
      </c>
      <c r="G47" s="11">
        <f t="shared" si="8"/>
        <v>0</v>
      </c>
      <c r="H47" s="11">
        <f t="shared" si="8"/>
        <v>504735</v>
      </c>
      <c r="I47" s="11">
        <f t="shared" si="8"/>
        <v>287125</v>
      </c>
      <c r="J47" s="11">
        <f t="shared" si="8"/>
        <v>104670</v>
      </c>
      <c r="K47" s="11">
        <f t="shared" si="8"/>
        <v>0</v>
      </c>
      <c r="L47" s="14">
        <f>SUM(C47:K47)</f>
        <v>8287624.494</v>
      </c>
      <c r="M47" s="19"/>
      <c r="N47" s="35"/>
      <c r="O47" s="6">
        <f aca="true" t="shared" si="9" ref="O47:W47">SUM(O35:O46)</f>
        <v>91038.35999999999</v>
      </c>
      <c r="P47" s="6">
        <f t="shared" si="9"/>
        <v>631456.5</v>
      </c>
      <c r="Q47" s="6">
        <f t="shared" si="9"/>
        <v>1533583.96</v>
      </c>
      <c r="R47" s="6">
        <f t="shared" si="9"/>
        <v>1900000</v>
      </c>
      <c r="S47" s="6">
        <f t="shared" si="9"/>
        <v>0</v>
      </c>
      <c r="T47" s="6">
        <f t="shared" si="9"/>
        <v>378551.25</v>
      </c>
      <c r="U47" s="6">
        <f t="shared" si="9"/>
        <v>215343.75</v>
      </c>
      <c r="V47" s="6">
        <f t="shared" si="9"/>
        <v>0</v>
      </c>
      <c r="W47" s="6">
        <f t="shared" si="9"/>
        <v>78502.5</v>
      </c>
      <c r="Y47" s="7">
        <f>SUM(O47:W47)</f>
        <v>4828476.32</v>
      </c>
      <c r="Z47" s="19"/>
    </row>
    <row r="48" s="16" customFormat="1" ht="20.25" customHeight="1">
      <c r="N48" s="25"/>
    </row>
  </sheetData>
  <mergeCells count="2">
    <mergeCell ref="S1:T1"/>
    <mergeCell ref="G1:H1"/>
  </mergeCells>
  <printOptions/>
  <pageMargins left="0.75" right="0.75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 - 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clarosa</dc:creator>
  <cp:keywords/>
  <dc:description/>
  <cp:lastModifiedBy>clarosa</cp:lastModifiedBy>
  <cp:lastPrinted>2009-01-22T19:56:11Z</cp:lastPrinted>
  <dcterms:created xsi:type="dcterms:W3CDTF">2009-01-14T14:05:37Z</dcterms:created>
  <dcterms:modified xsi:type="dcterms:W3CDTF">2011-02-04T20:52:25Z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-858551629</vt:i4>
  </property>
  <property fmtid="{D5CDD505-2E9C-101B-9397-08002B2CF9AE}" pid="3" name="_EmailSubject">
    <vt:lpwstr>Copy of Biomass-based Diesel Production Incentive Summary_20101.xls</vt:lpwstr>
  </property>
  <property fmtid="{D5CDD505-2E9C-101B-9397-08002B2CF9AE}" pid="4" name="_AuthorEmail">
    <vt:lpwstr>bbeatty@state.pa.us</vt:lpwstr>
  </property>
  <property fmtid="{D5CDD505-2E9C-101B-9397-08002B2CF9AE}" pid="5" name="_AuthorEmailDisplayName">
    <vt:lpwstr>Beatty, Billy Jo</vt:lpwstr>
  </property>
  <property fmtid="{D5CDD505-2E9C-101B-9397-08002B2CF9AE}" pid="6" name="_PreviousAdHocReviewCycleID">
    <vt:i4>-858551629</vt:i4>
  </property>
  <property fmtid="{D5CDD505-2E9C-101B-9397-08002B2CF9AE}" pid="7" name="_ReviewingToolsShownOnce">
    <vt:lpwstr/>
  </property>
</Properties>
</file>