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250" windowHeight="8145" activeTab="2"/>
  </bookViews>
  <sheets>
    <sheet name="EMS_Summary" sheetId="1" r:id="rId1"/>
    <sheet name="VMT_Summary" sheetId="2" r:id="rId2"/>
    <sheet name="EMS_Summary_Breakout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<sst xmlns="http://schemas.openxmlformats.org/spreadsheetml/2006/main" count="75" uniqueCount="18">
  <si>
    <t>GHG Emissions from Transportation (MMTCO2e)</t>
  </si>
  <si>
    <t>Source</t>
  </si>
  <si>
    <t>ON-HIGHWAY - Based on DEP Inventory Methodology Using PENNDOT RMS Data and Forecasted Growth Rates</t>
  </si>
  <si>
    <t>PennDOT BPR Growth Rate Option1 (Avg)</t>
  </si>
  <si>
    <t>Onroad Gasoline</t>
  </si>
  <si>
    <t>Onroad Diesel</t>
  </si>
  <si>
    <t>PennDOT BPR Growth Rate Option2 (High)</t>
  </si>
  <si>
    <t>NON-HIGHWAY SOURCES  - Based on EIA Data + SIT Emission Rates + Trended Growth Rates</t>
  </si>
  <si>
    <t>Jet Fuel / Aviation Gasoline</t>
  </si>
  <si>
    <t>Boats and Ships - Ports/Inshore</t>
  </si>
  <si>
    <t>Rail</t>
  </si>
  <si>
    <t>Other</t>
  </si>
  <si>
    <t>Total (Highway Option 1 Growth)</t>
  </si>
  <si>
    <t>Total (Highway Option 2 Growth)</t>
  </si>
  <si>
    <t>Annual On-Highway Vehicle Miles Traveled</t>
  </si>
  <si>
    <t>CO2 Emissions from Transportation (MMTCO2e)</t>
  </si>
  <si>
    <t>CH4 Emissions from Transportation (MMTCO2e)</t>
  </si>
  <si>
    <t>N2O Emissions from Transportation (MMTCO2e)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</si>
</sst>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</numFmts>
  <fonts count="6">
    <font>
      <sz val="10"/>
      <name val="Arial"/>
      <family val="0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8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2" fillId="0" borderId="9" xfId="0" applyFont="1" applyFill="1" applyBorder="1" applyAlignment="1">
      <alignment horizontal="centerContinuous" vertical="center"/>
    </xf>
    <xf numFmtId="0" fontId="2" fillId="3" borderId="1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4" borderId="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/>
    </xf>
    <xf numFmtId="4" fontId="3" fillId="0" borderId="7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4" fontId="3" fillId="0" borderId="8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right"/>
    </xf>
    <xf numFmtId="4" fontId="2" fillId="5" borderId="10" xfId="0" applyNumberFormat="1" applyFont="1" applyFill="1" applyBorder="1" applyAlignment="1">
      <alignment horizontal="center" vertical="center"/>
    </xf>
    <xf numFmtId="4" fontId="2" fillId="5" borderId="14" xfId="0" applyNumberFormat="1" applyFont="1" applyFill="1" applyBorder="1" applyAlignment="1">
      <alignment horizontal="center" vertical="center"/>
    </xf>
    <xf numFmtId="4" fontId="2" fillId="5" borderId="11" xfId="0" applyNumberFormat="1" applyFont="1" applyFill="1" applyBorder="1" applyAlignment="1">
      <alignment horizontal="center" vertical="center"/>
    </xf>
    <xf numFmtId="4" fontId="2" fillId="5" borderId="12" xfId="0" applyNumberFormat="1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right"/>
    </xf>
    <xf numFmtId="164" fontId="4" fillId="5" borderId="16" xfId="0" applyNumberFormat="1" applyFont="1" applyFill="1" applyBorder="1" applyAlignment="1">
      <alignment horizontal="center" vertical="center"/>
    </xf>
    <xf numFmtId="4" fontId="4" fillId="5" borderId="17" xfId="0" applyNumberFormat="1" applyFont="1" applyFill="1" applyBorder="1" applyAlignment="1">
      <alignment horizontal="center" vertical="center"/>
    </xf>
    <xf numFmtId="4" fontId="2" fillId="5" borderId="18" xfId="0" applyNumberFormat="1" applyFont="1" applyFill="1" applyBorder="1" applyAlignment="1">
      <alignment horizontal="center" vertical="center"/>
    </xf>
    <xf numFmtId="4" fontId="2" fillId="5" borderId="1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1" fontId="2" fillId="2" borderId="2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Continuous" vertical="center"/>
    </xf>
    <xf numFmtId="3" fontId="0" fillId="0" borderId="0" xfId="0" applyNumberFormat="1" applyFill="1" applyBorder="1" applyAlignment="1">
      <alignment/>
    </xf>
    <xf numFmtId="3" fontId="2" fillId="0" borderId="9" xfId="0" applyNumberFormat="1" applyFont="1" applyFill="1" applyBorder="1" applyAlignment="1">
      <alignment horizontal="centerContinuous" vertical="center"/>
    </xf>
    <xf numFmtId="3" fontId="0" fillId="0" borderId="0" xfId="0" applyNumberFormat="1" applyFont="1" applyFill="1" applyBorder="1" applyAlignment="1">
      <alignment/>
    </xf>
    <xf numFmtId="3" fontId="2" fillId="4" borderId="7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2" fillId="5" borderId="10" xfId="0" applyNumberFormat="1" applyFont="1" applyFill="1" applyBorder="1" applyAlignment="1">
      <alignment horizontal="center" vertical="center"/>
    </xf>
    <xf numFmtId="3" fontId="2" fillId="5" borderId="14" xfId="0" applyNumberFormat="1" applyFont="1" applyFill="1" applyBorder="1" applyAlignment="1">
      <alignment horizontal="center" vertical="center"/>
    </xf>
    <xf numFmtId="3" fontId="2" fillId="5" borderId="11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4" fillId="5" borderId="16" xfId="0" applyNumberFormat="1" applyFont="1" applyFill="1" applyBorder="1" applyAlignment="1">
      <alignment horizontal="center" vertical="center"/>
    </xf>
    <xf numFmtId="3" fontId="4" fillId="5" borderId="17" xfId="0" applyNumberFormat="1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3" fontId="2" fillId="5" borderId="19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enni\LOCALS~1\Temp\PA%20GHG%20-%20Inv%20and%20Forecast-Trans_05-19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S_Summary"/>
      <sheetName val="VMT_Summary"/>
      <sheetName val="EMS_Summary_Breakout"/>
      <sheetName val="On-Highway Calc"/>
      <sheetName val="Non-Highway Calc"/>
      <sheetName val="SIT_InputOutput(CO2FFCModule)"/>
      <sheetName val="SIT_InputOutput(MobileModule)"/>
      <sheetName val="GrowthRates_Aviation"/>
    </sheetNames>
    <sheetDataSet>
      <sheetData sheetId="2">
        <row r="8">
          <cell r="B8">
            <v>41.871129746393066</v>
          </cell>
          <cell r="C8">
            <v>42.458631633803485</v>
          </cell>
          <cell r="D8">
            <v>43.32645333425382</v>
          </cell>
          <cell r="E8">
            <v>40.15243319573211</v>
          </cell>
          <cell r="F8">
            <v>37.731060559750965</v>
          </cell>
          <cell r="G8">
            <v>36.06584898369783</v>
          </cell>
        </row>
        <row r="9">
          <cell r="B9">
            <v>10.74621129616</v>
          </cell>
          <cell r="C9">
            <v>11.372833948874998</v>
          </cell>
          <cell r="D9">
            <v>12.325852278405002</v>
          </cell>
          <cell r="E9">
            <v>13.324554732460001</v>
          </cell>
          <cell r="F9">
            <v>14.457814582150002</v>
          </cell>
          <cell r="G9">
            <v>15.620320975180002</v>
          </cell>
        </row>
        <row r="11">
          <cell r="D11">
            <v>43.45490685290669</v>
          </cell>
          <cell r="E11">
            <v>40.42379797219965</v>
          </cell>
          <cell r="F11">
            <v>38.145210485310855</v>
          </cell>
          <cell r="G11">
            <v>36.664779838741715</v>
          </cell>
        </row>
        <row r="12">
          <cell r="D12">
            <v>12.375657235045</v>
          </cell>
          <cell r="E12">
            <v>13.439446077745002</v>
          </cell>
          <cell r="F12">
            <v>14.654380470714997</v>
          </cell>
          <cell r="G12">
            <v>15.917493276665</v>
          </cell>
        </row>
        <row r="16">
          <cell r="B16">
            <v>7.697535220037231</v>
          </cell>
          <cell r="C16">
            <v>6.797727468375982</v>
          </cell>
          <cell r="D16">
            <v>6.076372159955362</v>
          </cell>
          <cell r="E16">
            <v>6.565230753876836</v>
          </cell>
          <cell r="F16">
            <v>7.101332257619467</v>
          </cell>
          <cell r="G16">
            <v>7.622074206186414</v>
          </cell>
        </row>
        <row r="17">
          <cell r="B17">
            <v>2.975674378840005</v>
          </cell>
          <cell r="C17">
            <v>2.6213210556926665</v>
          </cell>
          <cell r="D17">
            <v>2.6184299135841065</v>
          </cell>
          <cell r="E17">
            <v>2.653018755801355</v>
          </cell>
          <cell r="F17">
            <v>2.6876075980186034</v>
          </cell>
          <cell r="G17">
            <v>2.7221964402358525</v>
          </cell>
        </row>
        <row r="18">
          <cell r="B18">
            <v>1.1415193173415714</v>
          </cell>
          <cell r="C18">
            <v>1.056216985668982</v>
          </cell>
          <cell r="D18">
            <v>1.1897713983265323</v>
          </cell>
          <cell r="E18">
            <v>1.3925013959076475</v>
          </cell>
          <cell r="F18">
            <v>1.5952313934887805</v>
          </cell>
          <cell r="G18">
            <v>1.7979613910698962</v>
          </cell>
        </row>
        <row r="19">
          <cell r="B19">
            <v>2.2228881116407884</v>
          </cell>
          <cell r="C19">
            <v>1.9498366487108287</v>
          </cell>
          <cell r="D19">
            <v>2.2100692698225317</v>
          </cell>
          <cell r="E19">
            <v>2.563475782838169</v>
          </cell>
          <cell r="F19">
            <v>2.9168822958538057</v>
          </cell>
          <cell r="G19">
            <v>3.2702888088694424</v>
          </cell>
        </row>
        <row r="32">
          <cell r="B32">
            <v>0.1475100743140301</v>
          </cell>
          <cell r="C32">
            <v>0.09344431788638573</v>
          </cell>
          <cell r="D32">
            <v>0.07370378408640396</v>
          </cell>
          <cell r="E32">
            <v>0.06172292616526205</v>
          </cell>
          <cell r="F32">
            <v>0.06109508962178269</v>
          </cell>
          <cell r="G32">
            <v>0.0648420789086009</v>
          </cell>
        </row>
        <row r="33">
          <cell r="B33">
            <v>0.001085425685118289</v>
          </cell>
          <cell r="C33">
            <v>0.0011252061243833544</v>
          </cell>
          <cell r="D33">
            <v>0.0013105472571253785</v>
          </cell>
          <cell r="E33">
            <v>0.001424861121236405</v>
          </cell>
          <cell r="F33">
            <v>0.0015503176909803648</v>
          </cell>
          <cell r="G33">
            <v>0.0016767123975873388</v>
          </cell>
        </row>
        <row r="35">
          <cell r="D35">
            <v>0.07392660720013122</v>
          </cell>
          <cell r="E35">
            <v>0.062140695341059114</v>
          </cell>
          <cell r="F35">
            <v>0.061759254314565165</v>
          </cell>
          <cell r="G35">
            <v>0.06590086230974176</v>
          </cell>
        </row>
        <row r="36">
          <cell r="D36">
            <v>0.001315856463917261</v>
          </cell>
          <cell r="E36">
            <v>0.001437164296225372</v>
          </cell>
          <cell r="F36">
            <v>0.0015714095225637006</v>
          </cell>
          <cell r="G36">
            <v>0.0017086278225525873</v>
          </cell>
        </row>
        <row r="40">
          <cell r="B40">
            <v>0.005367368160000001</v>
          </cell>
          <cell r="C40">
            <v>0.004493330352000001</v>
          </cell>
          <cell r="D40">
            <v>0.004061806751720949</v>
          </cell>
          <cell r="E40">
            <v>0.004388588766573977</v>
          </cell>
          <cell r="F40">
            <v>0.0047469507381892205</v>
          </cell>
          <cell r="G40">
            <v>0.005095045474145797</v>
          </cell>
        </row>
        <row r="41">
          <cell r="B41">
            <v>0.004388355574281</v>
          </cell>
          <cell r="C41">
            <v>0.0038738089393290003</v>
          </cell>
          <cell r="D41">
            <v>0.0038689978803470564</v>
          </cell>
          <cell r="E41">
            <v>0.0039217579255756314</v>
          </cell>
          <cell r="F41">
            <v>0.003974517970804209</v>
          </cell>
          <cell r="G41">
            <v>0.004027278016032783</v>
          </cell>
        </row>
        <row r="42">
          <cell r="B42">
            <v>0.00210902566875</v>
          </cell>
          <cell r="C42">
            <v>0.0019514244750000003</v>
          </cell>
          <cell r="D42">
            <v>0.002198174293588748</v>
          </cell>
          <cell r="E42">
            <v>0.002572730170330228</v>
          </cell>
          <cell r="F42">
            <v>0.0029472860470717236</v>
          </cell>
          <cell r="G42">
            <v>0.003321841923813204</v>
          </cell>
        </row>
        <row r="43">
          <cell r="B43">
            <v>0.00017042360466600005</v>
          </cell>
          <cell r="C43">
            <v>0.00038244313383871176</v>
          </cell>
          <cell r="D43">
            <v>0.0007650836493199572</v>
          </cell>
          <cell r="E43">
            <v>0.0012837704380403534</v>
          </cell>
          <cell r="F43">
            <v>0.0018024572267607496</v>
          </cell>
          <cell r="G43">
            <v>0.0023211440154811457</v>
          </cell>
        </row>
        <row r="56">
          <cell r="B56">
            <v>2.560518576269271</v>
          </cell>
          <cell r="C56">
            <v>1.7462500619692822</v>
          </cell>
          <cell r="D56">
            <v>1.3464125243684726</v>
          </cell>
          <cell r="E56">
            <v>1.1823645673869358</v>
          </cell>
          <cell r="F56">
            <v>1.185370420698798</v>
          </cell>
          <cell r="G56">
            <v>1.2604157725479588</v>
          </cell>
        </row>
        <row r="57">
          <cell r="B57">
            <v>0.015430726786668793</v>
          </cell>
          <cell r="C57">
            <v>0.016001680446788763</v>
          </cell>
          <cell r="D57">
            <v>0.018293668647012932</v>
          </cell>
          <cell r="E57">
            <v>0.019888415596145986</v>
          </cell>
          <cell r="F57">
            <v>0.021638323976469136</v>
          </cell>
          <cell r="G57">
            <v>0.023400371252913173</v>
          </cell>
        </row>
        <row r="59">
          <cell r="D59">
            <v>1.3505345374472246</v>
          </cell>
          <cell r="E59">
            <v>1.1906162572606176</v>
          </cell>
          <cell r="F59">
            <v>1.1987358495010707</v>
          </cell>
          <cell r="G59">
            <v>1.2816184398619708</v>
          </cell>
        </row>
        <row r="60">
          <cell r="D60">
            <v>0.018367676545502944</v>
          </cell>
          <cell r="E60">
            <v>0.02005994055915644</v>
          </cell>
          <cell r="F60">
            <v>0.021932391097573067</v>
          </cell>
          <cell r="G60">
            <v>0.023845415477436883</v>
          </cell>
        </row>
        <row r="64">
          <cell r="B64">
            <v>0.07454243136</v>
          </cell>
          <cell r="C64">
            <v>0.0659105756</v>
          </cell>
          <cell r="D64">
            <v>0.058901306153511745</v>
          </cell>
          <cell r="E64">
            <v>0.0636400563400302</v>
          </cell>
          <cell r="F64">
            <v>0.06883675561552927</v>
          </cell>
          <cell r="G64">
            <v>0.07388456706158518</v>
          </cell>
        </row>
        <row r="65">
          <cell r="B65">
            <v>0.02253234332136</v>
          </cell>
          <cell r="C65">
            <v>0.01989036474024</v>
          </cell>
          <cell r="D65">
            <v>0.019865661994328567</v>
          </cell>
          <cell r="E65">
            <v>0.02013656243359744</v>
          </cell>
          <cell r="F65">
            <v>0.020407462872866322</v>
          </cell>
          <cell r="G65">
            <v>0.020678363312135198</v>
          </cell>
        </row>
        <row r="66">
          <cell r="B66">
            <v>0.00996263554</v>
          </cell>
          <cell r="C66">
            <v>0.00921815752</v>
          </cell>
          <cell r="D66">
            <v>0.010383756663047802</v>
          </cell>
          <cell r="E66">
            <v>0.012153087280798027</v>
          </cell>
          <cell r="F66">
            <v>0.013922417898548334</v>
          </cell>
          <cell r="G66">
            <v>0.015691748516298565</v>
          </cell>
        </row>
        <row r="67">
          <cell r="B67">
            <v>0.00087505287696</v>
          </cell>
          <cell r="C67">
            <v>0.0019636831716770293</v>
          </cell>
          <cell r="D67">
            <v>0.003928379814313652</v>
          </cell>
          <cell r="E67">
            <v>0.006591616327826248</v>
          </cell>
          <cell r="F67">
            <v>0.009254852841338838</v>
          </cell>
          <cell r="G67">
            <v>0.011918089354851433</v>
          </cell>
        </row>
      </sheetData>
      <sheetData sheetId="3">
        <row r="8">
          <cell r="B8">
            <v>10.74621129616</v>
          </cell>
          <cell r="C8">
            <v>11.372833948874998</v>
          </cell>
          <cell r="D8">
            <v>12.325852278405002</v>
          </cell>
          <cell r="E8">
            <v>13.324554732460001</v>
          </cell>
          <cell r="F8">
            <v>14.457814582150002</v>
          </cell>
          <cell r="G8">
            <v>15.620320975180002</v>
          </cell>
          <cell r="H8">
            <v>12.375657235045</v>
          </cell>
          <cell r="I8">
            <v>13.439446077745002</v>
          </cell>
          <cell r="J8">
            <v>14.654380470714997</v>
          </cell>
          <cell r="K8">
            <v>15.917493276665</v>
          </cell>
        </row>
        <row r="30">
          <cell r="B30">
            <v>41.871129746393066</v>
          </cell>
          <cell r="C30">
            <v>42.458631633803485</v>
          </cell>
          <cell r="D30">
            <v>43.32645333425382</v>
          </cell>
          <cell r="E30">
            <v>40.15243319573211</v>
          </cell>
          <cell r="F30">
            <v>37.731060559750965</v>
          </cell>
          <cell r="G30">
            <v>36.06584898369783</v>
          </cell>
          <cell r="H30">
            <v>43.45490685290669</v>
          </cell>
          <cell r="I30">
            <v>40.42379797219965</v>
          </cell>
          <cell r="J30">
            <v>38.145210485310855</v>
          </cell>
          <cell r="K30">
            <v>36.664779838741715</v>
          </cell>
        </row>
      </sheetData>
      <sheetData sheetId="5">
        <row r="38">
          <cell r="C38">
            <v>7.697535220037231</v>
          </cell>
          <cell r="D38">
            <v>6.797727468375982</v>
          </cell>
          <cell r="E38">
            <v>6.076372159955362</v>
          </cell>
          <cell r="F38">
            <v>6.565230753876836</v>
          </cell>
          <cell r="G38">
            <v>7.101332257619467</v>
          </cell>
          <cell r="H38">
            <v>7.622074206186414</v>
          </cell>
        </row>
        <row r="39">
          <cell r="C39">
            <v>2.975674378840005</v>
          </cell>
          <cell r="D39">
            <v>2.6213210556926665</v>
          </cell>
          <cell r="E39">
            <v>2.6184299135841065</v>
          </cell>
          <cell r="F39">
            <v>2.653018755801355</v>
          </cell>
          <cell r="G39">
            <v>2.6876075980186034</v>
          </cell>
          <cell r="H39">
            <v>2.7221964402358525</v>
          </cell>
        </row>
        <row r="40">
          <cell r="C40">
            <v>1.1415193173415714</v>
          </cell>
          <cell r="D40">
            <v>1.056216985668982</v>
          </cell>
          <cell r="E40">
            <v>1.1897713983265323</v>
          </cell>
          <cell r="F40">
            <v>1.3925013959076475</v>
          </cell>
          <cell r="G40">
            <v>1.5952313934887805</v>
          </cell>
          <cell r="H40">
            <v>1.7979613910698962</v>
          </cell>
        </row>
        <row r="41">
          <cell r="C41">
            <v>2.2228881116407884</v>
          </cell>
          <cell r="D41">
            <v>1.9498366487108287</v>
          </cell>
          <cell r="E41">
            <v>2.2100692698225317</v>
          </cell>
          <cell r="F41">
            <v>2.563475782838169</v>
          </cell>
          <cell r="G41">
            <v>2.9168822958538057</v>
          </cell>
          <cell r="H41">
            <v>3.2702888088694424</v>
          </cell>
        </row>
      </sheetData>
      <sheetData sheetId="6">
        <row r="23">
          <cell r="C23">
            <v>147510.0743140301</v>
          </cell>
          <cell r="D23">
            <v>93444.31788638573</v>
          </cell>
          <cell r="E23">
            <v>73703.78408640396</v>
          </cell>
          <cell r="F23">
            <v>61722.92616526205</v>
          </cell>
          <cell r="G23">
            <v>61095.089621782696</v>
          </cell>
          <cell r="H23">
            <v>64842.0789086009</v>
          </cell>
          <cell r="I23">
            <v>73926.60720013123</v>
          </cell>
          <cell r="J23">
            <v>62140.695341059116</v>
          </cell>
          <cell r="K23">
            <v>61759.254314565165</v>
          </cell>
          <cell r="L23">
            <v>65900.86230974176</v>
          </cell>
        </row>
        <row r="24">
          <cell r="C24">
            <v>1085.425685118289</v>
          </cell>
          <cell r="D24">
            <v>1125.2061243833543</v>
          </cell>
          <cell r="E24">
            <v>1310.5472571253786</v>
          </cell>
          <cell r="F24">
            <v>1424.8611212364049</v>
          </cell>
          <cell r="G24">
            <v>1550.317690980365</v>
          </cell>
          <cell r="H24">
            <v>1676.7123975873387</v>
          </cell>
          <cell r="I24">
            <v>1315.856463917261</v>
          </cell>
          <cell r="J24">
            <v>1437.164296225372</v>
          </cell>
          <cell r="K24">
            <v>1571.4095225637006</v>
          </cell>
          <cell r="L24">
            <v>1708.6278225525873</v>
          </cell>
        </row>
        <row r="35">
          <cell r="C35">
            <v>0.005367368160000001</v>
          </cell>
          <cell r="D35">
            <v>0.004493330352000001</v>
          </cell>
          <cell r="E35">
            <v>0.004061806751720949</v>
          </cell>
          <cell r="F35">
            <v>0.004388588766573977</v>
          </cell>
          <cell r="G35">
            <v>0.0047469507381892205</v>
          </cell>
          <cell r="H35">
            <v>0.005095045474145797</v>
          </cell>
        </row>
        <row r="36">
          <cell r="C36">
            <v>0.004388355574281</v>
          </cell>
          <cell r="D36">
            <v>0.0038738089393290003</v>
          </cell>
          <cell r="E36">
            <v>0.0038689978803470564</v>
          </cell>
          <cell r="F36">
            <v>0.0039217579255756314</v>
          </cell>
          <cell r="G36">
            <v>0.003974517970804209</v>
          </cell>
          <cell r="H36">
            <v>0.004027278016032783</v>
          </cell>
        </row>
        <row r="37">
          <cell r="C37">
            <v>0.00210902566875</v>
          </cell>
          <cell r="D37">
            <v>0.0019514244750000003</v>
          </cell>
          <cell r="E37">
            <v>0.002198174293588748</v>
          </cell>
          <cell r="F37">
            <v>0.002572730170330228</v>
          </cell>
          <cell r="G37">
            <v>0.0029472860470717236</v>
          </cell>
          <cell r="H37">
            <v>0.003321841923813204</v>
          </cell>
        </row>
        <row r="38">
          <cell r="C38">
            <v>0.00017042360466600005</v>
          </cell>
          <cell r="D38">
            <v>0.00038244313383871176</v>
          </cell>
          <cell r="E38">
            <v>0.0007650836493199572</v>
          </cell>
          <cell r="F38">
            <v>0.0012837704380403534</v>
          </cell>
          <cell r="G38">
            <v>0.0018024572267607496</v>
          </cell>
          <cell r="H38">
            <v>0.0023211440154811457</v>
          </cell>
        </row>
        <row r="44">
          <cell r="C44">
            <v>2560518.576269271</v>
          </cell>
          <cell r="D44">
            <v>1746250.0619692823</v>
          </cell>
          <cell r="E44">
            <v>1346412.5243684726</v>
          </cell>
          <cell r="F44">
            <v>1182364.567386936</v>
          </cell>
          <cell r="G44">
            <v>1185370.420698798</v>
          </cell>
          <cell r="H44">
            <v>1260415.772547959</v>
          </cell>
          <cell r="I44">
            <v>1350534.5374472246</v>
          </cell>
          <cell r="J44">
            <v>1190616.2572606176</v>
          </cell>
          <cell r="K44">
            <v>1198735.8495010708</v>
          </cell>
          <cell r="L44">
            <v>1281618.4398619707</v>
          </cell>
        </row>
        <row r="45">
          <cell r="C45">
            <v>15430.726786668793</v>
          </cell>
          <cell r="D45">
            <v>16001.680446788763</v>
          </cell>
          <cell r="E45">
            <v>18293.66864701293</v>
          </cell>
          <cell r="F45">
            <v>19888.415596145987</v>
          </cell>
          <cell r="G45">
            <v>21638.323976469135</v>
          </cell>
          <cell r="H45">
            <v>23400.371252913174</v>
          </cell>
          <cell r="I45">
            <v>18367.676545502945</v>
          </cell>
          <cell r="J45">
            <v>20059.940559156443</v>
          </cell>
          <cell r="K45">
            <v>21932.391097573065</v>
          </cell>
          <cell r="L45">
            <v>23845.415477436884</v>
          </cell>
        </row>
        <row r="56">
          <cell r="C56">
            <v>0.07454243136</v>
          </cell>
          <cell r="D56">
            <v>0.0659105756</v>
          </cell>
          <cell r="E56">
            <v>0.058901306153511745</v>
          </cell>
          <cell r="F56">
            <v>0.0636400563400302</v>
          </cell>
          <cell r="G56">
            <v>0.06883675561552927</v>
          </cell>
          <cell r="H56">
            <v>0.07388456706158518</v>
          </cell>
        </row>
        <row r="57">
          <cell r="C57">
            <v>0.02253234332136</v>
          </cell>
          <cell r="D57">
            <v>0.01989036474024</v>
          </cell>
          <cell r="E57">
            <v>0.019865661994328567</v>
          </cell>
          <cell r="F57">
            <v>0.02013656243359744</v>
          </cell>
          <cell r="G57">
            <v>0.020407462872866322</v>
          </cell>
          <cell r="H57">
            <v>0.020678363312135198</v>
          </cell>
        </row>
        <row r="58">
          <cell r="C58">
            <v>0.00996263554</v>
          </cell>
          <cell r="D58">
            <v>0.00921815752</v>
          </cell>
          <cell r="E58">
            <v>0.010383756663047802</v>
          </cell>
          <cell r="F58">
            <v>0.012153087280798027</v>
          </cell>
          <cell r="G58">
            <v>0.013922417898548334</v>
          </cell>
          <cell r="H58">
            <v>0.015691748516298565</v>
          </cell>
        </row>
        <row r="59">
          <cell r="C59">
            <v>0.00087505287696</v>
          </cell>
          <cell r="D59">
            <v>0.0019636831716770293</v>
          </cell>
          <cell r="E59">
            <v>0.003928379814313652</v>
          </cell>
          <cell r="F59">
            <v>0.006591616327826248</v>
          </cell>
          <cell r="G59">
            <v>0.009254852841338838</v>
          </cell>
          <cell r="H59">
            <v>0.011918089354851433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E24" sqref="E24"/>
    </sheetView>
  </sheetViews>
  <sheetFormatPr defaultColWidth="9.140625" defaultRowHeight="12.75"/>
  <cols>
    <col min="1" max="1" width="32.7109375" style="0" customWidth="1"/>
    <col min="7" max="7" width="41.28125" style="0" customWidth="1"/>
  </cols>
  <sheetData>
    <row r="1" spans="1:7" ht="26.25">
      <c r="A1" s="1" t="s">
        <v>0</v>
      </c>
      <c r="B1" s="2"/>
      <c r="C1" s="2"/>
      <c r="D1" s="2"/>
      <c r="E1" s="2"/>
      <c r="F1" s="2"/>
      <c r="G1" s="2"/>
    </row>
    <row r="2" spans="1:7" ht="13.5" thickBot="1">
      <c r="A2" s="2"/>
      <c r="B2" s="2"/>
      <c r="C2" s="2"/>
      <c r="D2" s="2"/>
      <c r="E2" s="2"/>
      <c r="F2" s="2"/>
      <c r="G2" s="2"/>
    </row>
    <row r="3" spans="1:7" ht="15.75" thickBot="1">
      <c r="A3" s="3" t="s">
        <v>1</v>
      </c>
      <c r="B3" s="4">
        <v>2000</v>
      </c>
      <c r="C3" s="5">
        <v>2005</v>
      </c>
      <c r="D3" s="6">
        <v>2010</v>
      </c>
      <c r="E3" s="6">
        <v>2015</v>
      </c>
      <c r="F3" s="6">
        <v>2020</v>
      </c>
      <c r="G3" s="7">
        <v>2025</v>
      </c>
    </row>
    <row r="4" spans="1:7" ht="15.75" thickBot="1">
      <c r="A4" s="8"/>
      <c r="B4" s="9"/>
      <c r="C4" s="10"/>
      <c r="D4" s="11"/>
      <c r="E4" s="12"/>
      <c r="F4" s="11"/>
      <c r="G4" s="13"/>
    </row>
    <row r="5" spans="1:7" ht="15.75" thickBot="1">
      <c r="A5" s="14" t="s">
        <v>2</v>
      </c>
      <c r="B5" s="15"/>
      <c r="C5" s="15"/>
      <c r="D5" s="15"/>
      <c r="E5" s="15"/>
      <c r="F5" s="15"/>
      <c r="G5" s="16"/>
    </row>
    <row r="6" spans="1:7" ht="15">
      <c r="A6" s="8"/>
      <c r="B6" s="9"/>
      <c r="C6" s="10"/>
      <c r="D6" s="11"/>
      <c r="E6" s="17"/>
      <c r="F6" s="11"/>
      <c r="G6" s="13"/>
    </row>
    <row r="7" spans="1:7" ht="15">
      <c r="A7" s="8"/>
      <c r="B7" s="9"/>
      <c r="C7" s="10"/>
      <c r="D7" s="18" t="s">
        <v>3</v>
      </c>
      <c r="E7" s="19"/>
      <c r="F7" s="19"/>
      <c r="G7" s="20"/>
    </row>
    <row r="8" spans="1:7" ht="15">
      <c r="A8" s="21" t="s">
        <v>4</v>
      </c>
      <c r="B8" s="22">
        <f>'[1]EMS_Summary_Breakout'!B8+'[1]EMS_Summary_Breakout'!B32+'[1]EMS_Summary_Breakout'!B56</f>
        <v>44.57915839697637</v>
      </c>
      <c r="C8" s="23">
        <f>'[1]EMS_Summary_Breakout'!C8+'[1]EMS_Summary_Breakout'!C32+'[1]EMS_Summary_Breakout'!C56</f>
        <v>44.29832601365916</v>
      </c>
      <c r="D8" s="22">
        <f>'[1]EMS_Summary_Breakout'!D8+'[1]EMS_Summary_Breakout'!D32+'[1]EMS_Summary_Breakout'!D56</f>
        <v>44.7465696427087</v>
      </c>
      <c r="E8" s="23">
        <f>'[1]EMS_Summary_Breakout'!E8+'[1]EMS_Summary_Breakout'!E32+'[1]EMS_Summary_Breakout'!E56</f>
        <v>41.3965206892843</v>
      </c>
      <c r="F8" s="23">
        <f>'[1]EMS_Summary_Breakout'!F8+'[1]EMS_Summary_Breakout'!F32+'[1]EMS_Summary_Breakout'!F56</f>
        <v>38.97752607007154</v>
      </c>
      <c r="G8" s="24">
        <f>'[1]EMS_Summary_Breakout'!G8+'[1]EMS_Summary_Breakout'!G32+'[1]EMS_Summary_Breakout'!G56</f>
        <v>37.39110683515439</v>
      </c>
    </row>
    <row r="9" spans="1:7" ht="15">
      <c r="A9" s="21" t="s">
        <v>5</v>
      </c>
      <c r="B9" s="22">
        <f>'[1]EMS_Summary_Breakout'!B9+'[1]EMS_Summary_Breakout'!B33+'[1]EMS_Summary_Breakout'!B57</f>
        <v>10.762727448631788</v>
      </c>
      <c r="C9" s="23">
        <f>'[1]EMS_Summary_Breakout'!C9+'[1]EMS_Summary_Breakout'!C33+'[1]EMS_Summary_Breakout'!C57</f>
        <v>11.38996083544617</v>
      </c>
      <c r="D9" s="22">
        <f>'[1]EMS_Summary_Breakout'!D9+'[1]EMS_Summary_Breakout'!D33+'[1]EMS_Summary_Breakout'!D57</f>
        <v>12.34545649430914</v>
      </c>
      <c r="E9" s="23">
        <f>'[1]EMS_Summary_Breakout'!E9+'[1]EMS_Summary_Breakout'!E33+'[1]EMS_Summary_Breakout'!E57</f>
        <v>13.345868009177384</v>
      </c>
      <c r="F9" s="23">
        <f>'[1]EMS_Summary_Breakout'!F9+'[1]EMS_Summary_Breakout'!F33+'[1]EMS_Summary_Breakout'!F57</f>
        <v>14.481003223817453</v>
      </c>
      <c r="G9" s="24">
        <f>'[1]EMS_Summary_Breakout'!G9+'[1]EMS_Summary_Breakout'!G33+'[1]EMS_Summary_Breakout'!G57</f>
        <v>15.645398058830503</v>
      </c>
    </row>
    <row r="10" spans="1:7" ht="15">
      <c r="A10" s="8"/>
      <c r="B10" s="9"/>
      <c r="C10" s="25"/>
      <c r="D10" s="18" t="s">
        <v>6</v>
      </c>
      <c r="E10" s="19"/>
      <c r="F10" s="19"/>
      <c r="G10" s="20"/>
    </row>
    <row r="11" spans="1:7" ht="15">
      <c r="A11" s="21" t="s">
        <v>4</v>
      </c>
      <c r="B11" s="26"/>
      <c r="C11" s="27"/>
      <c r="D11" s="22">
        <f>'[1]EMS_Summary_Breakout'!D11+'[1]EMS_Summary_Breakout'!D35+'[1]EMS_Summary_Breakout'!D59</f>
        <v>44.87936799755404</v>
      </c>
      <c r="E11" s="23">
        <f>'[1]EMS_Summary_Breakout'!E11+'[1]EMS_Summary_Breakout'!E35+'[1]EMS_Summary_Breakout'!E59</f>
        <v>41.67655492480132</v>
      </c>
      <c r="F11" s="23">
        <f>'[1]EMS_Summary_Breakout'!F11+'[1]EMS_Summary_Breakout'!F35+'[1]EMS_Summary_Breakout'!F59</f>
        <v>39.40570558912649</v>
      </c>
      <c r="G11" s="24">
        <f>'[1]EMS_Summary_Breakout'!G11+'[1]EMS_Summary_Breakout'!G35+'[1]EMS_Summary_Breakout'!G59</f>
        <v>38.01229914091343</v>
      </c>
    </row>
    <row r="12" spans="1:7" ht="15">
      <c r="A12" s="21" t="s">
        <v>5</v>
      </c>
      <c r="B12" s="26"/>
      <c r="C12" s="27"/>
      <c r="D12" s="22">
        <f>'[1]EMS_Summary_Breakout'!D12+'[1]EMS_Summary_Breakout'!D36+'[1]EMS_Summary_Breakout'!D60</f>
        <v>12.395340768054421</v>
      </c>
      <c r="E12" s="23">
        <f>'[1]EMS_Summary_Breakout'!E12+'[1]EMS_Summary_Breakout'!E36+'[1]EMS_Summary_Breakout'!E60</f>
        <v>13.460943182600383</v>
      </c>
      <c r="F12" s="23">
        <f>'[1]EMS_Summary_Breakout'!F12+'[1]EMS_Summary_Breakout'!F36+'[1]EMS_Summary_Breakout'!F60</f>
        <v>14.677884271335135</v>
      </c>
      <c r="G12" s="24">
        <f>'[1]EMS_Summary_Breakout'!G12+'[1]EMS_Summary_Breakout'!G36+'[1]EMS_Summary_Breakout'!G60</f>
        <v>15.94304731996499</v>
      </c>
    </row>
    <row r="13" spans="1:7" ht="13.5" thickBot="1">
      <c r="A13" s="21"/>
      <c r="B13" s="26"/>
      <c r="C13" s="27"/>
      <c r="D13" s="26"/>
      <c r="E13" s="27"/>
      <c r="F13" s="27"/>
      <c r="G13" s="28"/>
    </row>
    <row r="14" spans="1:7" ht="15.75" thickBot="1">
      <c r="A14" s="14" t="s">
        <v>7</v>
      </c>
      <c r="B14" s="29"/>
      <c r="C14" s="29"/>
      <c r="D14" s="29"/>
      <c r="E14" s="29"/>
      <c r="F14" s="29"/>
      <c r="G14" s="30"/>
    </row>
    <row r="15" spans="1:7" ht="15">
      <c r="A15" s="21"/>
      <c r="B15" s="22"/>
      <c r="C15" s="31"/>
      <c r="D15" s="32"/>
      <c r="E15" s="33"/>
      <c r="F15" s="33"/>
      <c r="G15" s="34"/>
    </row>
    <row r="16" spans="1:7" ht="15">
      <c r="A16" s="21" t="s">
        <v>8</v>
      </c>
      <c r="B16" s="22">
        <f>'[1]EMS_Summary_Breakout'!B16+'[1]EMS_Summary_Breakout'!B40+'[1]EMS_Summary_Breakout'!B64</f>
        <v>7.7774450195572316</v>
      </c>
      <c r="C16" s="31">
        <f>'[1]EMS_Summary_Breakout'!C16+'[1]EMS_Summary_Breakout'!C40+'[1]EMS_Summary_Breakout'!C64</f>
        <v>6.868131374327982</v>
      </c>
      <c r="D16" s="23">
        <f>'[1]EMS_Summary_Breakout'!D16+'[1]EMS_Summary_Breakout'!D40+'[1]EMS_Summary_Breakout'!D64</f>
        <v>6.1393352728605946</v>
      </c>
      <c r="E16" s="23">
        <f>'[1]EMS_Summary_Breakout'!E16+'[1]EMS_Summary_Breakout'!E40+'[1]EMS_Summary_Breakout'!E64</f>
        <v>6.63325939898344</v>
      </c>
      <c r="F16" s="23">
        <f>'[1]EMS_Summary_Breakout'!F16+'[1]EMS_Summary_Breakout'!F40+'[1]EMS_Summary_Breakout'!F64</f>
        <v>7.174915963973186</v>
      </c>
      <c r="G16" s="24">
        <f>'[1]EMS_Summary_Breakout'!G16+'[1]EMS_Summary_Breakout'!G40+'[1]EMS_Summary_Breakout'!G64</f>
        <v>7.701053818722145</v>
      </c>
    </row>
    <row r="17" spans="1:7" ht="15">
      <c r="A17" s="21" t="s">
        <v>9</v>
      </c>
      <c r="B17" s="22">
        <f>'[1]EMS_Summary_Breakout'!B17+'[1]EMS_Summary_Breakout'!B41+'[1]EMS_Summary_Breakout'!B65</f>
        <v>3.002595077735646</v>
      </c>
      <c r="C17" s="31">
        <f>'[1]EMS_Summary_Breakout'!C17+'[1]EMS_Summary_Breakout'!C41+'[1]EMS_Summary_Breakout'!C65</f>
        <v>2.6450852293722353</v>
      </c>
      <c r="D17" s="23">
        <f>'[1]EMS_Summary_Breakout'!D17+'[1]EMS_Summary_Breakout'!D41+'[1]EMS_Summary_Breakout'!D65</f>
        <v>2.642164573458782</v>
      </c>
      <c r="E17" s="23">
        <f>'[1]EMS_Summary_Breakout'!E17+'[1]EMS_Summary_Breakout'!E41+'[1]EMS_Summary_Breakout'!E65</f>
        <v>2.6770770761605283</v>
      </c>
      <c r="F17" s="23">
        <f>'[1]EMS_Summary_Breakout'!F17+'[1]EMS_Summary_Breakout'!F41+'[1]EMS_Summary_Breakout'!F65</f>
        <v>2.711989578862274</v>
      </c>
      <c r="G17" s="24">
        <f>'[1]EMS_Summary_Breakout'!G17+'[1]EMS_Summary_Breakout'!G41+'[1]EMS_Summary_Breakout'!G65</f>
        <v>2.7469020815640204</v>
      </c>
    </row>
    <row r="18" spans="1:7" ht="15">
      <c r="A18" s="21" t="s">
        <v>10</v>
      </c>
      <c r="B18" s="22">
        <f>'[1]EMS_Summary_Breakout'!B18+'[1]EMS_Summary_Breakout'!B42+'[1]EMS_Summary_Breakout'!B66</f>
        <v>1.1535909785503213</v>
      </c>
      <c r="C18" s="31">
        <f>'[1]EMS_Summary_Breakout'!C18+'[1]EMS_Summary_Breakout'!C42+'[1]EMS_Summary_Breakout'!C66</f>
        <v>1.0673865676639822</v>
      </c>
      <c r="D18" s="23">
        <f>'[1]EMS_Summary_Breakout'!D18+'[1]EMS_Summary_Breakout'!D42+'[1]EMS_Summary_Breakout'!D66</f>
        <v>1.202353329283169</v>
      </c>
      <c r="E18" s="23">
        <f>'[1]EMS_Summary_Breakout'!E18+'[1]EMS_Summary_Breakout'!E42+'[1]EMS_Summary_Breakout'!E66</f>
        <v>1.4072272133587758</v>
      </c>
      <c r="F18" s="23">
        <f>'[1]EMS_Summary_Breakout'!F18+'[1]EMS_Summary_Breakout'!F42+'[1]EMS_Summary_Breakout'!F66</f>
        <v>1.6121010974344006</v>
      </c>
      <c r="G18" s="24">
        <f>'[1]EMS_Summary_Breakout'!G18+'[1]EMS_Summary_Breakout'!G42+'[1]EMS_Summary_Breakout'!G66</f>
        <v>1.816974981510008</v>
      </c>
    </row>
    <row r="19" spans="1:7" ht="15">
      <c r="A19" s="21" t="s">
        <v>11</v>
      </c>
      <c r="B19" s="22">
        <f>'[1]EMS_Summary_Breakout'!B19+'[1]EMS_Summary_Breakout'!B43+'[1]EMS_Summary_Breakout'!B67</f>
        <v>2.223933588122414</v>
      </c>
      <c r="C19" s="31">
        <f>'[1]EMS_Summary_Breakout'!C19+'[1]EMS_Summary_Breakout'!C43+'[1]EMS_Summary_Breakout'!C67</f>
        <v>1.9521827750163443</v>
      </c>
      <c r="D19" s="23">
        <f>'[1]EMS_Summary_Breakout'!D19+'[1]EMS_Summary_Breakout'!D43+'[1]EMS_Summary_Breakout'!D67</f>
        <v>2.214762733286165</v>
      </c>
      <c r="E19" s="23">
        <f>'[1]EMS_Summary_Breakout'!E19+'[1]EMS_Summary_Breakout'!E43+'[1]EMS_Summary_Breakout'!E67</f>
        <v>2.5713511696040356</v>
      </c>
      <c r="F19" s="23">
        <f>'[1]EMS_Summary_Breakout'!F19+'[1]EMS_Summary_Breakout'!F43+'[1]EMS_Summary_Breakout'!F67</f>
        <v>2.927939605921905</v>
      </c>
      <c r="G19" s="24">
        <f>'[1]EMS_Summary_Breakout'!G19+'[1]EMS_Summary_Breakout'!G43+'[1]EMS_Summary_Breakout'!G67</f>
        <v>3.284528042239775</v>
      </c>
    </row>
    <row r="20" spans="1:7" ht="15.75" thickBot="1">
      <c r="A20" s="21"/>
      <c r="B20" s="22"/>
      <c r="C20" s="31"/>
      <c r="D20" s="23"/>
      <c r="E20" s="23"/>
      <c r="F20" s="23"/>
      <c r="G20" s="24"/>
    </row>
    <row r="21" spans="1:7" ht="15">
      <c r="A21" s="35" t="s">
        <v>12</v>
      </c>
      <c r="B21" s="36">
        <f aca="true" t="shared" si="0" ref="B21:G21">SUM(B8,B9,B16,B17,B18,B19)</f>
        <v>69.49945050957378</v>
      </c>
      <c r="C21" s="37">
        <f t="shared" si="0"/>
        <v>68.22107279548587</v>
      </c>
      <c r="D21" s="38">
        <f t="shared" si="0"/>
        <v>69.29064204590655</v>
      </c>
      <c r="E21" s="38">
        <f t="shared" si="0"/>
        <v>68.03130355656847</v>
      </c>
      <c r="F21" s="38">
        <f t="shared" si="0"/>
        <v>67.88547554008076</v>
      </c>
      <c r="G21" s="39">
        <f t="shared" si="0"/>
        <v>68.58596381802084</v>
      </c>
    </row>
    <row r="22" spans="1:7" ht="15.75" thickBot="1">
      <c r="A22" s="40" t="s">
        <v>13</v>
      </c>
      <c r="B22" s="41"/>
      <c r="C22" s="42"/>
      <c r="D22" s="43">
        <f>SUM(D11,D12,D16,D17,D18,D19)</f>
        <v>69.47332467449718</v>
      </c>
      <c r="E22" s="43">
        <f>SUM(E11,E12,E16,E17,E18,E19)</f>
        <v>68.42641296550849</v>
      </c>
      <c r="F22" s="43">
        <f>SUM(F11,F12,F16,F17,F18,F19)</f>
        <v>68.51053610665339</v>
      </c>
      <c r="G22" s="44">
        <f>SUM(G11,G12,G16,G17,G18,G19)</f>
        <v>69.50480538491436</v>
      </c>
    </row>
    <row r="23" spans="1:7" ht="15">
      <c r="A23" s="45"/>
      <c r="B23" s="46"/>
      <c r="C23" s="47"/>
      <c r="D23" s="46"/>
      <c r="E23" s="46"/>
      <c r="F23" s="46"/>
      <c r="G23" s="46"/>
    </row>
  </sheetData>
  <mergeCells count="4">
    <mergeCell ref="A5:G5"/>
    <mergeCell ref="D7:G7"/>
    <mergeCell ref="D10:G10"/>
    <mergeCell ref="A14:G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:G19"/>
    </sheetView>
  </sheetViews>
  <sheetFormatPr defaultColWidth="9.140625" defaultRowHeight="12.75"/>
  <cols>
    <col min="1" max="1" width="33.28125" style="0" customWidth="1"/>
    <col min="2" max="2" width="15.8515625" style="0" customWidth="1"/>
    <col min="3" max="3" width="14.8515625" style="0" customWidth="1"/>
    <col min="4" max="4" width="17.00390625" style="0" customWidth="1"/>
    <col min="5" max="5" width="16.140625" style="0" customWidth="1"/>
    <col min="6" max="6" width="15.140625" style="0" customWidth="1"/>
    <col min="7" max="7" width="17.140625" style="0" customWidth="1"/>
  </cols>
  <sheetData>
    <row r="1" spans="1:7" ht="26.25">
      <c r="A1" s="1" t="s">
        <v>14</v>
      </c>
      <c r="B1" s="48"/>
      <c r="C1" s="48"/>
      <c r="D1" s="48"/>
      <c r="E1" s="48"/>
      <c r="F1" s="48"/>
      <c r="G1" s="48"/>
    </row>
    <row r="2" spans="1:7" ht="13.5" thickBot="1">
      <c r="A2" s="2"/>
      <c r="B2" s="48"/>
      <c r="C2" s="48"/>
      <c r="D2" s="48"/>
      <c r="E2" s="48"/>
      <c r="F2" s="48"/>
      <c r="G2" s="48"/>
    </row>
    <row r="3" spans="1:7" ht="15.75" thickBot="1">
      <c r="A3" s="3" t="s">
        <v>1</v>
      </c>
      <c r="B3" s="49">
        <v>2000</v>
      </c>
      <c r="C3" s="50">
        <v>2005</v>
      </c>
      <c r="D3" s="51">
        <v>2010</v>
      </c>
      <c r="E3" s="51">
        <v>2015</v>
      </c>
      <c r="F3" s="51">
        <v>2020</v>
      </c>
      <c r="G3" s="52">
        <v>2025</v>
      </c>
    </row>
    <row r="4" spans="1:7" ht="15.75" thickBot="1">
      <c r="A4" s="8"/>
      <c r="B4" s="53"/>
      <c r="C4" s="54"/>
      <c r="D4" s="55"/>
      <c r="E4" s="56"/>
      <c r="F4" s="55"/>
      <c r="G4" s="57"/>
    </row>
    <row r="5" spans="1:7" ht="15.75" thickBot="1">
      <c r="A5" s="14" t="s">
        <v>2</v>
      </c>
      <c r="B5" s="15"/>
      <c r="C5" s="15"/>
      <c r="D5" s="15"/>
      <c r="E5" s="15"/>
      <c r="F5" s="15"/>
      <c r="G5" s="16"/>
    </row>
    <row r="6" spans="1:7" ht="15">
      <c r="A6" s="8"/>
      <c r="B6" s="53"/>
      <c r="C6" s="54"/>
      <c r="D6" s="55"/>
      <c r="E6" s="58"/>
      <c r="F6" s="55"/>
      <c r="G6" s="57"/>
    </row>
    <row r="7" spans="1:7" ht="15">
      <c r="A7" s="8"/>
      <c r="B7" s="53"/>
      <c r="C7" s="54"/>
      <c r="D7" s="59" t="s">
        <v>3</v>
      </c>
      <c r="E7" s="60"/>
      <c r="F7" s="60"/>
      <c r="G7" s="61"/>
    </row>
    <row r="8" spans="1:7" ht="15">
      <c r="A8" s="21" t="s">
        <v>4</v>
      </c>
      <c r="B8" s="62">
        <v>93743137610</v>
      </c>
      <c r="C8" s="63">
        <v>99948886955</v>
      </c>
      <c r="D8" s="62">
        <v>107944536805</v>
      </c>
      <c r="E8" s="63">
        <v>115589762930</v>
      </c>
      <c r="F8" s="63">
        <v>124215653900</v>
      </c>
      <c r="G8" s="64">
        <v>131611097020</v>
      </c>
    </row>
    <row r="9" spans="1:7" ht="15">
      <c r="A9" s="21" t="s">
        <v>5</v>
      </c>
      <c r="B9" s="62">
        <v>7605107515</v>
      </c>
      <c r="C9" s="63">
        <v>8143341625</v>
      </c>
      <c r="D9" s="62">
        <v>8881814005</v>
      </c>
      <c r="E9" s="63">
        <v>9653495180</v>
      </c>
      <c r="F9" s="63">
        <v>10499446555</v>
      </c>
      <c r="G9" s="64">
        <v>11348656285</v>
      </c>
    </row>
    <row r="10" spans="1:7" ht="15">
      <c r="A10" s="8"/>
      <c r="B10" s="53"/>
      <c r="C10" s="65"/>
      <c r="D10" s="59" t="s">
        <v>6</v>
      </c>
      <c r="E10" s="60"/>
      <c r="F10" s="60"/>
      <c r="G10" s="61"/>
    </row>
    <row r="11" spans="1:7" ht="15">
      <c r="A11" s="21" t="s">
        <v>4</v>
      </c>
      <c r="B11" s="66"/>
      <c r="C11" s="67"/>
      <c r="D11" s="62">
        <v>108262444505</v>
      </c>
      <c r="E11" s="63">
        <v>116368158280</v>
      </c>
      <c r="F11" s="63">
        <v>125569608625</v>
      </c>
      <c r="G11" s="64">
        <v>133789186340</v>
      </c>
    </row>
    <row r="12" spans="1:7" ht="15">
      <c r="A12" s="21" t="s">
        <v>5</v>
      </c>
      <c r="B12" s="66"/>
      <c r="C12" s="67"/>
      <c r="D12" s="62">
        <v>8917463555</v>
      </c>
      <c r="E12" s="63">
        <v>9736187025</v>
      </c>
      <c r="F12" s="63">
        <v>10641257450</v>
      </c>
      <c r="G12" s="64">
        <v>11563475210</v>
      </c>
    </row>
    <row r="13" spans="1:7" ht="13.5" thickBot="1">
      <c r="A13" s="21"/>
      <c r="B13" s="66"/>
      <c r="C13" s="67"/>
      <c r="D13" s="66"/>
      <c r="E13" s="67"/>
      <c r="F13" s="67"/>
      <c r="G13" s="68"/>
    </row>
    <row r="14" spans="1:7" ht="15">
      <c r="A14" s="35" t="s">
        <v>12</v>
      </c>
      <c r="B14" s="69">
        <f aca="true" t="shared" si="0" ref="B14:G14">SUM(B8,B9)</f>
        <v>101348245125</v>
      </c>
      <c r="C14" s="70">
        <f t="shared" si="0"/>
        <v>108092228580</v>
      </c>
      <c r="D14" s="71">
        <f t="shared" si="0"/>
        <v>116826350810</v>
      </c>
      <c r="E14" s="71">
        <f t="shared" si="0"/>
        <v>125243258110</v>
      </c>
      <c r="F14" s="71">
        <f t="shared" si="0"/>
        <v>134715100455</v>
      </c>
      <c r="G14" s="72">
        <f t="shared" si="0"/>
        <v>142959753305</v>
      </c>
    </row>
    <row r="15" spans="1:7" ht="15.75" thickBot="1">
      <c r="A15" s="40" t="s">
        <v>13</v>
      </c>
      <c r="B15" s="73"/>
      <c r="C15" s="74"/>
      <c r="D15" s="75">
        <f>SUM(D11,D12)</f>
        <v>117179908060</v>
      </c>
      <c r="E15" s="75">
        <f>SUM(E11,E12)</f>
        <v>126104345305</v>
      </c>
      <c r="F15" s="75">
        <f>SUM(F11,F12)</f>
        <v>136210866075</v>
      </c>
      <c r="G15" s="76">
        <f>SUM(G11,G12)</f>
        <v>145352661550</v>
      </c>
    </row>
    <row r="16" spans="1:7" ht="15">
      <c r="A16" s="45"/>
      <c r="B16" s="77"/>
      <c r="C16" s="77"/>
      <c r="D16" s="77"/>
      <c r="E16" s="77"/>
      <c r="F16" s="77"/>
      <c r="G16" s="77"/>
    </row>
    <row r="17" spans="1:7" ht="12.75">
      <c r="A17" s="2"/>
      <c r="B17" s="48"/>
      <c r="C17" s="48"/>
      <c r="D17" s="48"/>
      <c r="E17" s="48"/>
      <c r="F17" s="48"/>
      <c r="G17" s="48"/>
    </row>
    <row r="18" spans="1:7" ht="12.75">
      <c r="A18" s="2"/>
      <c r="B18" s="48"/>
      <c r="C18" s="48"/>
      <c r="D18" s="48"/>
      <c r="E18" s="48"/>
      <c r="F18" s="48"/>
      <c r="G18" s="48"/>
    </row>
    <row r="19" spans="1:7" ht="12.75">
      <c r="A19" s="2"/>
      <c r="B19" s="48"/>
      <c r="C19" s="48"/>
      <c r="D19" s="48"/>
      <c r="E19" s="48"/>
      <c r="F19" s="48"/>
      <c r="G19" s="48"/>
    </row>
  </sheetData>
  <mergeCells count="3">
    <mergeCell ref="A5:G5"/>
    <mergeCell ref="D7:G7"/>
    <mergeCell ref="D10:G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59">
      <selection activeCell="C78" sqref="C78"/>
    </sheetView>
  </sheetViews>
  <sheetFormatPr defaultColWidth="9.140625" defaultRowHeight="12.75"/>
  <cols>
    <col min="1" max="1" width="27.421875" style="0" customWidth="1"/>
  </cols>
  <sheetData>
    <row r="1" spans="1:7" ht="26.25">
      <c r="A1" s="1" t="s">
        <v>15</v>
      </c>
      <c r="B1" s="2"/>
      <c r="C1" s="2"/>
      <c r="D1" s="2"/>
      <c r="E1" s="2"/>
      <c r="F1" s="2"/>
      <c r="G1" s="2"/>
    </row>
    <row r="2" spans="1:7" ht="13.5" thickBot="1">
      <c r="A2" s="2"/>
      <c r="B2" s="2"/>
      <c r="C2" s="2"/>
      <c r="D2" s="2"/>
      <c r="E2" s="2"/>
      <c r="F2" s="2"/>
      <c r="G2" s="2"/>
    </row>
    <row r="3" spans="1:7" ht="15.75" thickBot="1">
      <c r="A3" s="3" t="s">
        <v>1</v>
      </c>
      <c r="B3" s="4">
        <v>2000</v>
      </c>
      <c r="C3" s="5">
        <v>2005</v>
      </c>
      <c r="D3" s="6">
        <v>2010</v>
      </c>
      <c r="E3" s="6">
        <v>2015</v>
      </c>
      <c r="F3" s="6">
        <v>2020</v>
      </c>
      <c r="G3" s="7">
        <v>2025</v>
      </c>
    </row>
    <row r="4" spans="1:7" ht="15.75" thickBot="1">
      <c r="A4" s="8"/>
      <c r="B4" s="9"/>
      <c r="C4" s="10"/>
      <c r="D4" s="11"/>
      <c r="E4" s="12"/>
      <c r="F4" s="11"/>
      <c r="G4" s="13"/>
    </row>
    <row r="5" spans="1:7" ht="15.75" thickBot="1">
      <c r="A5" s="14" t="s">
        <v>2</v>
      </c>
      <c r="B5" s="15"/>
      <c r="C5" s="15"/>
      <c r="D5" s="15"/>
      <c r="E5" s="15"/>
      <c r="F5" s="15"/>
      <c r="G5" s="16"/>
    </row>
    <row r="6" spans="1:7" ht="15">
      <c r="A6" s="8"/>
      <c r="B6" s="9"/>
      <c r="C6" s="10"/>
      <c r="D6" s="11"/>
      <c r="E6" s="12"/>
      <c r="F6" s="11"/>
      <c r="G6" s="13"/>
    </row>
    <row r="7" spans="1:7" ht="15">
      <c r="A7" s="8"/>
      <c r="B7" s="9"/>
      <c r="C7" s="10"/>
      <c r="D7" s="18" t="s">
        <v>3</v>
      </c>
      <c r="E7" s="78"/>
      <c r="F7" s="78"/>
      <c r="G7" s="79"/>
    </row>
    <row r="8" spans="1:7" ht="15">
      <c r="A8" s="21" t="s">
        <v>4</v>
      </c>
      <c r="B8" s="22">
        <f>'[1]On-Highway Calc'!B30</f>
        <v>41.871129746393066</v>
      </c>
      <c r="C8" s="23">
        <f>'[1]On-Highway Calc'!C30</f>
        <v>42.458631633803485</v>
      </c>
      <c r="D8" s="22">
        <f>'[1]On-Highway Calc'!D30</f>
        <v>43.32645333425382</v>
      </c>
      <c r="E8" s="23">
        <f>'[1]On-Highway Calc'!E30</f>
        <v>40.15243319573211</v>
      </c>
      <c r="F8" s="23">
        <f>'[1]On-Highway Calc'!F30</f>
        <v>37.731060559750965</v>
      </c>
      <c r="G8" s="24">
        <f>'[1]On-Highway Calc'!G30</f>
        <v>36.06584898369783</v>
      </c>
    </row>
    <row r="9" spans="1:7" ht="15">
      <c r="A9" s="21" t="s">
        <v>5</v>
      </c>
      <c r="B9" s="22">
        <f>'[1]On-Highway Calc'!B8</f>
        <v>10.74621129616</v>
      </c>
      <c r="C9" s="23">
        <f>'[1]On-Highway Calc'!C8</f>
        <v>11.372833948874998</v>
      </c>
      <c r="D9" s="22">
        <f>'[1]On-Highway Calc'!D8</f>
        <v>12.325852278405002</v>
      </c>
      <c r="E9" s="23">
        <f>'[1]On-Highway Calc'!E8</f>
        <v>13.324554732460001</v>
      </c>
      <c r="F9" s="23">
        <f>'[1]On-Highway Calc'!F8</f>
        <v>14.457814582150002</v>
      </c>
      <c r="G9" s="24">
        <f>'[1]On-Highway Calc'!G8</f>
        <v>15.620320975180002</v>
      </c>
    </row>
    <row r="10" spans="1:7" ht="15">
      <c r="A10" s="8"/>
      <c r="B10" s="9"/>
      <c r="C10" s="25"/>
      <c r="D10" s="18" t="s">
        <v>6</v>
      </c>
      <c r="E10" s="19"/>
      <c r="F10" s="19"/>
      <c r="G10" s="20"/>
    </row>
    <row r="11" spans="1:7" ht="15">
      <c r="A11" s="21" t="s">
        <v>4</v>
      </c>
      <c r="B11" s="26"/>
      <c r="C11" s="27"/>
      <c r="D11" s="22">
        <f>'[1]On-Highway Calc'!H30</f>
        <v>43.45490685290669</v>
      </c>
      <c r="E11" s="23">
        <f>'[1]On-Highway Calc'!I30</f>
        <v>40.42379797219965</v>
      </c>
      <c r="F11" s="23">
        <f>'[1]On-Highway Calc'!J30</f>
        <v>38.145210485310855</v>
      </c>
      <c r="G11" s="24">
        <f>'[1]On-Highway Calc'!K30</f>
        <v>36.664779838741715</v>
      </c>
    </row>
    <row r="12" spans="1:7" ht="15">
      <c r="A12" s="21" t="s">
        <v>5</v>
      </c>
      <c r="B12" s="26"/>
      <c r="C12" s="27"/>
      <c r="D12" s="22">
        <f>'[1]On-Highway Calc'!H8</f>
        <v>12.375657235045</v>
      </c>
      <c r="E12" s="23">
        <f>'[1]On-Highway Calc'!I8</f>
        <v>13.439446077745002</v>
      </c>
      <c r="F12" s="23">
        <f>'[1]On-Highway Calc'!J8</f>
        <v>14.654380470714997</v>
      </c>
      <c r="G12" s="24">
        <f>'[1]On-Highway Calc'!K8</f>
        <v>15.917493276665</v>
      </c>
    </row>
    <row r="13" spans="1:7" ht="13.5" thickBot="1">
      <c r="A13" s="21"/>
      <c r="B13" s="26"/>
      <c r="C13" s="27"/>
      <c r="D13" s="26"/>
      <c r="E13" s="27"/>
      <c r="F13" s="27"/>
      <c r="G13" s="28"/>
    </row>
    <row r="14" spans="1:7" ht="15.75" thickBot="1">
      <c r="A14" s="14" t="s">
        <v>7</v>
      </c>
      <c r="B14" s="29"/>
      <c r="C14" s="29"/>
      <c r="D14" s="29"/>
      <c r="E14" s="29"/>
      <c r="F14" s="29"/>
      <c r="G14" s="30"/>
    </row>
    <row r="15" spans="1:7" ht="15">
      <c r="A15" s="21"/>
      <c r="B15" s="22"/>
      <c r="C15" s="31"/>
      <c r="D15" s="32"/>
      <c r="E15" s="33"/>
      <c r="F15" s="33"/>
      <c r="G15" s="34"/>
    </row>
    <row r="16" spans="1:7" ht="15">
      <c r="A16" s="21" t="s">
        <v>8</v>
      </c>
      <c r="B16" s="22">
        <f>'[1]SIT_InputOutput(CO2FFCModule)'!C38</f>
        <v>7.697535220037231</v>
      </c>
      <c r="C16" s="31">
        <f>'[1]SIT_InputOutput(CO2FFCModule)'!D38</f>
        <v>6.797727468375982</v>
      </c>
      <c r="D16" s="23">
        <f>'[1]SIT_InputOutput(CO2FFCModule)'!E38</f>
        <v>6.076372159955362</v>
      </c>
      <c r="E16" s="23">
        <f>'[1]SIT_InputOutput(CO2FFCModule)'!F38</f>
        <v>6.565230753876836</v>
      </c>
      <c r="F16" s="23">
        <f>'[1]SIT_InputOutput(CO2FFCModule)'!G38</f>
        <v>7.101332257619467</v>
      </c>
      <c r="G16" s="24">
        <f>'[1]SIT_InputOutput(CO2FFCModule)'!H38</f>
        <v>7.622074206186414</v>
      </c>
    </row>
    <row r="17" spans="1:7" ht="15">
      <c r="A17" s="21" t="s">
        <v>9</v>
      </c>
      <c r="B17" s="22">
        <f>'[1]SIT_InputOutput(CO2FFCModule)'!C39</f>
        <v>2.975674378840005</v>
      </c>
      <c r="C17" s="31">
        <f>'[1]SIT_InputOutput(CO2FFCModule)'!D39</f>
        <v>2.6213210556926665</v>
      </c>
      <c r="D17" s="23">
        <f>'[1]SIT_InputOutput(CO2FFCModule)'!E39</f>
        <v>2.6184299135841065</v>
      </c>
      <c r="E17" s="23">
        <f>'[1]SIT_InputOutput(CO2FFCModule)'!F39</f>
        <v>2.653018755801355</v>
      </c>
      <c r="F17" s="23">
        <f>'[1]SIT_InputOutput(CO2FFCModule)'!G39</f>
        <v>2.6876075980186034</v>
      </c>
      <c r="G17" s="24">
        <f>'[1]SIT_InputOutput(CO2FFCModule)'!H39</f>
        <v>2.7221964402358525</v>
      </c>
    </row>
    <row r="18" spans="1:7" ht="15">
      <c r="A18" s="21" t="s">
        <v>10</v>
      </c>
      <c r="B18" s="22">
        <f>'[1]SIT_InputOutput(CO2FFCModule)'!C40</f>
        <v>1.1415193173415714</v>
      </c>
      <c r="C18" s="31">
        <f>'[1]SIT_InputOutput(CO2FFCModule)'!D40</f>
        <v>1.056216985668982</v>
      </c>
      <c r="D18" s="23">
        <f>'[1]SIT_InputOutput(CO2FFCModule)'!E40</f>
        <v>1.1897713983265323</v>
      </c>
      <c r="E18" s="23">
        <f>'[1]SIT_InputOutput(CO2FFCModule)'!F40</f>
        <v>1.3925013959076475</v>
      </c>
      <c r="F18" s="23">
        <f>'[1]SIT_InputOutput(CO2FFCModule)'!G40</f>
        <v>1.5952313934887805</v>
      </c>
      <c r="G18" s="24">
        <f>'[1]SIT_InputOutput(CO2FFCModule)'!H40</f>
        <v>1.7979613910698962</v>
      </c>
    </row>
    <row r="19" spans="1:7" ht="15">
      <c r="A19" s="21" t="s">
        <v>11</v>
      </c>
      <c r="B19" s="22">
        <f>'[1]SIT_InputOutput(CO2FFCModule)'!C41</f>
        <v>2.2228881116407884</v>
      </c>
      <c r="C19" s="31">
        <f>'[1]SIT_InputOutput(CO2FFCModule)'!D41</f>
        <v>1.9498366487108287</v>
      </c>
      <c r="D19" s="23">
        <f>'[1]SIT_InputOutput(CO2FFCModule)'!E41</f>
        <v>2.2100692698225317</v>
      </c>
      <c r="E19" s="23">
        <f>'[1]SIT_InputOutput(CO2FFCModule)'!F41</f>
        <v>2.563475782838169</v>
      </c>
      <c r="F19" s="23">
        <f>'[1]SIT_InputOutput(CO2FFCModule)'!G41</f>
        <v>2.9168822958538057</v>
      </c>
      <c r="G19" s="24">
        <f>'[1]SIT_InputOutput(CO2FFCModule)'!H41</f>
        <v>3.2702888088694424</v>
      </c>
    </row>
    <row r="20" spans="1:7" ht="15.75" thickBot="1">
      <c r="A20" s="21"/>
      <c r="B20" s="22"/>
      <c r="C20" s="31"/>
      <c r="D20" s="23"/>
      <c r="E20" s="23"/>
      <c r="F20" s="23"/>
      <c r="G20" s="24"/>
    </row>
    <row r="21" spans="1:7" ht="15">
      <c r="A21" s="35" t="s">
        <v>12</v>
      </c>
      <c r="B21" s="36">
        <f aca="true" t="shared" si="0" ref="B21:G21">SUM(B8,B9,B16,B17,B18,B19)</f>
        <v>66.65495807041266</v>
      </c>
      <c r="C21" s="37">
        <f t="shared" si="0"/>
        <v>66.25656774112694</v>
      </c>
      <c r="D21" s="38">
        <f t="shared" si="0"/>
        <v>67.74694835434734</v>
      </c>
      <c r="E21" s="38">
        <f t="shared" si="0"/>
        <v>66.65121461661612</v>
      </c>
      <c r="F21" s="38">
        <f t="shared" si="0"/>
        <v>66.48992868688163</v>
      </c>
      <c r="G21" s="39">
        <f t="shared" si="0"/>
        <v>67.09869080523944</v>
      </c>
    </row>
    <row r="22" spans="1:7" ht="15.75" thickBot="1">
      <c r="A22" s="40" t="s">
        <v>13</v>
      </c>
      <c r="B22" s="41"/>
      <c r="C22" s="42"/>
      <c r="D22" s="43">
        <f>SUM(D11,D12,D16,D17,D18,D19)</f>
        <v>67.9252068296402</v>
      </c>
      <c r="E22" s="43">
        <f>SUM(E11,E12,E16,E17,E18,E19)</f>
        <v>67.03747073836865</v>
      </c>
      <c r="F22" s="43">
        <f>SUM(F11,F12,F16,F17,F18,F19)</f>
        <v>67.10064450100651</v>
      </c>
      <c r="G22" s="44">
        <f>SUM(G11,G12,G16,G17,G18,G19)</f>
        <v>67.99479396176831</v>
      </c>
    </row>
    <row r="23" spans="1:7" ht="15">
      <c r="A23" s="45"/>
      <c r="B23" s="46"/>
      <c r="C23" s="47"/>
      <c r="D23" s="46"/>
      <c r="E23" s="46"/>
      <c r="F23" s="46"/>
      <c r="G23" s="46"/>
    </row>
    <row r="24" spans="1:7" ht="12.75">
      <c r="A24" s="2"/>
      <c r="B24" s="2"/>
      <c r="C24" s="2"/>
      <c r="D24" s="2"/>
      <c r="E24" s="2"/>
      <c r="F24" s="2"/>
      <c r="G24" s="2"/>
    </row>
    <row r="25" spans="1:7" ht="26.25">
      <c r="A25" s="1" t="s">
        <v>16</v>
      </c>
      <c r="B25" s="2"/>
      <c r="C25" s="2"/>
      <c r="D25" s="2"/>
      <c r="E25" s="2"/>
      <c r="F25" s="2"/>
      <c r="G25" s="2"/>
    </row>
    <row r="26" spans="1:7" ht="13.5" thickBot="1">
      <c r="A26" s="2"/>
      <c r="B26" s="2"/>
      <c r="C26" s="2"/>
      <c r="D26" s="2"/>
      <c r="E26" s="2"/>
      <c r="F26" s="2"/>
      <c r="G26" s="2"/>
    </row>
    <row r="27" spans="1:7" ht="15.75" thickBot="1">
      <c r="A27" s="3" t="s">
        <v>1</v>
      </c>
      <c r="B27" s="4">
        <v>2000</v>
      </c>
      <c r="C27" s="5">
        <v>2005</v>
      </c>
      <c r="D27" s="6">
        <v>2010</v>
      </c>
      <c r="E27" s="6">
        <v>2015</v>
      </c>
      <c r="F27" s="6">
        <v>2020</v>
      </c>
      <c r="G27" s="7">
        <v>2025</v>
      </c>
    </row>
    <row r="28" spans="1:7" ht="15.75" thickBot="1">
      <c r="A28" s="8"/>
      <c r="B28" s="9"/>
      <c r="C28" s="10"/>
      <c r="D28" s="11"/>
      <c r="E28" s="12"/>
      <c r="F28" s="11"/>
      <c r="G28" s="13"/>
    </row>
    <row r="29" spans="1:7" ht="15.75" thickBot="1">
      <c r="A29" s="14" t="s">
        <v>2</v>
      </c>
      <c r="B29" s="15"/>
      <c r="C29" s="15"/>
      <c r="D29" s="15"/>
      <c r="E29" s="15"/>
      <c r="F29" s="15"/>
      <c r="G29" s="16"/>
    </row>
    <row r="30" spans="1:7" ht="15">
      <c r="A30" s="8"/>
      <c r="B30" s="9"/>
      <c r="C30" s="10"/>
      <c r="D30" s="11"/>
      <c r="E30" s="17"/>
      <c r="F30" s="11"/>
      <c r="G30" s="13"/>
    </row>
    <row r="31" spans="1:7" ht="15">
      <c r="A31" s="8"/>
      <c r="B31" s="9"/>
      <c r="C31" s="10"/>
      <c r="D31" s="18" t="s">
        <v>3</v>
      </c>
      <c r="E31" s="80"/>
      <c r="F31" s="80"/>
      <c r="G31" s="81"/>
    </row>
    <row r="32" spans="1:7" ht="15">
      <c r="A32" s="21" t="s">
        <v>4</v>
      </c>
      <c r="B32" s="22">
        <f>'[1]SIT_InputOutput(MobileModule)'!C23/10^6</f>
        <v>0.1475100743140301</v>
      </c>
      <c r="C32" s="23">
        <f>'[1]SIT_InputOutput(MobileModule)'!D23/10^6</f>
        <v>0.09344431788638573</v>
      </c>
      <c r="D32" s="22">
        <f>'[1]SIT_InputOutput(MobileModule)'!E23/10^6</f>
        <v>0.07370378408640396</v>
      </c>
      <c r="E32" s="23">
        <f>'[1]SIT_InputOutput(MobileModule)'!F23/10^6</f>
        <v>0.06172292616526205</v>
      </c>
      <c r="F32" s="23">
        <f>'[1]SIT_InputOutput(MobileModule)'!G23/10^6</f>
        <v>0.06109508962178269</v>
      </c>
      <c r="G32" s="24">
        <f>'[1]SIT_InputOutput(MobileModule)'!H23/10^6</f>
        <v>0.0648420789086009</v>
      </c>
    </row>
    <row r="33" spans="1:7" ht="15">
      <c r="A33" s="21" t="s">
        <v>5</v>
      </c>
      <c r="B33" s="22">
        <f>'[1]SIT_InputOutput(MobileModule)'!C24/10^6</f>
        <v>0.001085425685118289</v>
      </c>
      <c r="C33" s="23">
        <f>'[1]SIT_InputOutput(MobileModule)'!D24/10^6</f>
        <v>0.0011252061243833544</v>
      </c>
      <c r="D33" s="22">
        <f>'[1]SIT_InputOutput(MobileModule)'!E24/10^6</f>
        <v>0.0013105472571253785</v>
      </c>
      <c r="E33" s="23">
        <f>'[1]SIT_InputOutput(MobileModule)'!F24/10^6</f>
        <v>0.001424861121236405</v>
      </c>
      <c r="F33" s="23">
        <f>'[1]SIT_InputOutput(MobileModule)'!G24/10^6</f>
        <v>0.0015503176909803648</v>
      </c>
      <c r="G33" s="24">
        <f>'[1]SIT_InputOutput(MobileModule)'!H24/10^6</f>
        <v>0.0016767123975873388</v>
      </c>
    </row>
    <row r="34" spans="1:7" ht="15">
      <c r="A34" s="8"/>
      <c r="B34" s="9"/>
      <c r="C34" s="25"/>
      <c r="D34" s="18" t="s">
        <v>6</v>
      </c>
      <c r="E34" s="19"/>
      <c r="F34" s="19"/>
      <c r="G34" s="20"/>
    </row>
    <row r="35" spans="1:7" ht="15">
      <c r="A35" s="21" t="s">
        <v>4</v>
      </c>
      <c r="B35" s="26"/>
      <c r="C35" s="27"/>
      <c r="D35" s="22">
        <f>'[1]SIT_InputOutput(MobileModule)'!I23/10^6</f>
        <v>0.07392660720013122</v>
      </c>
      <c r="E35" s="23">
        <f>'[1]SIT_InputOutput(MobileModule)'!J23/10^6</f>
        <v>0.062140695341059114</v>
      </c>
      <c r="F35" s="23">
        <f>'[1]SIT_InputOutput(MobileModule)'!K23/10^6</f>
        <v>0.061759254314565165</v>
      </c>
      <c r="G35" s="24">
        <f>'[1]SIT_InputOutput(MobileModule)'!L23/10^6</f>
        <v>0.06590086230974176</v>
      </c>
    </row>
    <row r="36" spans="1:7" ht="15">
      <c r="A36" s="21" t="s">
        <v>5</v>
      </c>
      <c r="B36" s="26"/>
      <c r="C36" s="27"/>
      <c r="D36" s="22">
        <f>'[1]SIT_InputOutput(MobileModule)'!I24/10^6</f>
        <v>0.001315856463917261</v>
      </c>
      <c r="E36" s="23">
        <f>'[1]SIT_InputOutput(MobileModule)'!J24/10^6</f>
        <v>0.001437164296225372</v>
      </c>
      <c r="F36" s="23">
        <f>'[1]SIT_InputOutput(MobileModule)'!K24/10^6</f>
        <v>0.0015714095225637006</v>
      </c>
      <c r="G36" s="24">
        <f>'[1]SIT_InputOutput(MobileModule)'!L24/10^6</f>
        <v>0.0017086278225525873</v>
      </c>
    </row>
    <row r="37" spans="1:7" ht="13.5" thickBot="1">
      <c r="A37" s="21"/>
      <c r="B37" s="26"/>
      <c r="C37" s="27"/>
      <c r="D37" s="26"/>
      <c r="E37" s="27"/>
      <c r="F37" s="27"/>
      <c r="G37" s="28"/>
    </row>
    <row r="38" spans="1:7" ht="15.75" thickBot="1">
      <c r="A38" s="14" t="s">
        <v>7</v>
      </c>
      <c r="B38" s="29"/>
      <c r="C38" s="29"/>
      <c r="D38" s="29"/>
      <c r="E38" s="29"/>
      <c r="F38" s="29"/>
      <c r="G38" s="30"/>
    </row>
    <row r="39" spans="1:7" ht="12.75">
      <c r="A39" s="21"/>
      <c r="B39" s="26"/>
      <c r="C39" s="27"/>
      <c r="D39" s="26"/>
      <c r="E39" s="27"/>
      <c r="F39" s="27"/>
      <c r="G39" s="28"/>
    </row>
    <row r="40" spans="1:7" ht="15">
      <c r="A40" s="21" t="s">
        <v>8</v>
      </c>
      <c r="B40" s="82">
        <f>'[1]SIT_InputOutput(MobileModule)'!C35</f>
        <v>0.005367368160000001</v>
      </c>
      <c r="C40" s="83">
        <f>'[1]SIT_InputOutput(MobileModule)'!D35</f>
        <v>0.004493330352000001</v>
      </c>
      <c r="D40" s="84">
        <f>'[1]SIT_InputOutput(MobileModule)'!E35</f>
        <v>0.004061806751720949</v>
      </c>
      <c r="E40" s="84">
        <f>'[1]SIT_InputOutput(MobileModule)'!F35</f>
        <v>0.004388588766573977</v>
      </c>
      <c r="F40" s="84">
        <f>'[1]SIT_InputOutput(MobileModule)'!G35</f>
        <v>0.0047469507381892205</v>
      </c>
      <c r="G40" s="85">
        <f>'[1]SIT_InputOutput(MobileModule)'!H35</f>
        <v>0.005095045474145797</v>
      </c>
    </row>
    <row r="41" spans="1:7" ht="15">
      <c r="A41" s="21" t="s">
        <v>9</v>
      </c>
      <c r="B41" s="82">
        <f>'[1]SIT_InputOutput(MobileModule)'!C36</f>
        <v>0.004388355574281</v>
      </c>
      <c r="C41" s="83">
        <f>'[1]SIT_InputOutput(MobileModule)'!D36</f>
        <v>0.0038738089393290003</v>
      </c>
      <c r="D41" s="84">
        <f>'[1]SIT_InputOutput(MobileModule)'!E36</f>
        <v>0.0038689978803470564</v>
      </c>
      <c r="E41" s="84">
        <f>'[1]SIT_InputOutput(MobileModule)'!F36</f>
        <v>0.0039217579255756314</v>
      </c>
      <c r="F41" s="84">
        <f>'[1]SIT_InputOutput(MobileModule)'!G36</f>
        <v>0.003974517970804209</v>
      </c>
      <c r="G41" s="85">
        <f>'[1]SIT_InputOutput(MobileModule)'!H36</f>
        <v>0.004027278016032783</v>
      </c>
    </row>
    <row r="42" spans="1:7" ht="15">
      <c r="A42" s="21" t="s">
        <v>10</v>
      </c>
      <c r="B42" s="82">
        <f>'[1]SIT_InputOutput(MobileModule)'!C37</f>
        <v>0.00210902566875</v>
      </c>
      <c r="C42" s="83">
        <f>'[1]SIT_InputOutput(MobileModule)'!D37</f>
        <v>0.0019514244750000003</v>
      </c>
      <c r="D42" s="84">
        <f>'[1]SIT_InputOutput(MobileModule)'!E37</f>
        <v>0.002198174293588748</v>
      </c>
      <c r="E42" s="84">
        <f>'[1]SIT_InputOutput(MobileModule)'!F37</f>
        <v>0.002572730170330228</v>
      </c>
      <c r="F42" s="84">
        <f>'[1]SIT_InputOutput(MobileModule)'!G37</f>
        <v>0.0029472860470717236</v>
      </c>
      <c r="G42" s="85">
        <f>'[1]SIT_InputOutput(MobileModule)'!H37</f>
        <v>0.003321841923813204</v>
      </c>
    </row>
    <row r="43" spans="1:7" ht="15">
      <c r="A43" s="21" t="s">
        <v>11</v>
      </c>
      <c r="B43" s="82">
        <f>'[1]SIT_InputOutput(MobileModule)'!C38</f>
        <v>0.00017042360466600005</v>
      </c>
      <c r="C43" s="83">
        <f>'[1]SIT_InputOutput(MobileModule)'!D38</f>
        <v>0.00038244313383871176</v>
      </c>
      <c r="D43" s="84">
        <f>'[1]SIT_InputOutput(MobileModule)'!E38</f>
        <v>0.0007650836493199572</v>
      </c>
      <c r="E43" s="84">
        <f>'[1]SIT_InputOutput(MobileModule)'!F38</f>
        <v>0.0012837704380403534</v>
      </c>
      <c r="F43" s="84">
        <f>'[1]SIT_InputOutput(MobileModule)'!G38</f>
        <v>0.0018024572267607496</v>
      </c>
      <c r="G43" s="85">
        <f>'[1]SIT_InputOutput(MobileModule)'!H38</f>
        <v>0.0023211440154811457</v>
      </c>
    </row>
    <row r="44" spans="1:7" ht="15.75" thickBot="1">
      <c r="A44" s="21"/>
      <c r="B44" s="22"/>
      <c r="C44" s="31"/>
      <c r="D44" s="23"/>
      <c r="E44" s="23"/>
      <c r="F44" s="23"/>
      <c r="G44" s="24"/>
    </row>
    <row r="45" spans="1:7" ht="15">
      <c r="A45" s="35" t="s">
        <v>12</v>
      </c>
      <c r="B45" s="36">
        <f aca="true" t="shared" si="1" ref="B45:G45">SUM(B32,B33,B40,B41,B42,B43)</f>
        <v>0.16063067300684536</v>
      </c>
      <c r="C45" s="37">
        <f t="shared" si="1"/>
        <v>0.1052705309109368</v>
      </c>
      <c r="D45" s="38">
        <f t="shared" si="1"/>
        <v>0.08590839391850605</v>
      </c>
      <c r="E45" s="38">
        <f t="shared" si="1"/>
        <v>0.07531463458701866</v>
      </c>
      <c r="F45" s="38">
        <f t="shared" si="1"/>
        <v>0.07611661929558897</v>
      </c>
      <c r="G45" s="39">
        <f t="shared" si="1"/>
        <v>0.08128410073566116</v>
      </c>
    </row>
    <row r="46" spans="1:7" ht="15.75" thickBot="1">
      <c r="A46" s="40" t="s">
        <v>13</v>
      </c>
      <c r="B46" s="41"/>
      <c r="C46" s="42"/>
      <c r="D46" s="43">
        <f>SUM(D35,D36,D40,D41,D42,D43)</f>
        <v>0.0861365262390252</v>
      </c>
      <c r="E46" s="43">
        <f>SUM(E35,E36,E40,E41,E42,E43)</f>
        <v>0.07574470693780468</v>
      </c>
      <c r="F46" s="43">
        <f>SUM(F35,F36,F40,F41,F42,F43)</f>
        <v>0.07680187581995478</v>
      </c>
      <c r="G46" s="44">
        <f>SUM(G35,G36,G40,G41,G42,G43)</f>
        <v>0.08237479956176727</v>
      </c>
    </row>
    <row r="47" spans="1:7" ht="15">
      <c r="A47" s="86"/>
      <c r="B47" s="86"/>
      <c r="C47" s="86"/>
      <c r="D47" s="86"/>
      <c r="E47" s="86"/>
      <c r="F47" s="86"/>
      <c r="G47" s="86"/>
    </row>
    <row r="48" spans="1:7" ht="15">
      <c r="A48" s="86"/>
      <c r="B48" s="86"/>
      <c r="C48" s="86"/>
      <c r="D48" s="86"/>
      <c r="E48" s="86"/>
      <c r="F48" s="86"/>
      <c r="G48" s="86"/>
    </row>
    <row r="49" spans="1:7" ht="26.25">
      <c r="A49" s="1" t="s">
        <v>17</v>
      </c>
      <c r="B49" s="2"/>
      <c r="C49" s="2"/>
      <c r="D49" s="2"/>
      <c r="E49" s="2"/>
      <c r="F49" s="2"/>
      <c r="G49" s="2"/>
    </row>
    <row r="50" spans="1:7" ht="13.5" thickBot="1">
      <c r="A50" s="2"/>
      <c r="B50" s="2"/>
      <c r="C50" s="2"/>
      <c r="D50" s="2"/>
      <c r="E50" s="2"/>
      <c r="F50" s="2"/>
      <c r="G50" s="2"/>
    </row>
    <row r="51" spans="1:7" ht="15.75" thickBot="1">
      <c r="A51" s="3" t="s">
        <v>1</v>
      </c>
      <c r="B51" s="4">
        <v>2000</v>
      </c>
      <c r="C51" s="5">
        <v>2005</v>
      </c>
      <c r="D51" s="6">
        <v>2010</v>
      </c>
      <c r="E51" s="6">
        <v>2015</v>
      </c>
      <c r="F51" s="6">
        <v>2020</v>
      </c>
      <c r="G51" s="7">
        <v>2025</v>
      </c>
    </row>
    <row r="52" spans="1:7" ht="15.75" thickBot="1">
      <c r="A52" s="8"/>
      <c r="B52" s="9"/>
      <c r="C52" s="10"/>
      <c r="D52" s="11"/>
      <c r="E52" s="12"/>
      <c r="F52" s="11"/>
      <c r="G52" s="13"/>
    </row>
    <row r="53" spans="1:7" ht="15.75" thickBot="1">
      <c r="A53" s="14" t="s">
        <v>2</v>
      </c>
      <c r="B53" s="15"/>
      <c r="C53" s="15"/>
      <c r="D53" s="15"/>
      <c r="E53" s="15"/>
      <c r="F53" s="15"/>
      <c r="G53" s="16"/>
    </row>
    <row r="54" spans="1:7" ht="15">
      <c r="A54" s="8"/>
      <c r="B54" s="9"/>
      <c r="C54" s="10"/>
      <c r="D54" s="11"/>
      <c r="E54" s="17"/>
      <c r="F54" s="11"/>
      <c r="G54" s="13"/>
    </row>
    <row r="55" spans="1:7" ht="15">
      <c r="A55" s="8"/>
      <c r="B55" s="9"/>
      <c r="C55" s="10"/>
      <c r="D55" s="18" t="s">
        <v>3</v>
      </c>
      <c r="E55" s="80"/>
      <c r="F55" s="80"/>
      <c r="G55" s="81"/>
    </row>
    <row r="56" spans="1:7" ht="15">
      <c r="A56" s="21" t="s">
        <v>4</v>
      </c>
      <c r="B56" s="22">
        <f>'[1]SIT_InputOutput(MobileModule)'!C44/10^6</f>
        <v>2.560518576269271</v>
      </c>
      <c r="C56" s="23">
        <f>'[1]SIT_InputOutput(MobileModule)'!D44/10^6</f>
        <v>1.7462500619692822</v>
      </c>
      <c r="D56" s="22">
        <f>'[1]SIT_InputOutput(MobileModule)'!E44/10^6</f>
        <v>1.3464125243684726</v>
      </c>
      <c r="E56" s="23">
        <f>'[1]SIT_InputOutput(MobileModule)'!F44/10^6</f>
        <v>1.1823645673869358</v>
      </c>
      <c r="F56" s="23">
        <f>'[1]SIT_InputOutput(MobileModule)'!G44/10^6</f>
        <v>1.185370420698798</v>
      </c>
      <c r="G56" s="24">
        <f>'[1]SIT_InputOutput(MobileModule)'!H44/10^6</f>
        <v>1.2604157725479588</v>
      </c>
    </row>
    <row r="57" spans="1:7" ht="15">
      <c r="A57" s="21" t="s">
        <v>5</v>
      </c>
      <c r="B57" s="22">
        <f>'[1]SIT_InputOutput(MobileModule)'!C45/10^6</f>
        <v>0.015430726786668793</v>
      </c>
      <c r="C57" s="23">
        <f>'[1]SIT_InputOutput(MobileModule)'!D45/10^6</f>
        <v>0.016001680446788763</v>
      </c>
      <c r="D57" s="22">
        <f>'[1]SIT_InputOutput(MobileModule)'!E45/10^6</f>
        <v>0.018293668647012932</v>
      </c>
      <c r="E57" s="23">
        <f>'[1]SIT_InputOutput(MobileModule)'!F45/10^6</f>
        <v>0.019888415596145986</v>
      </c>
      <c r="F57" s="23">
        <f>'[1]SIT_InputOutput(MobileModule)'!G45/10^6</f>
        <v>0.021638323976469136</v>
      </c>
      <c r="G57" s="24">
        <f>'[1]SIT_InputOutput(MobileModule)'!H45/10^6</f>
        <v>0.023400371252913173</v>
      </c>
    </row>
    <row r="58" spans="1:7" ht="15">
      <c r="A58" s="8"/>
      <c r="B58" s="9"/>
      <c r="C58" s="25"/>
      <c r="D58" s="18" t="s">
        <v>6</v>
      </c>
      <c r="E58" s="19"/>
      <c r="F58" s="19"/>
      <c r="G58" s="20"/>
    </row>
    <row r="59" spans="1:7" ht="15">
      <c r="A59" s="21" t="s">
        <v>4</v>
      </c>
      <c r="B59" s="26"/>
      <c r="C59" s="27"/>
      <c r="D59" s="22">
        <f>'[1]SIT_InputOutput(MobileModule)'!I44/10^6</f>
        <v>1.3505345374472246</v>
      </c>
      <c r="E59" s="23">
        <f>'[1]SIT_InputOutput(MobileModule)'!J44/10^6</f>
        <v>1.1906162572606176</v>
      </c>
      <c r="F59" s="23">
        <f>'[1]SIT_InputOutput(MobileModule)'!K44/10^6</f>
        <v>1.1987358495010707</v>
      </c>
      <c r="G59" s="24">
        <f>'[1]SIT_InputOutput(MobileModule)'!L44/10^6</f>
        <v>1.2816184398619708</v>
      </c>
    </row>
    <row r="60" spans="1:7" ht="15">
      <c r="A60" s="21" t="s">
        <v>5</v>
      </c>
      <c r="B60" s="26"/>
      <c r="C60" s="27"/>
      <c r="D60" s="22">
        <f>'[1]SIT_InputOutput(MobileModule)'!I45/10^6</f>
        <v>0.018367676545502944</v>
      </c>
      <c r="E60" s="23">
        <f>'[1]SIT_InputOutput(MobileModule)'!J45/10^6</f>
        <v>0.02005994055915644</v>
      </c>
      <c r="F60" s="23">
        <f>'[1]SIT_InputOutput(MobileModule)'!K45/10^6</f>
        <v>0.021932391097573067</v>
      </c>
      <c r="G60" s="24">
        <f>'[1]SIT_InputOutput(MobileModule)'!L45/10^6</f>
        <v>0.023845415477436883</v>
      </c>
    </row>
    <row r="61" spans="1:7" ht="13.5" thickBot="1">
      <c r="A61" s="21"/>
      <c r="B61" s="26"/>
      <c r="C61" s="27"/>
      <c r="D61" s="26"/>
      <c r="E61" s="27"/>
      <c r="F61" s="27"/>
      <c r="G61" s="28"/>
    </row>
    <row r="62" spans="1:7" ht="15.75" thickBot="1">
      <c r="A62" s="14" t="s">
        <v>7</v>
      </c>
      <c r="B62" s="29"/>
      <c r="C62" s="29"/>
      <c r="D62" s="29"/>
      <c r="E62" s="29"/>
      <c r="F62" s="29"/>
      <c r="G62" s="30"/>
    </row>
    <row r="63" spans="1:7" ht="12.75">
      <c r="A63" s="21"/>
      <c r="B63" s="26"/>
      <c r="C63" s="27"/>
      <c r="D63" s="26"/>
      <c r="E63" s="27"/>
      <c r="F63" s="27"/>
      <c r="G63" s="28"/>
    </row>
    <row r="64" spans="1:7" ht="15">
      <c r="A64" s="21" t="s">
        <v>8</v>
      </c>
      <c r="B64" s="82">
        <f>'[1]SIT_InputOutput(MobileModule)'!C56</f>
        <v>0.07454243136</v>
      </c>
      <c r="C64" s="83">
        <f>'[1]SIT_InputOutput(MobileModule)'!D56</f>
        <v>0.0659105756</v>
      </c>
      <c r="D64" s="84">
        <f>'[1]SIT_InputOutput(MobileModule)'!E56</f>
        <v>0.058901306153511745</v>
      </c>
      <c r="E64" s="84">
        <f>'[1]SIT_InputOutput(MobileModule)'!F56</f>
        <v>0.0636400563400302</v>
      </c>
      <c r="F64" s="84">
        <f>'[1]SIT_InputOutput(MobileModule)'!G56</f>
        <v>0.06883675561552927</v>
      </c>
      <c r="G64" s="85">
        <f>'[1]SIT_InputOutput(MobileModule)'!H56</f>
        <v>0.07388456706158518</v>
      </c>
    </row>
    <row r="65" spans="1:7" ht="15">
      <c r="A65" s="21" t="s">
        <v>9</v>
      </c>
      <c r="B65" s="82">
        <f>'[1]SIT_InputOutput(MobileModule)'!C57</f>
        <v>0.02253234332136</v>
      </c>
      <c r="C65" s="83">
        <f>'[1]SIT_InputOutput(MobileModule)'!D57</f>
        <v>0.01989036474024</v>
      </c>
      <c r="D65" s="84">
        <f>'[1]SIT_InputOutput(MobileModule)'!E57</f>
        <v>0.019865661994328567</v>
      </c>
      <c r="E65" s="84">
        <f>'[1]SIT_InputOutput(MobileModule)'!F57</f>
        <v>0.02013656243359744</v>
      </c>
      <c r="F65" s="84">
        <f>'[1]SIT_InputOutput(MobileModule)'!G57</f>
        <v>0.020407462872866322</v>
      </c>
      <c r="G65" s="85">
        <f>'[1]SIT_InputOutput(MobileModule)'!H57</f>
        <v>0.020678363312135198</v>
      </c>
    </row>
    <row r="66" spans="1:7" ht="15">
      <c r="A66" s="21" t="s">
        <v>10</v>
      </c>
      <c r="B66" s="82">
        <f>'[1]SIT_InputOutput(MobileModule)'!C58</f>
        <v>0.00996263554</v>
      </c>
      <c r="C66" s="83">
        <f>'[1]SIT_InputOutput(MobileModule)'!D58</f>
        <v>0.00921815752</v>
      </c>
      <c r="D66" s="84">
        <f>'[1]SIT_InputOutput(MobileModule)'!E58</f>
        <v>0.010383756663047802</v>
      </c>
      <c r="E66" s="84">
        <f>'[1]SIT_InputOutput(MobileModule)'!F58</f>
        <v>0.012153087280798027</v>
      </c>
      <c r="F66" s="84">
        <f>'[1]SIT_InputOutput(MobileModule)'!G58</f>
        <v>0.013922417898548334</v>
      </c>
      <c r="G66" s="85">
        <f>'[1]SIT_InputOutput(MobileModule)'!H58</f>
        <v>0.015691748516298565</v>
      </c>
    </row>
    <row r="67" spans="1:7" ht="15">
      <c r="A67" s="21" t="s">
        <v>11</v>
      </c>
      <c r="B67" s="82">
        <f>'[1]SIT_InputOutput(MobileModule)'!C59</f>
        <v>0.00087505287696</v>
      </c>
      <c r="C67" s="83">
        <f>'[1]SIT_InputOutput(MobileModule)'!D59</f>
        <v>0.0019636831716770293</v>
      </c>
      <c r="D67" s="84">
        <f>'[1]SIT_InputOutput(MobileModule)'!E59</f>
        <v>0.003928379814313652</v>
      </c>
      <c r="E67" s="84">
        <f>'[1]SIT_InputOutput(MobileModule)'!F59</f>
        <v>0.006591616327826248</v>
      </c>
      <c r="F67" s="84">
        <f>'[1]SIT_InputOutput(MobileModule)'!G59</f>
        <v>0.009254852841338838</v>
      </c>
      <c r="G67" s="85">
        <f>'[1]SIT_InputOutput(MobileModule)'!H59</f>
        <v>0.011918089354851433</v>
      </c>
    </row>
    <row r="68" spans="1:7" ht="15.75" thickBot="1">
      <c r="A68" s="21"/>
      <c r="B68" s="22"/>
      <c r="C68" s="31"/>
      <c r="D68" s="23"/>
      <c r="E68" s="23"/>
      <c r="F68" s="23"/>
      <c r="G68" s="24"/>
    </row>
    <row r="69" spans="1:7" ht="15">
      <c r="A69" s="35" t="s">
        <v>12</v>
      </c>
      <c r="B69" s="36">
        <f aca="true" t="shared" si="2" ref="B69:G69">SUM(B56,B57,B64,B65,B66,B67)</f>
        <v>2.6838617661542594</v>
      </c>
      <c r="C69" s="37">
        <f t="shared" si="2"/>
        <v>1.8592345234479881</v>
      </c>
      <c r="D69" s="38">
        <f t="shared" si="2"/>
        <v>1.4577852976406873</v>
      </c>
      <c r="E69" s="38">
        <f t="shared" si="2"/>
        <v>1.3047743053653338</v>
      </c>
      <c r="F69" s="38">
        <f t="shared" si="2"/>
        <v>1.3194302339035497</v>
      </c>
      <c r="G69" s="39">
        <f t="shared" si="2"/>
        <v>1.4059889120457423</v>
      </c>
    </row>
    <row r="70" spans="1:7" ht="15.75" thickBot="1">
      <c r="A70" s="40" t="s">
        <v>13</v>
      </c>
      <c r="B70" s="41"/>
      <c r="C70" s="42"/>
      <c r="D70" s="43">
        <f>SUM(D59,D60,D64,D65,D66,D67)</f>
        <v>1.4619813186179293</v>
      </c>
      <c r="E70" s="43">
        <f>SUM(E59,E60,E64,E65,E66,E67)</f>
        <v>1.3131975202020258</v>
      </c>
      <c r="F70" s="43">
        <f>SUM(F59,F60,F64,F65,F66,F67)</f>
        <v>1.3330897298269264</v>
      </c>
      <c r="G70" s="44">
        <f>SUM(G59,G60,G64,G65,G66,G67)</f>
        <v>1.427636623584278</v>
      </c>
    </row>
    <row r="71" spans="1:7" ht="12.75">
      <c r="A71" s="2"/>
      <c r="B71" s="2"/>
      <c r="C71" s="2"/>
      <c r="D71" s="2"/>
      <c r="E71" s="2"/>
      <c r="F71" s="2"/>
      <c r="G71" s="2"/>
    </row>
  </sheetData>
  <mergeCells count="12">
    <mergeCell ref="A53:G53"/>
    <mergeCell ref="D55:G55"/>
    <mergeCell ref="D58:G58"/>
    <mergeCell ref="A62:G62"/>
    <mergeCell ref="A29:G29"/>
    <mergeCell ref="D31:G31"/>
    <mergeCell ref="D34:G34"/>
    <mergeCell ref="A38:G38"/>
    <mergeCell ref="A5:G5"/>
    <mergeCell ref="D7:G7"/>
    <mergeCell ref="D10:G10"/>
    <mergeCell ref="A14:G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PennEnvironment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 Willcox</dc:creator>
  <cp:keywords/>
  <dc:description/>
  <cp:lastModifiedBy>Nathan Willcox</cp:lastModifiedBy>
  <dcterms:created xsi:type="dcterms:W3CDTF">2009-06-03T16:54:41Z</dcterms:created>
  <dcterms:modified xsi:type="dcterms:W3CDTF">2009-06-03T17:54:27Z</dcterms:modified>
  <cp:category/>
  <cp:version/>
  <cp:contentType/>
  <cp:contentStatus/>
</cp:coreProperties>
</file>