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<sst xmlns="http://schemas.openxmlformats.org/spreadsheetml/2006/main" count="109" uniqueCount="50">
  <si>
    <t>02 Allocation</t>
  </si>
  <si>
    <t>02</t>
  </si>
  <si>
    <t>03</t>
  </si>
  <si>
    <t>04</t>
  </si>
  <si>
    <t>05</t>
  </si>
  <si>
    <t>04 Allocation</t>
  </si>
  <si>
    <t>05 Allocation</t>
  </si>
  <si>
    <t>06</t>
  </si>
  <si>
    <t>06 Allocation</t>
  </si>
  <si>
    <t>07</t>
  </si>
  <si>
    <t>07 Allocation</t>
  </si>
  <si>
    <t>03 Allocation</t>
  </si>
  <si>
    <t>08 Allocation</t>
  </si>
  <si>
    <t>Remaining</t>
  </si>
  <si>
    <t>08</t>
  </si>
  <si>
    <t>ECP Base (20082)</t>
  </si>
  <si>
    <t>09 Allocation</t>
  </si>
  <si>
    <t>ECP Catastrophic (20260)</t>
  </si>
  <si>
    <t>Pollution Prevention (20083)</t>
  </si>
  <si>
    <t>Available</t>
  </si>
  <si>
    <t>Board Allocation</t>
  </si>
  <si>
    <t>Fiscal Year</t>
  </si>
  <si>
    <t>Allocation Balance</t>
  </si>
  <si>
    <t>Commitments</t>
  </si>
  <si>
    <t>Budget</t>
  </si>
  <si>
    <t>Board Date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</si>
  <si>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</si>
  <si>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</si>
  <si>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</si>
  <si>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</si>
  <si>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</si>
  <si>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</si>
  <si>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</si>
  <si>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</si>
  <si>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Allocation incl Prior Yr Bal</t>
  </si>
  <si>
    <t># Appls Rcd</t>
  </si>
  <si>
    <t># Grants Apprd</t>
  </si>
  <si>
    <t># Sp Proj</t>
  </si>
  <si>
    <t># SL Proj</t>
  </si>
  <si>
    <t># Appls Pending</t>
  </si>
  <si>
    <t>#Appls Returned</t>
  </si>
  <si>
    <t># Grants Denied</t>
  </si>
  <si>
    <t># Projects</t>
  </si>
  <si>
    <t>Expends (incl DEP Admin)</t>
  </si>
  <si>
    <t>Expends</t>
  </si>
  <si>
    <t xml:space="preserve">Environmental Cleanup Program - State Lead - Special Projects - Heating Oil - Allocations/Expenditures  </t>
  </si>
  <si>
    <t>Environmental Cleanup Program - Heating Oil Cleanup Grant Totals</t>
  </si>
  <si>
    <t>Environmental Cleanup Program - Catastrophic Release Projects - Allocations/Expenditures</t>
  </si>
  <si>
    <t>2010/11</t>
  </si>
  <si>
    <t>Underground Storage Tank Indemnification Fund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</si>
</sst>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"/>
    <numFmt numFmtId="166" formatCode="&quot;$&quot;#,##0.00"/>
    <numFmt numFmtId="167" formatCode="[$-409]dddd\,\ mmmm\ dd\,\ yyyy"/>
    <numFmt numFmtId="168" formatCode="m/d/yyyy;@"/>
    <numFmt numFmtId="169" formatCode="[$-409]mmm\-yy;@"/>
  </numFmts>
  <fonts count="8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lightUp"/>
    </fill>
    <fill>
      <patternFill patternType="lightDown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 quotePrefix="1">
      <alignment horizontal="center"/>
    </xf>
    <xf numFmtId="165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left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4" fillId="0" borderId="0" xfId="0" applyNumberFormat="1" applyFont="1" applyAlignment="1">
      <alignment/>
    </xf>
    <xf numFmtId="16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166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8" fontId="0" fillId="0" borderId="0" xfId="0" applyNumberFormat="1" applyAlignment="1">
      <alignment horizontal="right"/>
    </xf>
    <xf numFmtId="166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166" fontId="0" fillId="4" borderId="1" xfId="0" applyNumberFormat="1" applyFont="1" applyFill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166" fontId="0" fillId="0" borderId="2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66" fontId="0" fillId="4" borderId="0" xfId="0" applyNumberFormat="1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6" fontId="0" fillId="0" borderId="3" xfId="0" applyNumberFormat="1" applyFont="1" applyBorder="1" applyAlignment="1">
      <alignment horizontal="right"/>
    </xf>
    <xf numFmtId="166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right"/>
    </xf>
    <xf numFmtId="166" fontId="0" fillId="0" borderId="5" xfId="0" applyNumberFormat="1" applyFont="1" applyBorder="1" applyAlignment="1">
      <alignment horizontal="right"/>
    </xf>
    <xf numFmtId="16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0" fontId="0" fillId="5" borderId="0" xfId="0" applyNumberFormat="1" applyFont="1" applyFill="1" applyBorder="1" applyAlignment="1">
      <alignment horizontal="center"/>
    </xf>
    <xf numFmtId="169" fontId="0" fillId="0" borderId="6" xfId="0" applyNumberFormat="1" applyFont="1" applyBorder="1" applyAlignment="1">
      <alignment/>
    </xf>
    <xf numFmtId="169" fontId="0" fillId="0" borderId="7" xfId="0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166" fontId="0" fillId="0" borderId="4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6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166" fontId="0" fillId="0" borderId="5" xfId="0" applyNumberFormat="1" applyBorder="1" applyAlignment="1">
      <alignment horizontal="right"/>
    </xf>
    <xf numFmtId="169" fontId="0" fillId="0" borderId="8" xfId="0" applyNumberFormat="1" applyBorder="1" applyAlignment="1">
      <alignment/>
    </xf>
    <xf numFmtId="16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6" fontId="0" fillId="0" borderId="4" xfId="0" applyNumberFormat="1" applyBorder="1" applyAlignment="1">
      <alignment horizontal="right"/>
    </xf>
    <xf numFmtId="14" fontId="0" fillId="0" borderId="0" xfId="0" applyNumberFormat="1" applyAlignment="1">
      <alignment/>
    </xf>
    <xf numFmtId="0" fontId="5" fillId="6" borderId="1" xfId="0" applyFont="1" applyFill="1" applyBorder="1" applyAlignment="1">
      <alignment vertical="top" wrapText="1"/>
    </xf>
    <xf numFmtId="0" fontId="5" fillId="6" borderId="4" xfId="0" applyFont="1" applyFill="1" applyBorder="1" applyAlignment="1">
      <alignment vertical="top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4" xfId="0" applyFont="1" applyFill="1" applyBorder="1" applyAlignment="1">
      <alignment horizontal="center" vertical="top" wrapText="1"/>
    </xf>
    <xf numFmtId="166" fontId="0" fillId="0" borderId="4" xfId="0" applyNumberFormat="1" applyBorder="1" applyAlignment="1">
      <alignment horizontal="right"/>
    </xf>
    <xf numFmtId="166" fontId="0" fillId="0" borderId="4" xfId="0" applyNumberFormat="1" applyBorder="1" applyAlignment="1">
      <alignment/>
    </xf>
    <xf numFmtId="0" fontId="5" fillId="6" borderId="2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top" wrapText="1"/>
    </xf>
    <xf numFmtId="0" fontId="0" fillId="5" borderId="1" xfId="0" applyNumberFormat="1" applyFont="1" applyFill="1" applyBorder="1" applyAlignment="1">
      <alignment horizontal="right" vertical="top"/>
    </xf>
    <xf numFmtId="0" fontId="0" fillId="5" borderId="1" xfId="0" applyFill="1" applyBorder="1" applyAlignment="1">
      <alignment horizontal="right" vertical="top"/>
    </xf>
    <xf numFmtId="0" fontId="0" fillId="5" borderId="0" xfId="0" applyNumberFormat="1" applyFont="1" applyFill="1" applyBorder="1" applyAlignment="1">
      <alignment horizontal="right" wrapText="1"/>
    </xf>
    <xf numFmtId="0" fontId="0" fillId="5" borderId="0" xfId="0" applyFill="1" applyAlignment="1">
      <alignment horizontal="right" wrapText="1"/>
    </xf>
    <xf numFmtId="0" fontId="5" fillId="6" borderId="6" xfId="0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66" fontId="0" fillId="4" borderId="1" xfId="0" applyNumberFormat="1" applyFont="1" applyFill="1" applyBorder="1" applyAlignment="1">
      <alignment horizontal="right" wrapText="1"/>
    </xf>
    <xf numFmtId="0" fontId="5" fillId="6" borderId="6" xfId="0" applyFont="1" applyFill="1" applyBorder="1" applyAlignment="1">
      <alignment vertical="top" wrapText="1"/>
    </xf>
    <xf numFmtId="0" fontId="5" fillId="6" borderId="8" xfId="0" applyFont="1" applyFill="1" applyBorder="1" applyAlignment="1">
      <alignment vertical="top" wrapText="1"/>
    </xf>
    <xf numFmtId="166" fontId="0" fillId="4" borderId="0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 wrapText="1"/>
    </xf>
    <xf numFmtId="0" fontId="5" fillId="6" borderId="1" xfId="0" applyFont="1" applyFill="1" applyBorder="1" applyAlignment="1">
      <alignment horizontal="right" vertical="top" wrapText="1"/>
    </xf>
    <xf numFmtId="0" fontId="5" fillId="6" borderId="4" xfId="0" applyFont="1" applyFill="1" applyBorder="1" applyAlignment="1">
      <alignment horizontal="right" vertical="top" wrapText="1"/>
    </xf>
    <xf numFmtId="0" fontId="5" fillId="6" borderId="2" xfId="0" applyFont="1" applyFill="1" applyBorder="1" applyAlignment="1">
      <alignment horizontal="right" vertical="top" wrapText="1"/>
    </xf>
    <xf numFmtId="0" fontId="5" fillId="6" borderId="5" xfId="0" applyFont="1" applyFill="1" applyBorder="1" applyAlignment="1">
      <alignment horizontal="right" vertical="top" wrapText="1"/>
    </xf>
    <xf numFmtId="4" fontId="7" fillId="5" borderId="0" xfId="0" applyNumberFormat="1" applyFont="1" applyFill="1" applyBorder="1" applyAlignment="1">
      <alignment horizontal="right" wrapText="1"/>
    </xf>
    <xf numFmtId="4" fontId="7" fillId="5" borderId="0" xfId="0" applyNumberFormat="1" applyFont="1" applyFill="1" applyAlignment="1">
      <alignment horizontal="right" wrapText="1"/>
    </xf>
    <xf numFmtId="166" fontId="0" fillId="0" borderId="0" xfId="0" applyNumberFormat="1" applyFont="1" applyBorder="1" applyAlignment="1">
      <alignment horizontal="right" wrapText="1"/>
    </xf>
    <xf numFmtId="0" fontId="0" fillId="5" borderId="1" xfId="0" applyFill="1" applyBorder="1" applyAlignment="1">
      <alignment horizontal="right" wrapText="1"/>
    </xf>
    <xf numFmtId="166" fontId="0" fillId="0" borderId="0" xfId="0" applyNumberFormat="1" applyFill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G1" sqref="G1"/>
    </sheetView>
  </sheetViews>
  <sheetFormatPr defaultColWidth="9.140625" defaultRowHeight="12.75"/>
  <cols>
    <col min="1" max="1" width="26.140625" style="0" customWidth="1"/>
    <col min="2" max="2" width="14.140625" style="0" customWidth="1"/>
    <col min="3" max="3" width="12.8515625" style="0" customWidth="1"/>
    <col min="5" max="5" width="11.28125" style="0" customWidth="1"/>
    <col min="7" max="7" width="10.140625" style="0" bestFit="1" customWidth="1"/>
  </cols>
  <sheetData>
    <row r="1" spans="1:7" ht="12.75">
      <c r="A1" s="1" t="s">
        <v>15</v>
      </c>
      <c r="F1" s="11">
        <v>39909</v>
      </c>
      <c r="G1" s="6"/>
    </row>
    <row r="3" spans="1:4" ht="12.75">
      <c r="A3" s="3" t="s">
        <v>0</v>
      </c>
      <c r="B3" s="2">
        <v>5500000</v>
      </c>
      <c r="C3" s="4">
        <v>2131676</v>
      </c>
      <c r="D3" s="5" t="s">
        <v>1</v>
      </c>
    </row>
    <row r="4" spans="3:4" ht="12.75">
      <c r="C4" s="4">
        <v>1408677</v>
      </c>
      <c r="D4" s="5" t="s">
        <v>2</v>
      </c>
    </row>
    <row r="5" spans="3:4" ht="12.75">
      <c r="C5" s="4">
        <v>1614320</v>
      </c>
      <c r="D5" s="5" t="s">
        <v>3</v>
      </c>
    </row>
    <row r="6" spans="3:4" ht="12.75">
      <c r="C6" s="4">
        <v>345327</v>
      </c>
      <c r="D6" s="5" t="s">
        <v>4</v>
      </c>
    </row>
    <row r="8" spans="1:4" ht="12.75">
      <c r="A8" s="3" t="s">
        <v>5</v>
      </c>
      <c r="B8" s="2">
        <v>800000</v>
      </c>
      <c r="C8" s="2">
        <v>800000</v>
      </c>
      <c r="D8" s="5" t="s">
        <v>4</v>
      </c>
    </row>
    <row r="10" spans="1:4" ht="12.75">
      <c r="A10" s="3" t="s">
        <v>6</v>
      </c>
      <c r="B10" s="2">
        <v>750000</v>
      </c>
      <c r="C10" s="2">
        <v>694968</v>
      </c>
      <c r="D10" s="5" t="s">
        <v>4</v>
      </c>
    </row>
    <row r="11" spans="3:4" ht="12.75">
      <c r="C11" s="2">
        <v>55032</v>
      </c>
      <c r="D11" s="5" t="s">
        <v>7</v>
      </c>
    </row>
    <row r="13" spans="1:4" ht="12.75">
      <c r="A13" s="3" t="s">
        <v>8</v>
      </c>
      <c r="B13" s="2">
        <v>2600000</v>
      </c>
      <c r="C13" s="2">
        <v>1523367</v>
      </c>
      <c r="D13" s="5" t="s">
        <v>7</v>
      </c>
    </row>
    <row r="14" spans="3:6" ht="12.75">
      <c r="C14" s="2">
        <v>1076633</v>
      </c>
      <c r="D14" s="5" t="s">
        <v>9</v>
      </c>
      <c r="E14" s="9"/>
      <c r="F14" s="10"/>
    </row>
    <row r="16" spans="1:4" ht="12.75">
      <c r="A16" s="3" t="s">
        <v>10</v>
      </c>
      <c r="B16" s="2">
        <v>1550000</v>
      </c>
      <c r="C16" s="2">
        <v>360408</v>
      </c>
      <c r="D16" s="5" t="s">
        <v>9</v>
      </c>
    </row>
    <row r="17" spans="1:6" ht="12.75">
      <c r="A17" s="3"/>
      <c r="B17" s="2"/>
      <c r="C17" s="2">
        <v>944523</v>
      </c>
      <c r="D17" s="5" t="s">
        <v>14</v>
      </c>
      <c r="E17" s="7">
        <f>B16-C16-C17</f>
        <v>245069</v>
      </c>
      <c r="F17" s="8" t="s">
        <v>13</v>
      </c>
    </row>
    <row r="18" spans="1:3" ht="12.75">
      <c r="A18" s="3"/>
      <c r="B18" s="2"/>
      <c r="C18" s="2"/>
    </row>
    <row r="19" spans="1:2" ht="12.75">
      <c r="A19" s="3" t="s">
        <v>12</v>
      </c>
      <c r="B19" s="2">
        <v>200000</v>
      </c>
    </row>
    <row r="20" spans="1:2" ht="12.75">
      <c r="A20" s="3"/>
      <c r="B20" s="2"/>
    </row>
    <row r="21" spans="1:6" ht="12.75">
      <c r="A21" s="3" t="s">
        <v>16</v>
      </c>
      <c r="B21" s="2">
        <v>750000</v>
      </c>
      <c r="E21" s="12">
        <f>E17+B19+B21</f>
        <v>1195069</v>
      </c>
      <c r="F21" s="13" t="s">
        <v>19</v>
      </c>
    </row>
    <row r="23" ht="12.75">
      <c r="A23" s="1" t="s">
        <v>17</v>
      </c>
    </row>
    <row r="25" spans="1:4" ht="12.75">
      <c r="A25" s="3" t="s">
        <v>0</v>
      </c>
      <c r="B25" s="2">
        <v>5500000</v>
      </c>
      <c r="C25" s="4">
        <v>4757774</v>
      </c>
      <c r="D25" s="5" t="s">
        <v>1</v>
      </c>
    </row>
    <row r="26" spans="3:4" ht="12.75">
      <c r="C26" s="4">
        <v>742226</v>
      </c>
      <c r="D26" s="5" t="s">
        <v>2</v>
      </c>
    </row>
    <row r="27" spans="3:4" ht="12.75">
      <c r="C27" s="4"/>
      <c r="D27" s="5"/>
    </row>
    <row r="28" spans="1:4" ht="12.75">
      <c r="A28" s="3" t="s">
        <v>11</v>
      </c>
      <c r="B28" s="2">
        <v>900000</v>
      </c>
      <c r="C28" s="4">
        <v>253602</v>
      </c>
      <c r="D28" s="5" t="s">
        <v>2</v>
      </c>
    </row>
    <row r="29" spans="1:4" ht="12.75">
      <c r="A29" s="3"/>
      <c r="B29" s="2"/>
      <c r="C29" s="4">
        <v>618265</v>
      </c>
      <c r="D29" s="5" t="s">
        <v>3</v>
      </c>
    </row>
    <row r="30" spans="1:4" ht="12.75">
      <c r="A30" s="3"/>
      <c r="B30" s="2"/>
      <c r="C30" s="4">
        <v>28133</v>
      </c>
      <c r="D30" s="5" t="s">
        <v>4</v>
      </c>
    </row>
    <row r="32" spans="1:4" ht="12.75">
      <c r="A32" s="3" t="s">
        <v>5</v>
      </c>
      <c r="B32" s="2">
        <v>725000</v>
      </c>
      <c r="C32" s="2">
        <v>725000</v>
      </c>
      <c r="D32" s="5" t="s">
        <v>4</v>
      </c>
    </row>
    <row r="34" spans="1:4" ht="12.75">
      <c r="A34" s="3" t="s">
        <v>6</v>
      </c>
      <c r="B34" s="2">
        <v>1550000</v>
      </c>
      <c r="C34" s="2">
        <v>777169</v>
      </c>
      <c r="D34" s="5" t="s">
        <v>4</v>
      </c>
    </row>
    <row r="35" spans="3:4" ht="12.75">
      <c r="C35" s="2">
        <v>772831</v>
      </c>
      <c r="D35" s="5" t="s">
        <v>7</v>
      </c>
    </row>
    <row r="37" spans="1:4" ht="12.75">
      <c r="A37" s="3" t="s">
        <v>8</v>
      </c>
      <c r="B37" s="2">
        <v>1625000</v>
      </c>
      <c r="C37" s="2">
        <v>323095</v>
      </c>
      <c r="D37" s="5" t="s">
        <v>7</v>
      </c>
    </row>
    <row r="38" spans="3:6" ht="12.75">
      <c r="C38" s="2">
        <v>731283</v>
      </c>
      <c r="D38" s="5" t="s">
        <v>9</v>
      </c>
      <c r="E38" s="9"/>
      <c r="F38" s="10"/>
    </row>
    <row r="39" spans="3:6" ht="12.75">
      <c r="C39" s="2">
        <v>362448</v>
      </c>
      <c r="D39" s="5" t="s">
        <v>14</v>
      </c>
      <c r="E39" s="7">
        <f>B37-C37-C38-C39</f>
        <v>208174</v>
      </c>
      <c r="F39" s="8" t="s">
        <v>13</v>
      </c>
    </row>
    <row r="41" spans="1:2" ht="12.75">
      <c r="A41" s="3" t="s">
        <v>12</v>
      </c>
      <c r="B41" s="2">
        <v>500000</v>
      </c>
    </row>
    <row r="43" spans="1:6" ht="12.75">
      <c r="A43" s="3" t="s">
        <v>16</v>
      </c>
      <c r="B43" s="2">
        <v>100000</v>
      </c>
      <c r="E43" s="12">
        <f>E39+B41+B43</f>
        <v>808174</v>
      </c>
      <c r="F43" s="13" t="s">
        <v>19</v>
      </c>
    </row>
    <row r="45" ht="12.75">
      <c r="A45" s="1" t="s">
        <v>18</v>
      </c>
    </row>
    <row r="47" spans="1:4" ht="12.75">
      <c r="A47" s="3" t="s">
        <v>8</v>
      </c>
      <c r="B47" s="2">
        <v>350000</v>
      </c>
      <c r="C47" s="2">
        <v>285115</v>
      </c>
      <c r="D47" s="5" t="s">
        <v>7</v>
      </c>
    </row>
    <row r="48" spans="3:4" ht="12.75">
      <c r="C48" s="2">
        <v>64885</v>
      </c>
      <c r="D48" s="5" t="s">
        <v>9</v>
      </c>
    </row>
    <row r="50" spans="1:4" ht="12.75">
      <c r="A50" s="3" t="s">
        <v>10</v>
      </c>
      <c r="B50" s="2">
        <v>325000</v>
      </c>
      <c r="C50" s="2">
        <v>180574</v>
      </c>
      <c r="D50" s="5" t="s">
        <v>9</v>
      </c>
    </row>
    <row r="51" spans="3:6" ht="12.75">
      <c r="C51" s="9">
        <v>134274</v>
      </c>
      <c r="D51" s="5" t="s">
        <v>14</v>
      </c>
      <c r="E51" s="7">
        <f>B50-C50-C51</f>
        <v>10152</v>
      </c>
      <c r="F51" s="8" t="s">
        <v>13</v>
      </c>
    </row>
    <row r="53" spans="1:2" ht="12.75">
      <c r="A53" s="3" t="s">
        <v>12</v>
      </c>
      <c r="B53" s="2">
        <v>325000</v>
      </c>
    </row>
    <row r="55" spans="1:6" ht="12.75">
      <c r="A55" s="3" t="s">
        <v>16</v>
      </c>
      <c r="B55" s="2">
        <v>175000</v>
      </c>
      <c r="E55" s="12">
        <f>E51+B53+B55</f>
        <v>510152</v>
      </c>
      <c r="F55" s="13" t="s">
        <v>19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K1" sqref="K1"/>
    </sheetView>
  </sheetViews>
  <sheetFormatPr defaultColWidth="9.140625" defaultRowHeight="12.75"/>
  <cols>
    <col min="1" max="1" width="10.28125" style="0" bestFit="1" customWidth="1"/>
    <col min="2" max="2" width="13.8515625" style="0" customWidth="1"/>
    <col min="3" max="3" width="14.57421875" style="0" customWidth="1"/>
    <col min="4" max="4" width="10.421875" style="3" bestFit="1" customWidth="1"/>
    <col min="5" max="5" width="7.421875" style="3" customWidth="1"/>
    <col min="6" max="6" width="8.140625" style="3" customWidth="1"/>
    <col min="7" max="7" width="12.7109375" style="17" customWidth="1"/>
    <col min="8" max="8" width="8.8515625" style="17" customWidth="1"/>
    <col min="9" max="9" width="10.421875" style="17" customWidth="1"/>
    <col min="10" max="10" width="14.28125" style="17" customWidth="1"/>
    <col min="11" max="11" width="15.00390625" style="17" customWidth="1"/>
    <col min="12" max="12" width="16.57421875" style="0" bestFit="1" customWidth="1"/>
  </cols>
  <sheetData>
    <row r="1" spans="1:11" ht="15.75">
      <c r="A1" s="20" t="s">
        <v>49</v>
      </c>
      <c r="K1" s="21">
        <f ca="1">TODAY()</f>
        <v>40135</v>
      </c>
    </row>
    <row r="2" ht="12" customHeight="1">
      <c r="A2" s="20"/>
    </row>
    <row r="3" ht="15.75">
      <c r="A3" s="20" t="s">
        <v>45</v>
      </c>
    </row>
    <row r="5" spans="1:11" ht="12.75" customHeight="1">
      <c r="A5" s="77" t="s">
        <v>25</v>
      </c>
      <c r="B5" s="60" t="s">
        <v>20</v>
      </c>
      <c r="C5" s="60" t="s">
        <v>34</v>
      </c>
      <c r="D5" s="62" t="s">
        <v>21</v>
      </c>
      <c r="E5" s="62" t="s">
        <v>38</v>
      </c>
      <c r="F5" s="62" t="s">
        <v>37</v>
      </c>
      <c r="G5" s="62" t="s">
        <v>24</v>
      </c>
      <c r="H5" s="62" t="s">
        <v>23</v>
      </c>
      <c r="I5" s="74"/>
      <c r="J5" s="62" t="s">
        <v>43</v>
      </c>
      <c r="K5" s="66" t="s">
        <v>22</v>
      </c>
    </row>
    <row r="6" spans="1:11" ht="12.75">
      <c r="A6" s="78"/>
      <c r="B6" s="61"/>
      <c r="C6" s="61"/>
      <c r="D6" s="63"/>
      <c r="E6" s="63"/>
      <c r="F6" s="63"/>
      <c r="G6" s="63"/>
      <c r="H6" s="75"/>
      <c r="I6" s="75"/>
      <c r="J6" s="63"/>
      <c r="K6" s="67"/>
    </row>
    <row r="7" spans="1:11" ht="12.75">
      <c r="A7" s="41">
        <v>37135</v>
      </c>
      <c r="B7" s="22">
        <v>5500000</v>
      </c>
      <c r="C7" s="22">
        <v>5500000</v>
      </c>
      <c r="D7" s="36" t="s">
        <v>26</v>
      </c>
      <c r="E7" s="23">
        <v>17</v>
      </c>
      <c r="F7" s="23">
        <v>9</v>
      </c>
      <c r="G7" s="24"/>
      <c r="H7" s="76"/>
      <c r="I7" s="76"/>
      <c r="J7" s="25">
        <v>2131676</v>
      </c>
      <c r="K7" s="26">
        <f aca="true" t="shared" si="0" ref="K7:K12">C7-J7</f>
        <v>3368324</v>
      </c>
    </row>
    <row r="8" spans="1:11" ht="12.75">
      <c r="A8" s="42">
        <v>37500</v>
      </c>
      <c r="B8" s="27">
        <v>0</v>
      </c>
      <c r="C8" s="27">
        <f aca="true" t="shared" si="1" ref="C8:C15">B8+K7</f>
        <v>3368324</v>
      </c>
      <c r="D8" s="37" t="s">
        <v>27</v>
      </c>
      <c r="E8" s="28">
        <v>16</v>
      </c>
      <c r="F8" s="28">
        <v>8</v>
      </c>
      <c r="G8" s="29"/>
      <c r="H8" s="79"/>
      <c r="I8" s="79"/>
      <c r="J8" s="30">
        <v>1408677</v>
      </c>
      <c r="K8" s="31">
        <f t="shared" si="0"/>
        <v>1959647</v>
      </c>
    </row>
    <row r="9" spans="1:11" ht="12.75">
      <c r="A9" s="42">
        <v>37865</v>
      </c>
      <c r="B9" s="27">
        <v>800000</v>
      </c>
      <c r="C9" s="27">
        <f t="shared" si="1"/>
        <v>2759647</v>
      </c>
      <c r="D9" s="37" t="s">
        <v>28</v>
      </c>
      <c r="E9" s="28">
        <v>21</v>
      </c>
      <c r="F9" s="28">
        <v>13</v>
      </c>
      <c r="G9" s="29"/>
      <c r="H9" s="79"/>
      <c r="I9" s="79"/>
      <c r="J9" s="30">
        <v>1614320</v>
      </c>
      <c r="K9" s="31">
        <f t="shared" si="0"/>
        <v>1145327</v>
      </c>
    </row>
    <row r="10" spans="1:11" ht="12.75">
      <c r="A10" s="42">
        <v>38231</v>
      </c>
      <c r="B10" s="27">
        <v>750000</v>
      </c>
      <c r="C10" s="27">
        <f t="shared" si="1"/>
        <v>1895327</v>
      </c>
      <c r="D10" s="37" t="s">
        <v>29</v>
      </c>
      <c r="E10" s="28">
        <v>19</v>
      </c>
      <c r="F10" s="28">
        <v>6</v>
      </c>
      <c r="G10" s="29"/>
      <c r="H10" s="79"/>
      <c r="I10" s="79"/>
      <c r="J10" s="30">
        <v>1840295</v>
      </c>
      <c r="K10" s="31">
        <f t="shared" si="0"/>
        <v>55032</v>
      </c>
    </row>
    <row r="11" spans="1:11" ht="12.75">
      <c r="A11" s="42">
        <v>38596</v>
      </c>
      <c r="B11" s="27">
        <v>2600000</v>
      </c>
      <c r="C11" s="27">
        <f t="shared" si="1"/>
        <v>2655032</v>
      </c>
      <c r="D11" s="37" t="s">
        <v>30</v>
      </c>
      <c r="E11" s="28">
        <v>23</v>
      </c>
      <c r="F11" s="28">
        <v>4</v>
      </c>
      <c r="G11" s="29"/>
      <c r="H11" s="79"/>
      <c r="I11" s="79"/>
      <c r="J11" s="30">
        <v>1578399</v>
      </c>
      <c r="K11" s="31">
        <f t="shared" si="0"/>
        <v>1076633</v>
      </c>
    </row>
    <row r="12" spans="1:11" ht="12.75">
      <c r="A12" s="42">
        <v>38961</v>
      </c>
      <c r="B12" s="27">
        <v>1550000</v>
      </c>
      <c r="C12" s="27">
        <f t="shared" si="1"/>
        <v>2626633</v>
      </c>
      <c r="D12" s="37" t="s">
        <v>31</v>
      </c>
      <c r="E12" s="28">
        <v>16</v>
      </c>
      <c r="F12" s="28">
        <v>1</v>
      </c>
      <c r="G12" s="29"/>
      <c r="H12" s="79"/>
      <c r="I12" s="79"/>
      <c r="J12" s="30">
        <v>1437041</v>
      </c>
      <c r="K12" s="31">
        <f t="shared" si="0"/>
        <v>1189592</v>
      </c>
    </row>
    <row r="13" spans="1:11" ht="12.75">
      <c r="A13" s="42">
        <v>39326</v>
      </c>
      <c r="B13" s="27">
        <v>200000</v>
      </c>
      <c r="C13" s="27">
        <f t="shared" si="1"/>
        <v>1389592</v>
      </c>
      <c r="D13" s="37" t="s">
        <v>32</v>
      </c>
      <c r="E13" s="28">
        <v>17</v>
      </c>
      <c r="F13" s="28">
        <v>1</v>
      </c>
      <c r="G13" s="29"/>
      <c r="H13" s="80">
        <v>25898</v>
      </c>
      <c r="I13" s="80"/>
      <c r="J13" s="30">
        <v>1642988</v>
      </c>
      <c r="K13" s="31">
        <f>C13-J13</f>
        <v>-253396</v>
      </c>
    </row>
    <row r="14" spans="1:11" ht="12.75">
      <c r="A14" s="42">
        <v>39692</v>
      </c>
      <c r="B14" s="27">
        <v>750000</v>
      </c>
      <c r="C14" s="27">
        <f t="shared" si="1"/>
        <v>496604</v>
      </c>
      <c r="D14" s="37" t="s">
        <v>33</v>
      </c>
      <c r="E14" s="28">
        <v>17</v>
      </c>
      <c r="F14" s="28">
        <v>1</v>
      </c>
      <c r="G14" s="30">
        <v>2351819</v>
      </c>
      <c r="H14" s="80">
        <v>1020781</v>
      </c>
      <c r="I14" s="80"/>
      <c r="J14" s="30">
        <v>220951</v>
      </c>
      <c r="K14" s="31">
        <f>C14-G14-17197</f>
        <v>-1872412</v>
      </c>
    </row>
    <row r="15" spans="1:11" ht="12.75">
      <c r="A15" s="43">
        <v>40065</v>
      </c>
      <c r="B15" s="32"/>
      <c r="C15" s="32">
        <f t="shared" si="1"/>
        <v>-1872412</v>
      </c>
      <c r="D15" s="38" t="s">
        <v>48</v>
      </c>
      <c r="E15" s="33"/>
      <c r="F15" s="33"/>
      <c r="G15" s="34">
        <v>1600000</v>
      </c>
      <c r="H15" s="44"/>
      <c r="I15" s="44"/>
      <c r="J15" s="34">
        <v>0</v>
      </c>
      <c r="K15" s="35">
        <f>C15-G15</f>
        <v>-3472412</v>
      </c>
    </row>
    <row r="16" spans="1:11" ht="12.75">
      <c r="A16" s="14"/>
      <c r="B16" s="15"/>
      <c r="C16" s="15"/>
      <c r="D16" s="16"/>
      <c r="E16" s="19"/>
      <c r="F16" s="19"/>
      <c r="G16" s="18"/>
      <c r="H16" s="18"/>
      <c r="I16" s="18"/>
      <c r="J16" s="18"/>
      <c r="K16" s="18"/>
    </row>
    <row r="17" spans="1:11" ht="12.75">
      <c r="A17" s="14"/>
      <c r="B17" s="15"/>
      <c r="C17" s="15"/>
      <c r="D17" s="16"/>
      <c r="E17" s="19"/>
      <c r="F17" s="19"/>
      <c r="G17" s="18"/>
      <c r="H17" s="18"/>
      <c r="I17" s="18"/>
      <c r="J17" s="18"/>
      <c r="K17" s="18"/>
    </row>
    <row r="18" ht="15.75">
      <c r="A18" s="20" t="s">
        <v>46</v>
      </c>
    </row>
    <row r="19" spans="1:11" ht="12.75">
      <c r="A19" s="3"/>
      <c r="B19" s="3"/>
      <c r="C19" s="3"/>
      <c r="D19" s="17"/>
      <c r="E19" s="17"/>
      <c r="F19" s="17"/>
      <c r="I19"/>
      <c r="J19" s="59"/>
      <c r="K19"/>
    </row>
    <row r="20" spans="1:11" ht="12.75">
      <c r="A20" s="72" t="s">
        <v>21</v>
      </c>
      <c r="B20" s="62" t="s">
        <v>35</v>
      </c>
      <c r="C20" s="62" t="s">
        <v>39</v>
      </c>
      <c r="D20" s="62" t="s">
        <v>40</v>
      </c>
      <c r="E20" s="62" t="s">
        <v>36</v>
      </c>
      <c r="F20" s="62" t="s">
        <v>41</v>
      </c>
      <c r="G20" s="66" t="s">
        <v>44</v>
      </c>
      <c r="H20"/>
      <c r="I20"/>
      <c r="J20"/>
      <c r="K20"/>
    </row>
    <row r="21" spans="1:11" ht="12.75">
      <c r="A21" s="73"/>
      <c r="B21" s="63"/>
      <c r="C21" s="63"/>
      <c r="D21" s="63"/>
      <c r="E21" s="63"/>
      <c r="F21" s="63"/>
      <c r="G21" s="67"/>
      <c r="H21"/>
      <c r="I21"/>
      <c r="J21"/>
      <c r="K21"/>
    </row>
    <row r="22" spans="1:11" ht="12.75">
      <c r="A22" s="55" t="s">
        <v>26</v>
      </c>
      <c r="B22" s="23">
        <v>44</v>
      </c>
      <c r="C22" s="39"/>
      <c r="D22" s="3">
        <v>2</v>
      </c>
      <c r="E22" s="23">
        <v>35</v>
      </c>
      <c r="F22" s="3">
        <v>1</v>
      </c>
      <c r="G22" s="26">
        <v>129199.65</v>
      </c>
      <c r="H22"/>
      <c r="I22"/>
      <c r="J22"/>
      <c r="K22"/>
    </row>
    <row r="23" spans="1:11" ht="12.75">
      <c r="A23" s="56" t="s">
        <v>27</v>
      </c>
      <c r="B23" s="28">
        <v>78</v>
      </c>
      <c r="C23" s="40"/>
      <c r="D23" s="3">
        <v>0</v>
      </c>
      <c r="E23" s="28">
        <v>79</v>
      </c>
      <c r="F23" s="3">
        <v>5</v>
      </c>
      <c r="G23" s="31">
        <v>299264.06</v>
      </c>
      <c r="H23"/>
      <c r="I23"/>
      <c r="J23"/>
      <c r="K23"/>
    </row>
    <row r="24" spans="1:11" ht="12.75">
      <c r="A24" s="56" t="s">
        <v>28</v>
      </c>
      <c r="B24" s="28">
        <v>124</v>
      </c>
      <c r="C24" s="40"/>
      <c r="D24" s="3">
        <v>3</v>
      </c>
      <c r="E24" s="28">
        <v>121</v>
      </c>
      <c r="F24" s="3">
        <v>0</v>
      </c>
      <c r="G24" s="31">
        <v>425642.59</v>
      </c>
      <c r="H24"/>
      <c r="I24"/>
      <c r="J24"/>
      <c r="K24"/>
    </row>
    <row r="25" spans="1:11" ht="12.75">
      <c r="A25" s="56" t="s">
        <v>29</v>
      </c>
      <c r="B25" s="28">
        <v>73</v>
      </c>
      <c r="C25" s="40"/>
      <c r="D25" s="3">
        <v>0</v>
      </c>
      <c r="E25" s="28">
        <v>71</v>
      </c>
      <c r="F25" s="3">
        <v>2</v>
      </c>
      <c r="G25" s="31">
        <v>257425.57</v>
      </c>
      <c r="H25"/>
      <c r="I25"/>
      <c r="J25"/>
      <c r="K25"/>
    </row>
    <row r="26" spans="1:11" ht="12.75">
      <c r="A26" s="56" t="s">
        <v>30</v>
      </c>
      <c r="B26" s="28">
        <v>105</v>
      </c>
      <c r="C26" s="40"/>
      <c r="D26" s="3">
        <v>1</v>
      </c>
      <c r="E26" s="28">
        <v>104</v>
      </c>
      <c r="F26" s="3">
        <v>0</v>
      </c>
      <c r="G26" s="31">
        <v>380208.44</v>
      </c>
      <c r="H26"/>
      <c r="I26"/>
      <c r="J26"/>
      <c r="K26"/>
    </row>
    <row r="27" spans="1:11" ht="12.75">
      <c r="A27" s="56" t="s">
        <v>31</v>
      </c>
      <c r="B27" s="28">
        <v>78</v>
      </c>
      <c r="C27" s="40"/>
      <c r="D27" s="3">
        <v>0</v>
      </c>
      <c r="E27" s="28">
        <v>78</v>
      </c>
      <c r="F27" s="3">
        <v>0</v>
      </c>
      <c r="G27" s="31">
        <v>334135.25</v>
      </c>
      <c r="H27"/>
      <c r="I27"/>
      <c r="J27"/>
      <c r="K27"/>
    </row>
    <row r="28" spans="1:11" ht="12.75">
      <c r="A28" s="56" t="s">
        <v>32</v>
      </c>
      <c r="B28" s="28">
        <v>127</v>
      </c>
      <c r="C28" s="40"/>
      <c r="D28" s="3">
        <v>0</v>
      </c>
      <c r="E28" s="28">
        <v>127</v>
      </c>
      <c r="F28" s="3">
        <v>0</v>
      </c>
      <c r="G28" s="31">
        <v>496408.15</v>
      </c>
      <c r="H28"/>
      <c r="I28"/>
      <c r="J28"/>
      <c r="K28"/>
    </row>
    <row r="29" spans="1:11" ht="12.75">
      <c r="A29" s="57" t="s">
        <v>33</v>
      </c>
      <c r="B29" s="33">
        <v>50</v>
      </c>
      <c r="C29" s="33">
        <v>3</v>
      </c>
      <c r="D29" s="33">
        <v>0</v>
      </c>
      <c r="E29" s="33">
        <v>47</v>
      </c>
      <c r="F29" s="33">
        <v>0</v>
      </c>
      <c r="G29" s="35">
        <v>189873.47</v>
      </c>
      <c r="H29"/>
      <c r="I29"/>
      <c r="J29"/>
      <c r="K29"/>
    </row>
    <row r="30" spans="1:11" ht="12.75">
      <c r="A30" s="14"/>
      <c r="B30" s="15"/>
      <c r="C30" s="15"/>
      <c r="D30" s="16"/>
      <c r="E30" s="19"/>
      <c r="F30" s="19"/>
      <c r="G30" s="18"/>
      <c r="H30" s="18"/>
      <c r="I30" s="18"/>
      <c r="J30" s="18"/>
      <c r="K30" s="18"/>
    </row>
    <row r="31" ht="15.75">
      <c r="A31" s="20" t="s">
        <v>47</v>
      </c>
    </row>
    <row r="33" spans="1:11" ht="12.75" customHeight="1">
      <c r="A33" s="77" t="s">
        <v>25</v>
      </c>
      <c r="B33" s="60" t="s">
        <v>20</v>
      </c>
      <c r="C33" s="60" t="s">
        <v>34</v>
      </c>
      <c r="D33" s="62" t="s">
        <v>21</v>
      </c>
      <c r="E33" s="62" t="s">
        <v>42</v>
      </c>
      <c r="F33" s="62" t="s">
        <v>24</v>
      </c>
      <c r="G33" s="74"/>
      <c r="H33" s="62" t="s">
        <v>23</v>
      </c>
      <c r="I33" s="74"/>
      <c r="J33" s="81" t="s">
        <v>43</v>
      </c>
      <c r="K33" s="83" t="s">
        <v>22</v>
      </c>
    </row>
    <row r="34" spans="1:11" ht="12.75">
      <c r="A34" s="78"/>
      <c r="B34" s="61"/>
      <c r="C34" s="61"/>
      <c r="D34" s="63"/>
      <c r="E34" s="63"/>
      <c r="F34" s="75"/>
      <c r="G34" s="75"/>
      <c r="H34" s="75"/>
      <c r="I34" s="75"/>
      <c r="J34" s="82"/>
      <c r="K34" s="84"/>
    </row>
    <row r="35" spans="1:11" ht="12.75">
      <c r="A35" s="41">
        <v>37135</v>
      </c>
      <c r="B35" s="22">
        <v>5500000</v>
      </c>
      <c r="C35" s="22">
        <v>5500000</v>
      </c>
      <c r="D35" s="36" t="s">
        <v>26</v>
      </c>
      <c r="E35" s="23">
        <v>2</v>
      </c>
      <c r="F35" s="68"/>
      <c r="G35" s="69"/>
      <c r="H35" s="88"/>
      <c r="I35" s="88"/>
      <c r="J35" s="25">
        <v>4757774</v>
      </c>
      <c r="K35" s="26">
        <f aca="true" t="shared" si="2" ref="K35:K40">C35-J35</f>
        <v>742226</v>
      </c>
    </row>
    <row r="36" spans="1:11" ht="12.75">
      <c r="A36" s="42">
        <v>37500</v>
      </c>
      <c r="B36" s="27">
        <v>900000</v>
      </c>
      <c r="C36" s="27">
        <f>B36+K35</f>
        <v>1642226</v>
      </c>
      <c r="D36" s="37" t="s">
        <v>27</v>
      </c>
      <c r="E36" s="28">
        <v>2</v>
      </c>
      <c r="F36" s="70"/>
      <c r="G36" s="71"/>
      <c r="H36" s="71"/>
      <c r="I36" s="71"/>
      <c r="J36" s="30">
        <v>995828</v>
      </c>
      <c r="K36" s="31">
        <f t="shared" si="2"/>
        <v>646398</v>
      </c>
    </row>
    <row r="37" spans="1:11" ht="12.75">
      <c r="A37" s="42">
        <v>37865</v>
      </c>
      <c r="B37" s="27">
        <v>725000</v>
      </c>
      <c r="C37" s="27">
        <f aca="true" t="shared" si="3" ref="C37:C42">B37+K36</f>
        <v>1371398</v>
      </c>
      <c r="D37" s="37" t="s">
        <v>28</v>
      </c>
      <c r="E37" s="28">
        <v>2</v>
      </c>
      <c r="F37" s="70"/>
      <c r="G37" s="71"/>
      <c r="H37" s="71"/>
      <c r="I37" s="71"/>
      <c r="J37" s="30">
        <v>618265</v>
      </c>
      <c r="K37" s="31">
        <f t="shared" si="2"/>
        <v>753133</v>
      </c>
    </row>
    <row r="38" spans="1:11" ht="12.75">
      <c r="A38" s="42">
        <v>38231</v>
      </c>
      <c r="B38" s="27">
        <v>1550000</v>
      </c>
      <c r="C38" s="27">
        <f t="shared" si="3"/>
        <v>2303133</v>
      </c>
      <c r="D38" s="37" t="s">
        <v>29</v>
      </c>
      <c r="E38" s="28">
        <v>3</v>
      </c>
      <c r="F38" s="70"/>
      <c r="G38" s="71"/>
      <c r="H38" s="71"/>
      <c r="I38" s="71"/>
      <c r="J38" s="30">
        <v>1530302</v>
      </c>
      <c r="K38" s="31">
        <f t="shared" si="2"/>
        <v>772831</v>
      </c>
    </row>
    <row r="39" spans="1:11" ht="12.75">
      <c r="A39" s="42">
        <v>38596</v>
      </c>
      <c r="B39" s="27">
        <v>1625000</v>
      </c>
      <c r="C39" s="27">
        <f t="shared" si="3"/>
        <v>2397831</v>
      </c>
      <c r="D39" s="37" t="s">
        <v>30</v>
      </c>
      <c r="E39" s="28">
        <v>3</v>
      </c>
      <c r="F39" s="70"/>
      <c r="G39" s="71"/>
      <c r="H39" s="71"/>
      <c r="I39" s="71"/>
      <c r="J39" s="30">
        <v>1095926</v>
      </c>
      <c r="K39" s="31">
        <f t="shared" si="2"/>
        <v>1301905</v>
      </c>
    </row>
    <row r="40" spans="1:11" ht="12.75">
      <c r="A40" s="42">
        <v>38961</v>
      </c>
      <c r="B40" s="27">
        <v>0</v>
      </c>
      <c r="C40" s="27">
        <f t="shared" si="3"/>
        <v>1301905</v>
      </c>
      <c r="D40" s="37" t="s">
        <v>31</v>
      </c>
      <c r="E40" s="28">
        <v>3</v>
      </c>
      <c r="F40" s="70"/>
      <c r="G40" s="71"/>
      <c r="H40" s="71"/>
      <c r="I40" s="71"/>
      <c r="J40" s="30">
        <v>731283</v>
      </c>
      <c r="K40" s="31">
        <f t="shared" si="2"/>
        <v>570622</v>
      </c>
    </row>
    <row r="41" spans="1:11" ht="12.75">
      <c r="A41" s="42">
        <v>39326</v>
      </c>
      <c r="B41" s="27">
        <v>500000</v>
      </c>
      <c r="C41" s="27">
        <f t="shared" si="3"/>
        <v>1070622</v>
      </c>
      <c r="D41" s="37" t="s">
        <v>32</v>
      </c>
      <c r="E41" s="28">
        <v>3</v>
      </c>
      <c r="F41" s="85"/>
      <c r="G41" s="86"/>
      <c r="H41" s="89">
        <v>0</v>
      </c>
      <c r="I41" s="89"/>
      <c r="J41" s="30">
        <v>663649</v>
      </c>
      <c r="K41" s="31">
        <f>C41-J41</f>
        <v>406973</v>
      </c>
    </row>
    <row r="42" spans="1:11" ht="12.75">
      <c r="A42" s="42">
        <v>39692</v>
      </c>
      <c r="B42" s="27">
        <v>100000</v>
      </c>
      <c r="C42" s="27">
        <f t="shared" si="3"/>
        <v>506973</v>
      </c>
      <c r="D42" s="37" t="s">
        <v>33</v>
      </c>
      <c r="E42" s="28">
        <v>3</v>
      </c>
      <c r="F42" s="87">
        <v>625000</v>
      </c>
      <c r="G42" s="87"/>
      <c r="H42" s="80">
        <v>599671</v>
      </c>
      <c r="I42" s="80"/>
      <c r="J42" s="30">
        <v>13453</v>
      </c>
      <c r="K42" s="31">
        <f>C42-F42-1158</f>
        <v>-119185</v>
      </c>
    </row>
    <row r="43" spans="1:11" ht="12.75">
      <c r="A43" s="54">
        <v>40065</v>
      </c>
      <c r="B43" s="48"/>
      <c r="C43" s="50">
        <f>B43+K42</f>
        <v>-119185</v>
      </c>
      <c r="D43" s="38" t="s">
        <v>48</v>
      </c>
      <c r="E43" s="51"/>
      <c r="F43" s="64">
        <v>725000</v>
      </c>
      <c r="G43" s="65"/>
      <c r="H43" s="52"/>
      <c r="I43" s="52"/>
      <c r="J43" s="58">
        <v>0</v>
      </c>
      <c r="K43" s="53">
        <f>C43-F43</f>
        <v>-844185</v>
      </c>
    </row>
    <row r="44" spans="4:7" ht="12.75">
      <c r="D44" s="45"/>
      <c r="F44" s="46"/>
      <c r="G44" s="47"/>
    </row>
    <row r="45" spans="4:7" ht="12.75">
      <c r="D45" s="45"/>
      <c r="F45" s="46"/>
      <c r="G45" s="47"/>
    </row>
    <row r="46" spans="2:7" ht="12.75">
      <c r="B46" s="49"/>
      <c r="D46" s="45"/>
      <c r="F46" s="46"/>
      <c r="G46" s="47"/>
    </row>
    <row r="47" spans="4:7" ht="12.75">
      <c r="D47" s="45"/>
      <c r="F47" s="46"/>
      <c r="G47" s="47"/>
    </row>
    <row r="48" spans="4:7" ht="12.75">
      <c r="D48" s="45"/>
      <c r="F48" s="46"/>
      <c r="G48" s="47"/>
    </row>
    <row r="49" spans="4:7" ht="12.75">
      <c r="D49" s="45"/>
      <c r="F49" s="46"/>
      <c r="G49" s="47"/>
    </row>
    <row r="50" spans="4:7" ht="12.75">
      <c r="D50" s="45"/>
      <c r="F50" s="46"/>
      <c r="G50" s="47"/>
    </row>
    <row r="51" spans="4:7" ht="12.75">
      <c r="D51" s="45"/>
      <c r="F51" s="46"/>
      <c r="G51" s="47"/>
    </row>
    <row r="52" ht="12.75">
      <c r="D52" s="45"/>
    </row>
    <row r="53" ht="12.75">
      <c r="D53" s="45"/>
    </row>
    <row r="54" ht="12.75">
      <c r="D54" s="45"/>
    </row>
    <row r="55" ht="12.75">
      <c r="D55" s="45"/>
    </row>
    <row r="56" ht="12.75">
      <c r="D56" s="45"/>
    </row>
  </sheetData>
  <mergeCells count="51">
    <mergeCell ref="F41:G41"/>
    <mergeCell ref="F42:G42"/>
    <mergeCell ref="H35:I35"/>
    <mergeCell ref="H36:I36"/>
    <mergeCell ref="H37:I37"/>
    <mergeCell ref="H38:I38"/>
    <mergeCell ref="H39:I39"/>
    <mergeCell ref="H40:I40"/>
    <mergeCell ref="H41:I41"/>
    <mergeCell ref="H42:I42"/>
    <mergeCell ref="F37:G37"/>
    <mergeCell ref="F38:G38"/>
    <mergeCell ref="F39:G39"/>
    <mergeCell ref="F40:G40"/>
    <mergeCell ref="K33:K34"/>
    <mergeCell ref="E20:E21"/>
    <mergeCell ref="F33:G34"/>
    <mergeCell ref="H33:I34"/>
    <mergeCell ref="E33:E34"/>
    <mergeCell ref="H12:I12"/>
    <mergeCell ref="H13:I13"/>
    <mergeCell ref="H14:I14"/>
    <mergeCell ref="J33:J34"/>
    <mergeCell ref="H8:I8"/>
    <mergeCell ref="H9:I9"/>
    <mergeCell ref="H10:I10"/>
    <mergeCell ref="H11:I11"/>
    <mergeCell ref="A33:A34"/>
    <mergeCell ref="B33:B34"/>
    <mergeCell ref="C33:C34"/>
    <mergeCell ref="D33:D34"/>
    <mergeCell ref="A20:A21"/>
    <mergeCell ref="B20:B21"/>
    <mergeCell ref="J5:J6"/>
    <mergeCell ref="K5:K6"/>
    <mergeCell ref="E5:E6"/>
    <mergeCell ref="F5:F6"/>
    <mergeCell ref="H5:I6"/>
    <mergeCell ref="H7:I7"/>
    <mergeCell ref="A5:A6"/>
    <mergeCell ref="B5:B6"/>
    <mergeCell ref="C5:C6"/>
    <mergeCell ref="D5:D6"/>
    <mergeCell ref="G5:G6"/>
    <mergeCell ref="F43:G43"/>
    <mergeCell ref="D20:D21"/>
    <mergeCell ref="F20:F21"/>
    <mergeCell ref="G20:G21"/>
    <mergeCell ref="C20:C21"/>
    <mergeCell ref="F35:G35"/>
    <mergeCell ref="F36:G36"/>
  </mergeCells>
  <printOptions/>
  <pageMargins left="0.5" right="0.5" top="0.42" bottom="0.37" header="0.28" footer="0.2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cswokel</dc:creator>
  <cp:keywords/>
  <dc:description/>
  <cp:lastModifiedBy>cswokel</cp:lastModifiedBy>
  <cp:lastPrinted>2009-11-18T13:01:34Z</cp:lastPrinted>
  <dcterms:created xsi:type="dcterms:W3CDTF">2007-08-21T12:42:05Z</dcterms:created>
  <dcterms:modified xsi:type="dcterms:W3CDTF">2009-11-18T13:02:35Z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94085949</vt:i4>
  </property>
  <property fmtid="{D5CDD505-2E9C-101B-9397-08002B2CF9AE}" pid="3" name="_EmailSubject">
    <vt:lpwstr>December 8th STAC Meeting</vt:lpwstr>
  </property>
  <property fmtid="{D5CDD505-2E9C-101B-9397-08002B2CF9AE}" pid="4" name="_AuthorEmail">
    <vt:lpwstr>cswokel@state.pa.us</vt:lpwstr>
  </property>
  <property fmtid="{D5CDD505-2E9C-101B-9397-08002B2CF9AE}" pid="5" name="_AuthorEmailDisplayName">
    <vt:lpwstr>Swokel, Charles</vt:lpwstr>
  </property>
  <property fmtid="{D5CDD505-2E9C-101B-9397-08002B2CF9AE}" pid="6" name="_PreviousAdHocReviewCycleID">
    <vt:i4>-1009895188</vt:i4>
  </property>
</Properties>
</file>