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gshuler_pa_gov/Documents/Documents/POWER BI DATA/Act 54 Report Data/Final Data by Year/Finished 06102021/"/>
    </mc:Choice>
  </mc:AlternateContent>
  <xr:revisionPtr revIDLastSave="297" documentId="8_{828B16E4-6526-4BFA-BCB5-86DB25763299}" xr6:coauthVersionLast="45" xr6:coauthVersionMax="45" xr10:uidLastSave="{4AACB597-40C3-42C3-A61C-A3988A219A20}"/>
  <bookViews>
    <workbookView xWindow="-120" yWindow="-120" windowWidth="24240" windowHeight="13140" xr2:uid="{00000000-000D-0000-FFFF-FFFF00000000}"/>
  </bookViews>
  <sheets>
    <sheet name="Flow Loss 2018" sheetId="1" r:id="rId1"/>
    <sheet name="Flow Loss 2019" sheetId="3" r:id="rId2"/>
    <sheet name="Flow Loss 2020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H11" i="3"/>
  <c r="H38" i="4" l="1"/>
  <c r="H31" i="4"/>
  <c r="H24" i="4"/>
  <c r="H10" i="4"/>
  <c r="H5" i="4"/>
  <c r="H40" i="4" l="1"/>
  <c r="H41" i="4" s="1"/>
  <c r="A5" i="3"/>
  <c r="A6" i="3" s="1"/>
  <c r="A7" i="3" s="1"/>
  <c r="A8" i="3" s="1"/>
  <c r="A9" i="3" s="1"/>
  <c r="A10" i="3" l="1"/>
  <c r="A15" i="3" s="1"/>
  <c r="A16" i="3" s="1"/>
  <c r="A17" i="3" s="1"/>
  <c r="A18" i="3" s="1"/>
  <c r="A19" i="3" s="1"/>
  <c r="A24" i="3" s="1"/>
  <c r="A25" i="3" s="1"/>
  <c r="A26" i="3" s="1"/>
  <c r="A31" i="3" s="1"/>
  <c r="A32" i="3" s="1"/>
  <c r="H33" i="3"/>
  <c r="H27" i="3"/>
  <c r="H20" i="3"/>
  <c r="H41" i="1"/>
  <c r="H22" i="1"/>
  <c r="H35" i="3" l="1"/>
  <c r="H36" i="3" s="1"/>
  <c r="H11" i="1"/>
  <c r="H48" i="1" s="1"/>
  <c r="H49" i="1" s="1"/>
  <c r="A5" i="1"/>
  <c r="A6" i="1" s="1"/>
  <c r="A7" i="1" s="1"/>
  <c r="A8" i="1" s="1"/>
  <c r="A9" i="1" s="1"/>
  <c r="A10" i="1" s="1"/>
  <c r="A15" i="1" l="1"/>
  <c r="A16" i="1" s="1"/>
  <c r="A17" i="1" s="1"/>
  <c r="A18" i="1" s="1"/>
  <c r="A19" i="1" s="1"/>
  <c r="A20" i="1" s="1"/>
  <c r="A21" i="1" s="1"/>
  <c r="A26" i="1" s="1"/>
  <c r="A27" i="1" s="1"/>
  <c r="A28" i="1" s="1"/>
  <c r="A29" i="1" s="1"/>
  <c r="A31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5" i="1" s="1"/>
</calcChain>
</file>

<file path=xl/sharedStrings.xml><?xml version="1.0" encoding="utf-8"?>
<sst xmlns="http://schemas.openxmlformats.org/spreadsheetml/2006/main" count="888" uniqueCount="356">
  <si>
    <t>Stream Flow Loss Impacts 2018</t>
  </si>
  <si>
    <t>Company Name</t>
  </si>
  <si>
    <t>Mine Name</t>
  </si>
  <si>
    <t>Panel</t>
  </si>
  <si>
    <t>Panel ID</t>
  </si>
  <si>
    <t>Flow Loss ID</t>
  </si>
  <si>
    <t>Impact  ID</t>
  </si>
  <si>
    <t>CONSOL PA Coal Co. LLC</t>
  </si>
  <si>
    <t>Bailey Deep Mine</t>
  </si>
  <si>
    <t>NoF-17L</t>
  </si>
  <si>
    <t>5L</t>
  </si>
  <si>
    <t>39º 52' 33.1090"</t>
  </si>
  <si>
    <t>39º 52' 22.1530"</t>
  </si>
  <si>
    <t>-80º 24' 51.1410"</t>
  </si>
  <si>
    <t>-80º 24' 50.8530"</t>
  </si>
  <si>
    <t>NoF-14L</t>
  </si>
  <si>
    <t>39º 52' 39.0830"</t>
  </si>
  <si>
    <t>39º 52' 32.6270"</t>
  </si>
  <si>
    <t>-80º 25' 14.3680"</t>
  </si>
  <si>
    <t>-80º 25' 18.1530"</t>
  </si>
  <si>
    <t>ST32605</t>
  </si>
  <si>
    <t>39º 52' 42.4810"</t>
  </si>
  <si>
    <t>39º 52' 37.2900"</t>
  </si>
  <si>
    <t>-80º 25' 24.2940"</t>
  </si>
  <si>
    <t>-80º 25' 26.5790"</t>
  </si>
  <si>
    <t>NoF-4.9R</t>
  </si>
  <si>
    <t>39º 52' 34.9020"</t>
  </si>
  <si>
    <t>39º 52' 43.1250"</t>
  </si>
  <si>
    <t>-80º 25' 54.1220"</t>
  </si>
  <si>
    <t>-80º 25' 45.1160"</t>
  </si>
  <si>
    <t>NoF-4R,1L</t>
  </si>
  <si>
    <t>39º 52' 43.6030"</t>
  </si>
  <si>
    <t>39º 52' 48.2970"</t>
  </si>
  <si>
    <t>-80º 26' 16.9810"</t>
  </si>
  <si>
    <t>-80º 26' 24.9360"</t>
  </si>
  <si>
    <t>LngR-4L,1L</t>
  </si>
  <si>
    <t>6L</t>
  </si>
  <si>
    <t>39º 51' 56.7630"</t>
  </si>
  <si>
    <t>39º 51' 50.1610"</t>
  </si>
  <si>
    <t>-80º 24' 04.9040"</t>
  </si>
  <si>
    <t>-80º 24' 05.6800"</t>
  </si>
  <si>
    <t>LngR-1L</t>
  </si>
  <si>
    <t>39º 52' 04.4480"</t>
  </si>
  <si>
    <t>39º 51' 59.4200"</t>
  </si>
  <si>
    <t>-80º 24' 17.6660"</t>
  </si>
  <si>
    <t>-80º 24' 33.7470"</t>
  </si>
  <si>
    <t>Cumberlland Contura, LLC</t>
  </si>
  <si>
    <t>Cumberland Mine</t>
  </si>
  <si>
    <t>ST41638</t>
  </si>
  <si>
    <t>LW67</t>
  </si>
  <si>
    <t>39º 46' 34.8500"</t>
  </si>
  <si>
    <t>-80º 14' 17.3500"</t>
  </si>
  <si>
    <t>ST41639-L6</t>
  </si>
  <si>
    <t>LW68</t>
  </si>
  <si>
    <t>39º 46' 35.9330"</t>
  </si>
  <si>
    <t>-80º 13' 37.7030"</t>
  </si>
  <si>
    <t>ST41639-L5</t>
  </si>
  <si>
    <t>39º 46' 42.2750"</t>
  </si>
  <si>
    <t>39º 46' 48.1800"</t>
  </si>
  <si>
    <t>-80º 13' 47.3950"</t>
  </si>
  <si>
    <t>-80º 13' 43.8950"</t>
  </si>
  <si>
    <t>ST41639</t>
  </si>
  <si>
    <t>39º 46' 48.9500"</t>
  </si>
  <si>
    <t>39º 46' 46.9250"</t>
  </si>
  <si>
    <t>-80º 14' 00.6040"</t>
  </si>
  <si>
    <t>-80º 13' 57.9700"</t>
  </si>
  <si>
    <t>ST41640</t>
  </si>
  <si>
    <t>39º 46' 51.6850"</t>
  </si>
  <si>
    <t>39º 46' 49.7750"</t>
  </si>
  <si>
    <t>-80º 14' 09.7370"</t>
  </si>
  <si>
    <t>-80º 14' 18.3290"</t>
  </si>
  <si>
    <t>39º 46' 58.9710"</t>
  </si>
  <si>
    <t>39º 46' 52.4230"</t>
  </si>
  <si>
    <t>-80º 14' 10.3750"</t>
  </si>
  <si>
    <t>-80º 14' 08.6290"</t>
  </si>
  <si>
    <t>CONSOL PA Coal Co, LLC</t>
  </si>
  <si>
    <t>Enlow Fork Mine</t>
  </si>
  <si>
    <t>ST32980</t>
  </si>
  <si>
    <t>F28</t>
  </si>
  <si>
    <t>40º 07' 07.4560"</t>
  </si>
  <si>
    <t>40º 07' 06.5460"</t>
  </si>
  <si>
    <t>-80º 22' 32.6160"</t>
  </si>
  <si>
    <t>-80º 22' 31.0290"</t>
  </si>
  <si>
    <t>ST32990</t>
  </si>
  <si>
    <t>40º 06' 49.3930"</t>
  </si>
  <si>
    <t>40º 06' 49.4520"</t>
  </si>
  <si>
    <t>-80º 22' 26.1030"</t>
  </si>
  <si>
    <t>-80º 22' 27.6480"</t>
  </si>
  <si>
    <t>ST32979</t>
  </si>
  <si>
    <t>F27</t>
  </si>
  <si>
    <t>40º 06' 18.0090"</t>
  </si>
  <si>
    <t>40º 06' 17.0630"</t>
  </si>
  <si>
    <t>-80º 21' 15.1900"</t>
  </si>
  <si>
    <t>-80º 21' 18.4350"</t>
  </si>
  <si>
    <t>BufC-8L,2L,1L,3L</t>
  </si>
  <si>
    <t>40º 06' 15.6620"</t>
  </si>
  <si>
    <t>40º 06' 08.7910"</t>
  </si>
  <si>
    <t>-80º 21' 00.2400"</t>
  </si>
  <si>
    <t>-80º 20' 52.6800"</t>
  </si>
  <si>
    <t>ST32994</t>
  </si>
  <si>
    <t>F29</t>
  </si>
  <si>
    <t>40º 06' 09.1670"</t>
  </si>
  <si>
    <t>40º 06' 05.6900"</t>
  </si>
  <si>
    <t>-80º 20' 52.5780"</t>
  </si>
  <si>
    <t>-80º 20' 53.4030"</t>
  </si>
  <si>
    <t>TenC-17L,2R</t>
  </si>
  <si>
    <t>E29</t>
  </si>
  <si>
    <t>40º 06' 14.6790"</t>
  </si>
  <si>
    <t>40º 06' 19.0820"</t>
  </si>
  <si>
    <t>-80º 20' 17.8220"</t>
  </si>
  <si>
    <t>-80º 20' 23.2700"</t>
  </si>
  <si>
    <t>40º 06' 48.2710"</t>
  </si>
  <si>
    <t>40º 06' 47.6800"</t>
  </si>
  <si>
    <t>-80º 22' 24.0950"</t>
  </si>
  <si>
    <t>-80º 22' 18.9900"</t>
  </si>
  <si>
    <t>ST40959</t>
  </si>
  <si>
    <t>40º 06' 14.0930"</t>
  </si>
  <si>
    <t>40º 06' 13.4750"</t>
  </si>
  <si>
    <t>-80º 20' 16.6570"</t>
  </si>
  <si>
    <t>-80º 20' 17.6040"</t>
  </si>
  <si>
    <t>TenC-16L</t>
  </si>
  <si>
    <t>40º 05' 56.2660"</t>
  </si>
  <si>
    <t>40º 05' 56.4740"</t>
  </si>
  <si>
    <t>-80º 19' 32.4960"</t>
  </si>
  <si>
    <t>-80º 19' 36.1950"</t>
  </si>
  <si>
    <t>ST32981</t>
  </si>
  <si>
    <t>40º 06' 35.0350"</t>
  </si>
  <si>
    <t>40º 06' 36.4960 "</t>
  </si>
  <si>
    <t>-80º 21' 43.9620"</t>
  </si>
  <si>
    <t>-80º 21' 35.1550"</t>
  </si>
  <si>
    <t>BufC-4.2L</t>
  </si>
  <si>
    <t>40º 06' 53.2000"</t>
  </si>
  <si>
    <t>40º 06' 53.5560 "</t>
  </si>
  <si>
    <t>-80º 21' 44.6100"</t>
  </si>
  <si>
    <t>-80º 21' 38.7670"</t>
  </si>
  <si>
    <t>40º 06' 19.1620"</t>
  </si>
  <si>
    <t>40º 06' 22.9840"</t>
  </si>
  <si>
    <t>-80º 20' 09.7400"</t>
  </si>
  <si>
    <t>-80º 20' 13.2750"</t>
  </si>
  <si>
    <t>40º 06' 53.0570"</t>
  </si>
  <si>
    <t>40º 06' 53.1160"</t>
  </si>
  <si>
    <t>-80º 21' 46.7190"</t>
  </si>
  <si>
    <t>-80º 21' 39.9980"</t>
  </si>
  <si>
    <t>BufC-5L,1L</t>
  </si>
  <si>
    <t>40º 06' 37.8600"</t>
  </si>
  <si>
    <t>40º 06' 39.9870"</t>
  </si>
  <si>
    <t>-80º 21' 19.3620"</t>
  </si>
  <si>
    <t>-80º 21' 18.5890"</t>
  </si>
  <si>
    <t>BufC-5L,3R</t>
  </si>
  <si>
    <t>40º 06' 35.0420"</t>
  </si>
  <si>
    <t>40º 06' 31.2120"</t>
  </si>
  <si>
    <t>-80º 21' 06.4440"</t>
  </si>
  <si>
    <t>-80º 21' 06.5820"</t>
  </si>
  <si>
    <t>Harvey Mine</t>
  </si>
  <si>
    <t>ST40574</t>
  </si>
  <si>
    <t>4A</t>
  </si>
  <si>
    <t>39º 58' 00.8810"</t>
  </si>
  <si>
    <t>39º 58' 08.3400"</t>
  </si>
  <si>
    <t>-80º 20' 25.8200"</t>
  </si>
  <si>
    <t>-80º 19' 59.8660"</t>
  </si>
  <si>
    <t>Total Feet</t>
  </si>
  <si>
    <t>Total Miles</t>
  </si>
  <si>
    <t>Stream Flow Loss Impacts 2019</t>
  </si>
  <si>
    <t>NoF-5.3R</t>
  </si>
  <si>
    <t>39º 52' 21.1100"</t>
  </si>
  <si>
    <t>39º 52' 24.1060"</t>
  </si>
  <si>
    <t>-80º 25' 25.6550"</t>
  </si>
  <si>
    <t>-80º 25' 24.3970"</t>
  </si>
  <si>
    <t>ST32604</t>
  </si>
  <si>
    <t>39º 52' 17.3440"</t>
  </si>
  <si>
    <t>39º 52' 32.6660"</t>
  </si>
  <si>
    <t>-80º 25' 56.0340"</t>
  </si>
  <si>
    <t>-80º 25' 44.4290"</t>
  </si>
  <si>
    <t>39º 52' 31.1350"</t>
  </si>
  <si>
    <t>39º 52' 34.5810"</t>
  </si>
  <si>
    <t>-80º 26' 10.3630"</t>
  </si>
  <si>
    <t>-80º 25' 51.9970"</t>
  </si>
  <si>
    <t>LngR-4L</t>
  </si>
  <si>
    <t>7L</t>
  </si>
  <si>
    <t>39º 51' 39.8620"</t>
  </si>
  <si>
    <t>39º 51' 37.3620"</t>
  </si>
  <si>
    <t>-80º 24' 11.8620"</t>
  </si>
  <si>
    <t>-80º 24' 18.7750"</t>
  </si>
  <si>
    <t>ST32608</t>
  </si>
  <si>
    <t>39º 51' 40.8350"</t>
  </si>
  <si>
    <t>39º 51' 45.3820"</t>
  </si>
  <si>
    <t>-80º 24' 55.0970"</t>
  </si>
  <si>
    <t>-80º 24' 45.0190"</t>
  </si>
  <si>
    <t>LngR-3R</t>
  </si>
  <si>
    <t>39º 51' 30.1760"</t>
  </si>
  <si>
    <t>39º 51' 34.9270"</t>
  </si>
  <si>
    <t>-80º 24' 34.0300"</t>
  </si>
  <si>
    <t>-80º 24' 25.4180"</t>
  </si>
  <si>
    <t>ST32609</t>
  </si>
  <si>
    <t>39º 51' 42.6540"</t>
  </si>
  <si>
    <t>39º 51' 39.9880"</t>
  </si>
  <si>
    <t>-80º 25' 05.3170"</t>
  </si>
  <si>
    <t>-80º 24' 59.6460"</t>
  </si>
  <si>
    <t>Cumberland Contura, LLC</t>
  </si>
  <si>
    <t>ST41639-L3</t>
  </si>
  <si>
    <t>39º 47' 11.3532"</t>
  </si>
  <si>
    <t>39º 46' 59.1666"</t>
  </si>
  <si>
    <t>-80º 13' 54.5844"</t>
  </si>
  <si>
    <t>-80º 14' 04.4304"</t>
  </si>
  <si>
    <t>RR-T1i</t>
  </si>
  <si>
    <t>39º 47' 15.9612"</t>
  </si>
  <si>
    <t>39º 47' 10.3812"</t>
  </si>
  <si>
    <t>-80º 14' 12.1230"</t>
  </si>
  <si>
    <t>-80º 14' 20.7558"</t>
  </si>
  <si>
    <t>CAL-T6</t>
  </si>
  <si>
    <t>39º 47' 19.8000"</t>
  </si>
  <si>
    <t>39º 47' 13.8000"</t>
  </si>
  <si>
    <t>-80º 13' 14.3000"</t>
  </si>
  <si>
    <t>-80º 13' 19.000"</t>
  </si>
  <si>
    <t>ST41642-R5</t>
  </si>
  <si>
    <t>39º 47' 10.9000"</t>
  </si>
  <si>
    <t>39º 47' 12.4000"</t>
  </si>
  <si>
    <t>-80º 13' 32.9000"</t>
  </si>
  <si>
    <t>-80º 13' 22.9000"</t>
  </si>
  <si>
    <t>ST41642-R9</t>
  </si>
  <si>
    <t>39º 47' 20.6000"</t>
  </si>
  <si>
    <t>39º 47' 21.6000"</t>
  </si>
  <si>
    <t>-80º 13' 42.7000"</t>
  </si>
  <si>
    <t>-80º 13' 28.8000"</t>
  </si>
  <si>
    <t>ST40577</t>
  </si>
  <si>
    <t>5A</t>
  </si>
  <si>
    <t>39º 58' 31.5420"</t>
  </si>
  <si>
    <t>39º 58' 35.4790"</t>
  </si>
  <si>
    <t>-80º 20' 31.9020"</t>
  </si>
  <si>
    <t>-80º 20' 17.7880"</t>
  </si>
  <si>
    <t>BrnsCr-8L,10R</t>
  </si>
  <si>
    <t>39º 58' 20.3130"</t>
  </si>
  <si>
    <t>39º 58' 09.6170"</t>
  </si>
  <si>
    <t>-80º 20' 27.3220"</t>
  </si>
  <si>
    <t>-80º 20' 05.3780"</t>
  </si>
  <si>
    <t>39º 58' 06.5250"</t>
  </si>
  <si>
    <t>39º 58' 05.5210"</t>
  </si>
  <si>
    <t>-80º 19' 45.6540"</t>
  </si>
  <si>
    <t>-80º 19' 19.4730"</t>
  </si>
  <si>
    <t>Tunnel Ridge, LLC</t>
  </si>
  <si>
    <t>Tunnel Ridge Mine</t>
  </si>
  <si>
    <t>ST32475</t>
  </si>
  <si>
    <t>40º 05' 17.4618"</t>
  </si>
  <si>
    <t>40º 05' 13.6680"</t>
  </si>
  <si>
    <t>-80º 29' 50.8878"</t>
  </si>
  <si>
    <t>-80º 29' 48.3102"</t>
  </si>
  <si>
    <t>ST32472</t>
  </si>
  <si>
    <t>40º 05' 27.6000"</t>
  </si>
  <si>
    <t>40º 05' 26.5194"</t>
  </si>
  <si>
    <t>-80º 30' 48.2400"</t>
  </si>
  <si>
    <t>-80º 30' 46.0794"</t>
  </si>
  <si>
    <t>Stream Flow Loss Impacts 2020</t>
  </si>
  <si>
    <t>CONSOL PA Coal Co LLC</t>
  </si>
  <si>
    <t>39º 51' 58.6450"</t>
  </si>
  <si>
    <t>39º 52' 12.4240"</t>
  </si>
  <si>
    <t>-80º 26' 13.0500"</t>
  </si>
  <si>
    <t>-80º 26' 01.1280"</t>
  </si>
  <si>
    <t>Cumberland Contura LLC</t>
  </si>
  <si>
    <t>ST41644</t>
  </si>
  <si>
    <t>39º 47' 57.3966"</t>
  </si>
  <si>
    <t>39º 47' 46.7046"</t>
  </si>
  <si>
    <t>-80º 13' 22.2672"</t>
  </si>
  <si>
    <t>-80º 13' 32.0700"</t>
  </si>
  <si>
    <t>ST40957</t>
  </si>
  <si>
    <t>E31</t>
  </si>
  <si>
    <t>40º 06' 31.3000"</t>
  </si>
  <si>
    <t>40º 06' 27.4000"</t>
  </si>
  <si>
    <t>-80º 18' 39.6000"</t>
  </si>
  <si>
    <t>-80º 19' 03.8000"</t>
  </si>
  <si>
    <t>ST37161</t>
  </si>
  <si>
    <t>40º 06' 21.7000"</t>
  </si>
  <si>
    <t>-80º 18' 17.8000"</t>
  </si>
  <si>
    <t>-80º 18' 27.4000"</t>
  </si>
  <si>
    <t>40º 06' 15.000"</t>
  </si>
  <si>
    <t>40º 06' 22.2000"</t>
  </si>
  <si>
    <t>-80º 17' 59.1000"</t>
  </si>
  <si>
    <t>-80º 18' 15.3000"</t>
  </si>
  <si>
    <t>ST40958</t>
  </si>
  <si>
    <t>40º 06' 37.9000"</t>
  </si>
  <si>
    <t>40º 06' 40.5000"</t>
  </si>
  <si>
    <t>-80º 19' 19.6000"</t>
  </si>
  <si>
    <t>-80º 19' 19.7000"</t>
  </si>
  <si>
    <t>40º 06' 43.1000"</t>
  </si>
  <si>
    <t>40º 06' 46.3000"</t>
  </si>
  <si>
    <t>-80º 19' 18.9000"</t>
  </si>
  <si>
    <t>-80º 19' 17.3000"</t>
  </si>
  <si>
    <t>40º 06' 25.7000"</t>
  </si>
  <si>
    <t>40º 06' 33.1000"</t>
  </si>
  <si>
    <t>-80º 19' 19.5000"</t>
  </si>
  <si>
    <t>-80º 19' 20.2000"</t>
  </si>
  <si>
    <t>G1</t>
  </si>
  <si>
    <t>40º 01 40.3000"</t>
  </si>
  <si>
    <t>40º 01' 37.2000</t>
  </si>
  <si>
    <t>-80º 19' 27.0000"</t>
  </si>
  <si>
    <t>-80º 19' 24.0000"</t>
  </si>
  <si>
    <t>40º 06' 31.1000"</t>
  </si>
  <si>
    <t>40º 06' 47.2000"</t>
  </si>
  <si>
    <t>-80º 19' 17.000"</t>
  </si>
  <si>
    <t>Chartiers Creek ST36777</t>
  </si>
  <si>
    <t>E32</t>
  </si>
  <si>
    <t>40º 06' 36.8000"</t>
  </si>
  <si>
    <t>40º 06' 41.6000"</t>
  </si>
  <si>
    <t>-80º 17' 42.4000"</t>
  </si>
  <si>
    <t>-80º 17' 38.5000"</t>
  </si>
  <si>
    <t>40º 01 47.9000"</t>
  </si>
  <si>
    <t>-80º 19' 35.6000"</t>
  </si>
  <si>
    <t>-80º 19' 24.000"</t>
  </si>
  <si>
    <t>ST40575</t>
  </si>
  <si>
    <t>6A</t>
  </si>
  <si>
    <t>39º 58' 49.8760"</t>
  </si>
  <si>
    <t>39º 58' 40.0710"</t>
  </si>
  <si>
    <t>-80º 20' 13.5010"</t>
  </si>
  <si>
    <t>-80º 20' 07.1430"</t>
  </si>
  <si>
    <t>39º 58' 35.7270"</t>
  </si>
  <si>
    <t>39º 58' 36.6650"</t>
  </si>
  <si>
    <t>-80º 20' 18.6450"</t>
  </si>
  <si>
    <t>-80º 20' 09.6200"</t>
  </si>
  <si>
    <t>ST40573</t>
  </si>
  <si>
    <t>39º 58' 02.2730"</t>
  </si>
  <si>
    <t>39º 57' 48.5070"</t>
  </si>
  <si>
    <t>-80º 18' 39.0540"</t>
  </si>
  <si>
    <t>-80º 18' 41.6260"</t>
  </si>
  <si>
    <t>Tunnel Ridge LLC</t>
  </si>
  <si>
    <t>ST32474</t>
  </si>
  <si>
    <t>40º 05' 12.5736"</t>
  </si>
  <si>
    <t>40º 05' 06.7812"</t>
  </si>
  <si>
    <t>-80º 30' 09.0900"</t>
  </si>
  <si>
    <t>-80º 30' 07.3794"</t>
  </si>
  <si>
    <t>ST32471</t>
  </si>
  <si>
    <t>40º 05' 14.6000"</t>
  </si>
  <si>
    <t>40º 05' 11.8000"</t>
  </si>
  <si>
    <t>-80º 30' 28.8000"</t>
  </si>
  <si>
    <t>-80º 30' 28.2000"</t>
  </si>
  <si>
    <t>40º 05' 21.5700"</t>
  </si>
  <si>
    <t>40º 05' 16.2096"</t>
  </si>
  <si>
    <t>-80º 30' 08.8308"</t>
  </si>
  <si>
    <t>-80º 30' 08.3052"</t>
  </si>
  <si>
    <t>Flow Loss (feet)</t>
  </si>
  <si>
    <t>Mining Type</t>
  </si>
  <si>
    <t>Longwall</t>
  </si>
  <si>
    <t>Date of Occurrence</t>
  </si>
  <si>
    <t>BUMIS Information</t>
  </si>
  <si>
    <t>Mine Type</t>
  </si>
  <si>
    <t>ST40921 Unnamed Tributary to Short Creek</t>
  </si>
  <si>
    <r>
      <rPr>
        <u/>
        <sz val="12"/>
        <color theme="1"/>
        <rFont val="Arial"/>
        <family val="2"/>
      </rPr>
      <t>Total Feet:</t>
    </r>
    <r>
      <rPr>
        <sz val="12"/>
        <color theme="1"/>
        <rFont val="Arial"/>
        <family val="2"/>
      </rPr>
      <t xml:space="preserve">     </t>
    </r>
  </si>
  <si>
    <r>
      <rPr>
        <u/>
        <sz val="12"/>
        <color theme="1"/>
        <rFont val="Arial"/>
        <family val="2"/>
      </rPr>
      <t xml:space="preserve">Total Miles: </t>
    </r>
    <r>
      <rPr>
        <sz val="12"/>
        <color theme="1"/>
        <rFont val="Arial"/>
        <family val="2"/>
      </rPr>
      <t xml:space="preserve">    </t>
    </r>
  </si>
  <si>
    <t>Stream</t>
  </si>
  <si>
    <t>Utility ID</t>
  </si>
  <si>
    <t>ST40921</t>
  </si>
  <si>
    <t>ST36777</t>
  </si>
  <si>
    <t>Utility #</t>
  </si>
  <si>
    <t>no data</t>
  </si>
  <si>
    <t>Latitude Start</t>
  </si>
  <si>
    <t>Latitude End</t>
  </si>
  <si>
    <t>Longitude End</t>
  </si>
  <si>
    <t>Longitude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</si>
</sst>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[$-409]mmmm\ d\,\ yyyy;@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b/>
      <u val="double"/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9">
    <xf numFmtId="0" fontId="0" fillId="0" borderId="0" xfId="0"/>
    <xf numFmtId="0" fontId="18" fillId="0" borderId="0" xfId="0" applyFont="1" applyBorder="1" applyAlignment="1">
      <alignment horizontal="center" vertical="center"/>
    </xf>
    <xf numFmtId="4" fontId="18" fillId="0" borderId="0" xfId="1" applyNumberFormat="1" applyFont="1" applyBorder="1" applyAlignment="1">
      <alignment horizontal="center" vertical="center"/>
    </xf>
    <xf numFmtId="4" fontId="18" fillId="0" borderId="21" xfId="1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" fontId="19" fillId="0" borderId="0" xfId="1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33" borderId="10" xfId="1" applyNumberFormat="1" applyFont="1" applyFill="1" applyBorder="1" applyAlignment="1">
      <alignment horizontal="center" vertical="center"/>
    </xf>
    <xf numFmtId="4" fontId="18" fillId="33" borderId="12" xfId="1" applyNumberFormat="1" applyFont="1" applyFill="1" applyBorder="1" applyAlignment="1">
      <alignment horizontal="center" vertical="center"/>
    </xf>
    <xf numFmtId="4" fontId="23" fillId="33" borderId="27" xfId="1" applyNumberFormat="1" applyFont="1" applyFill="1" applyBorder="1" applyAlignment="1">
      <alignment horizontal="center" vertical="center"/>
    </xf>
    <xf numFmtId="164" fontId="23" fillId="33" borderId="27" xfId="1" applyNumberFormat="1" applyFont="1" applyFill="1" applyBorder="1" applyAlignment="1">
      <alignment horizontal="center" vertical="center"/>
    </xf>
    <xf numFmtId="4" fontId="21" fillId="33" borderId="29" xfId="1" applyNumberFormat="1" applyFont="1" applyFill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" fontId="21" fillId="0" borderId="0" xfId="1" applyNumberFormat="1" applyFont="1" applyFill="1" applyBorder="1" applyAlignment="1">
      <alignment horizontal="center" vertical="center"/>
    </xf>
    <xf numFmtId="165" fontId="18" fillId="0" borderId="12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 wrapText="1"/>
    </xf>
    <xf numFmtId="4" fontId="21" fillId="0" borderId="21" xfId="1" applyNumberFormat="1" applyFont="1" applyFill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65" fontId="18" fillId="0" borderId="12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center" vertical="center" wrapText="1"/>
    </xf>
    <xf numFmtId="4" fontId="21" fillId="0" borderId="21" xfId="1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4" fontId="23" fillId="33" borderId="27" xfId="1" applyNumberFormat="1" applyFont="1" applyFill="1" applyBorder="1" applyAlignment="1">
      <alignment horizontal="center" vertical="center" wrapText="1"/>
    </xf>
    <xf numFmtId="164" fontId="23" fillId="33" borderId="27" xfId="1" applyNumberFormat="1" applyFont="1" applyFill="1" applyBorder="1" applyAlignment="1">
      <alignment horizontal="center" vertical="center" wrapText="1"/>
    </xf>
    <xf numFmtId="4" fontId="18" fillId="34" borderId="10" xfId="1" applyNumberFormat="1" applyFont="1" applyFill="1" applyBorder="1" applyAlignment="1">
      <alignment horizontal="center" vertical="center" wrapText="1"/>
    </xf>
    <xf numFmtId="4" fontId="18" fillId="34" borderId="12" xfId="1" applyNumberFormat="1" applyFont="1" applyFill="1" applyBorder="1" applyAlignment="1">
      <alignment horizontal="center" vertical="center" wrapText="1"/>
    </xf>
    <xf numFmtId="4" fontId="21" fillId="34" borderId="28" xfId="1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" fontId="21" fillId="0" borderId="0" xfId="1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18" fillId="33" borderId="10" xfId="1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" fontId="18" fillId="33" borderId="12" xfId="1" applyNumberFormat="1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4" fontId="21" fillId="33" borderId="33" xfId="1" applyNumberFormat="1" applyFont="1" applyFill="1" applyBorder="1" applyAlignment="1">
      <alignment horizontal="center" vertical="center" wrapText="1"/>
    </xf>
    <xf numFmtId="4" fontId="21" fillId="33" borderId="27" xfId="1" applyNumberFormat="1" applyFont="1" applyFill="1" applyBorder="1" applyAlignment="1">
      <alignment horizontal="center" vertical="center" wrapText="1"/>
    </xf>
    <xf numFmtId="4" fontId="21" fillId="0" borderId="16" xfId="1" applyNumberFormat="1" applyFont="1" applyFill="1" applyBorder="1" applyAlignment="1">
      <alignment horizontal="center" vertical="center" wrapText="1"/>
    </xf>
    <xf numFmtId="4" fontId="21" fillId="33" borderId="29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>
      <alignment horizontal="center" vertical="center"/>
    </xf>
    <xf numFmtId="165" fontId="18" fillId="0" borderId="12" xfId="0" applyNumberFormat="1" applyFont="1" applyFill="1" applyBorder="1" applyAlignment="1">
      <alignment horizontal="center" vertical="center"/>
    </xf>
    <xf numFmtId="4" fontId="19" fillId="0" borderId="21" xfId="1" applyNumberFormat="1" applyFont="1" applyBorder="1" applyAlignment="1">
      <alignment horizontal="center" vertical="center"/>
    </xf>
    <xf numFmtId="4" fontId="21" fillId="33" borderId="27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" fontId="21" fillId="33" borderId="27" xfId="0" applyNumberFormat="1" applyFont="1" applyFill="1" applyBorder="1" applyAlignment="1">
      <alignment horizontal="center" vertical="center" wrapText="1"/>
    </xf>
    <xf numFmtId="4" fontId="19" fillId="33" borderId="29" xfId="0" applyNumberFormat="1" applyFont="1" applyFill="1" applyBorder="1" applyAlignment="1">
      <alignment horizontal="center" vertical="center" wrapText="1"/>
    </xf>
    <xf numFmtId="4" fontId="18" fillId="33" borderId="31" xfId="0" applyNumberFormat="1" applyFont="1" applyFill="1" applyBorder="1" applyAlignment="1">
      <alignment horizontal="center" vertical="center" wrapText="1"/>
    </xf>
    <xf numFmtId="4" fontId="19" fillId="33" borderId="27" xfId="0" applyNumberFormat="1" applyFont="1" applyFill="1" applyBorder="1" applyAlignment="1">
      <alignment horizontal="center" vertical="center" wrapText="1"/>
    </xf>
    <xf numFmtId="4" fontId="18" fillId="33" borderId="12" xfId="0" applyNumberFormat="1" applyFont="1" applyFill="1" applyBorder="1" applyAlignment="1">
      <alignment horizontal="center" vertical="center" wrapText="1"/>
    </xf>
    <xf numFmtId="4" fontId="18" fillId="33" borderId="31" xfId="1" applyNumberFormat="1" applyFont="1" applyFill="1" applyBorder="1" applyAlignment="1">
      <alignment horizontal="center" vertical="center" wrapText="1"/>
    </xf>
    <xf numFmtId="2" fontId="18" fillId="33" borderId="10" xfId="0" applyNumberFormat="1" applyFont="1" applyFill="1" applyBorder="1" applyAlignment="1">
      <alignment horizontal="center" vertical="center" wrapText="1"/>
    </xf>
    <xf numFmtId="2" fontId="18" fillId="33" borderId="31" xfId="0" applyNumberFormat="1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49" fontId="19" fillId="33" borderId="2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3" xfId="0" applyNumberFormat="1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20" xfId="1" applyNumberFormat="1" applyFont="1" applyFill="1" applyBorder="1" applyAlignment="1">
      <alignment horizontal="center" vertical="center" wrapText="1"/>
    </xf>
    <xf numFmtId="4" fontId="19" fillId="33" borderId="10" xfId="1" applyNumberFormat="1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4" fontId="18" fillId="0" borderId="3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49" fontId="18" fillId="0" borderId="30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165" fontId="19" fillId="33" borderId="20" xfId="0" applyNumberFormat="1" applyFont="1" applyFill="1" applyBorder="1" applyAlignment="1">
      <alignment horizontal="center" vertical="center" wrapText="1"/>
    </xf>
    <xf numFmtId="165" fontId="19" fillId="33" borderId="10" xfId="0" applyNumberFormat="1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zoomScale="70" zoomScaleNormal="70" workbookViewId="0"/>
  </sheetViews>
  <sheetFormatPr defaultRowHeight="15" x14ac:dyDescent="0.2"/>
  <cols>
    <col min="1" max="1" width="10.7109375" style="1" customWidth="1"/>
    <col min="2" max="2" width="29.42578125" style="1" bestFit="1" customWidth="1"/>
    <col min="3" max="4" width="21.140625" style="1" customWidth="1"/>
    <col min="5" max="5" width="22.7109375" style="1" bestFit="1" customWidth="1"/>
    <col min="6" max="6" width="19.28515625" style="1" bestFit="1" customWidth="1"/>
    <col min="7" max="7" width="12" style="1" bestFit="1" customWidth="1"/>
    <col min="8" max="8" width="18.85546875" style="1" bestFit="1" customWidth="1"/>
    <col min="9" max="9" width="19.28515625" style="2" bestFit="1" customWidth="1"/>
    <col min="10" max="13" width="19.28515625" style="2" customWidth="1"/>
    <col min="14" max="14" width="19" style="10" bestFit="1" customWidth="1"/>
    <col min="15" max="15" width="19.140625" style="10" customWidth="1"/>
    <col min="16" max="16" width="20" style="10" customWidth="1"/>
    <col min="17" max="17" width="20.28515625" style="10" customWidth="1"/>
    <col min="18" max="16384" width="9.140625" style="1"/>
  </cols>
  <sheetData>
    <row r="1" spans="1:17" s="96" customFormat="1" ht="30" customHeight="1" thickBot="1" x14ac:dyDescent="0.25">
      <c r="A1" s="95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30" customHeight="1" thickTop="1" x14ac:dyDescent="0.2">
      <c r="A2" s="21"/>
      <c r="B2" s="112" t="s">
        <v>1</v>
      </c>
      <c r="C2" s="114" t="s">
        <v>2</v>
      </c>
      <c r="D2" s="114" t="s">
        <v>338</v>
      </c>
      <c r="E2" s="114" t="s">
        <v>340</v>
      </c>
      <c r="F2" s="114" t="s">
        <v>346</v>
      </c>
      <c r="G2" s="114" t="s">
        <v>3</v>
      </c>
      <c r="H2" s="116" t="s">
        <v>337</v>
      </c>
      <c r="I2" s="118" t="s">
        <v>341</v>
      </c>
      <c r="J2" s="118"/>
      <c r="K2" s="118"/>
      <c r="L2" s="118"/>
      <c r="M2" s="118"/>
      <c r="N2" s="108" t="s">
        <v>352</v>
      </c>
      <c r="O2" s="108" t="s">
        <v>353</v>
      </c>
      <c r="P2" s="108" t="s">
        <v>355</v>
      </c>
      <c r="Q2" s="110" t="s">
        <v>354</v>
      </c>
    </row>
    <row r="3" spans="1:17" s="34" customFormat="1" ht="30" customHeight="1" x14ac:dyDescent="0.2">
      <c r="B3" s="113"/>
      <c r="C3" s="115"/>
      <c r="D3" s="115"/>
      <c r="E3" s="115"/>
      <c r="F3" s="115"/>
      <c r="G3" s="115"/>
      <c r="H3" s="117"/>
      <c r="I3" s="87" t="s">
        <v>5</v>
      </c>
      <c r="J3" s="87" t="s">
        <v>6</v>
      </c>
      <c r="K3" s="87" t="s">
        <v>4</v>
      </c>
      <c r="L3" s="87" t="s">
        <v>347</v>
      </c>
      <c r="M3" s="87" t="s">
        <v>350</v>
      </c>
      <c r="N3" s="109"/>
      <c r="O3" s="109"/>
      <c r="P3" s="109"/>
      <c r="Q3" s="111"/>
    </row>
    <row r="4" spans="1:17" ht="30" customHeight="1" x14ac:dyDescent="0.2">
      <c r="A4" s="1">
        <v>1</v>
      </c>
      <c r="B4" s="6" t="s">
        <v>7</v>
      </c>
      <c r="C4" s="8" t="s">
        <v>8</v>
      </c>
      <c r="D4" s="8" t="s">
        <v>339</v>
      </c>
      <c r="E4" s="37">
        <v>43151</v>
      </c>
      <c r="F4" s="8" t="s">
        <v>9</v>
      </c>
      <c r="G4" s="8" t="s">
        <v>10</v>
      </c>
      <c r="H4" s="23">
        <v>1130</v>
      </c>
      <c r="I4" s="8">
        <v>132</v>
      </c>
      <c r="J4" s="8">
        <v>119</v>
      </c>
      <c r="K4" s="8">
        <v>137</v>
      </c>
      <c r="L4" s="8" t="s">
        <v>9</v>
      </c>
      <c r="M4" s="8">
        <v>1582</v>
      </c>
      <c r="N4" s="16" t="s">
        <v>11</v>
      </c>
      <c r="O4" s="16" t="s">
        <v>12</v>
      </c>
      <c r="P4" s="16" t="s">
        <v>13</v>
      </c>
      <c r="Q4" s="17" t="s">
        <v>14</v>
      </c>
    </row>
    <row r="5" spans="1:17" ht="30" customHeight="1" x14ac:dyDescent="0.2">
      <c r="A5" s="1">
        <f t="shared" ref="A5:A10" si="0">A4+1</f>
        <v>2</v>
      </c>
      <c r="B5" s="6" t="s">
        <v>7</v>
      </c>
      <c r="C5" s="8" t="s">
        <v>8</v>
      </c>
      <c r="D5" s="8" t="s">
        <v>339</v>
      </c>
      <c r="E5" s="37">
        <v>43200</v>
      </c>
      <c r="F5" s="8" t="s">
        <v>15</v>
      </c>
      <c r="G5" s="8" t="s">
        <v>10</v>
      </c>
      <c r="H5" s="23">
        <v>740</v>
      </c>
      <c r="I5" s="8">
        <v>150</v>
      </c>
      <c r="J5" s="8">
        <v>117</v>
      </c>
      <c r="K5" s="8">
        <v>161</v>
      </c>
      <c r="L5" s="8" t="s">
        <v>15</v>
      </c>
      <c r="M5" s="8">
        <v>1635</v>
      </c>
      <c r="N5" s="16" t="s">
        <v>16</v>
      </c>
      <c r="O5" s="16" t="s">
        <v>17</v>
      </c>
      <c r="P5" s="16" t="s">
        <v>18</v>
      </c>
      <c r="Q5" s="17" t="s">
        <v>19</v>
      </c>
    </row>
    <row r="6" spans="1:17" ht="30" customHeight="1" x14ac:dyDescent="0.2">
      <c r="A6" s="1">
        <f t="shared" si="0"/>
        <v>3</v>
      </c>
      <c r="B6" s="6" t="s">
        <v>7</v>
      </c>
      <c r="C6" s="8" t="s">
        <v>8</v>
      </c>
      <c r="D6" s="8" t="s">
        <v>339</v>
      </c>
      <c r="E6" s="37">
        <v>43203</v>
      </c>
      <c r="F6" s="8" t="s">
        <v>20</v>
      </c>
      <c r="G6" s="8" t="s">
        <v>10</v>
      </c>
      <c r="H6" s="23">
        <v>550</v>
      </c>
      <c r="I6" s="8">
        <v>151</v>
      </c>
      <c r="J6" s="8">
        <v>110</v>
      </c>
      <c r="K6" s="8">
        <v>162</v>
      </c>
      <c r="L6" s="8" t="s">
        <v>20</v>
      </c>
      <c r="M6" s="8">
        <v>1297</v>
      </c>
      <c r="N6" s="16" t="s">
        <v>21</v>
      </c>
      <c r="O6" s="16" t="s">
        <v>22</v>
      </c>
      <c r="P6" s="16" t="s">
        <v>23</v>
      </c>
      <c r="Q6" s="17" t="s">
        <v>24</v>
      </c>
    </row>
    <row r="7" spans="1:17" ht="30" customHeight="1" x14ac:dyDescent="0.2">
      <c r="A7" s="1">
        <f t="shared" si="0"/>
        <v>4</v>
      </c>
      <c r="B7" s="6" t="s">
        <v>7</v>
      </c>
      <c r="C7" s="8" t="s">
        <v>8</v>
      </c>
      <c r="D7" s="8" t="s">
        <v>339</v>
      </c>
      <c r="E7" s="37">
        <v>43255</v>
      </c>
      <c r="F7" s="8" t="s">
        <v>25</v>
      </c>
      <c r="G7" s="8" t="s">
        <v>10</v>
      </c>
      <c r="H7" s="23">
        <v>1115</v>
      </c>
      <c r="I7" s="8">
        <v>159</v>
      </c>
      <c r="J7" s="8">
        <v>147</v>
      </c>
      <c r="K7" s="8">
        <v>173</v>
      </c>
      <c r="L7" s="8" t="s">
        <v>25</v>
      </c>
      <c r="M7" s="8">
        <v>1674</v>
      </c>
      <c r="N7" s="16" t="s">
        <v>26</v>
      </c>
      <c r="O7" s="16" t="s">
        <v>27</v>
      </c>
      <c r="P7" s="16" t="s">
        <v>28</v>
      </c>
      <c r="Q7" s="17" t="s">
        <v>29</v>
      </c>
    </row>
    <row r="8" spans="1:17" ht="30" customHeight="1" x14ac:dyDescent="0.2">
      <c r="A8" s="1">
        <f t="shared" si="0"/>
        <v>5</v>
      </c>
      <c r="B8" s="6" t="s">
        <v>7</v>
      </c>
      <c r="C8" s="8" t="s">
        <v>8</v>
      </c>
      <c r="D8" s="8" t="s">
        <v>339</v>
      </c>
      <c r="E8" s="37">
        <v>43355</v>
      </c>
      <c r="F8" s="8" t="s">
        <v>30</v>
      </c>
      <c r="G8" s="8" t="s">
        <v>10</v>
      </c>
      <c r="H8" s="23">
        <v>725</v>
      </c>
      <c r="I8" s="8">
        <v>178</v>
      </c>
      <c r="J8" s="8">
        <v>164</v>
      </c>
      <c r="K8" s="8">
        <v>191</v>
      </c>
      <c r="L8" s="8" t="s">
        <v>30</v>
      </c>
      <c r="M8" s="8">
        <v>1713</v>
      </c>
      <c r="N8" s="16" t="s">
        <v>31</v>
      </c>
      <c r="O8" s="16" t="s">
        <v>32</v>
      </c>
      <c r="P8" s="16" t="s">
        <v>33</v>
      </c>
      <c r="Q8" s="17" t="s">
        <v>34</v>
      </c>
    </row>
    <row r="9" spans="1:17" ht="30" customHeight="1" x14ac:dyDescent="0.2">
      <c r="A9" s="1">
        <f t="shared" si="0"/>
        <v>6</v>
      </c>
      <c r="B9" s="6" t="s">
        <v>7</v>
      </c>
      <c r="C9" s="8" t="s">
        <v>8</v>
      </c>
      <c r="D9" s="8" t="s">
        <v>339</v>
      </c>
      <c r="E9" s="37">
        <v>43444</v>
      </c>
      <c r="F9" s="8" t="s">
        <v>35</v>
      </c>
      <c r="G9" s="8" t="s">
        <v>36</v>
      </c>
      <c r="H9" s="23">
        <v>660</v>
      </c>
      <c r="I9" s="8">
        <v>179</v>
      </c>
      <c r="J9" s="8">
        <v>165</v>
      </c>
      <c r="K9" s="8">
        <v>192</v>
      </c>
      <c r="L9" s="8" t="s">
        <v>35</v>
      </c>
      <c r="M9" s="8">
        <v>1712</v>
      </c>
      <c r="N9" s="16" t="s">
        <v>37</v>
      </c>
      <c r="O9" s="16" t="s">
        <v>38</v>
      </c>
      <c r="P9" s="16" t="s">
        <v>39</v>
      </c>
      <c r="Q9" s="17" t="s">
        <v>40</v>
      </c>
    </row>
    <row r="10" spans="1:17" ht="30" customHeight="1" thickBot="1" x14ac:dyDescent="0.25">
      <c r="A10" s="1">
        <f t="shared" si="0"/>
        <v>7</v>
      </c>
      <c r="B10" s="7" t="s">
        <v>7</v>
      </c>
      <c r="C10" s="9" t="s">
        <v>8</v>
      </c>
      <c r="D10" s="9" t="s">
        <v>339</v>
      </c>
      <c r="E10" s="36">
        <v>43446</v>
      </c>
      <c r="F10" s="9" t="s">
        <v>41</v>
      </c>
      <c r="G10" s="9" t="s">
        <v>36</v>
      </c>
      <c r="H10" s="24">
        <v>1420</v>
      </c>
      <c r="I10" s="9">
        <v>180</v>
      </c>
      <c r="J10" s="9">
        <v>166</v>
      </c>
      <c r="K10" s="9">
        <v>193</v>
      </c>
      <c r="L10" s="9" t="s">
        <v>41</v>
      </c>
      <c r="M10" s="9">
        <v>1793</v>
      </c>
      <c r="N10" s="18" t="s">
        <v>42</v>
      </c>
      <c r="O10" s="18" t="s">
        <v>43</v>
      </c>
      <c r="P10" s="18" t="s">
        <v>44</v>
      </c>
      <c r="Q10" s="19" t="s">
        <v>45</v>
      </c>
    </row>
    <row r="11" spans="1:17" ht="30" customHeight="1" thickTop="1" thickBot="1" x14ac:dyDescent="0.25">
      <c r="H11" s="27">
        <f>SUM(H4:H10)</f>
        <v>6340</v>
      </c>
      <c r="I11" s="1"/>
      <c r="J11" s="1"/>
      <c r="K11" s="1"/>
      <c r="L11" s="1"/>
      <c r="M11" s="1"/>
      <c r="N11" s="11"/>
    </row>
    <row r="12" spans="1:17" ht="30" customHeight="1" thickTop="1" thickBot="1" x14ac:dyDescent="0.25">
      <c r="H12" s="3"/>
      <c r="I12" s="1"/>
      <c r="J12" s="1"/>
      <c r="K12" s="1"/>
      <c r="L12" s="1"/>
      <c r="M12" s="1"/>
    </row>
    <row r="13" spans="1:17" ht="30" customHeight="1" thickTop="1" x14ac:dyDescent="0.2">
      <c r="B13" s="112" t="s">
        <v>1</v>
      </c>
      <c r="C13" s="114" t="s">
        <v>2</v>
      </c>
      <c r="D13" s="114" t="s">
        <v>338</v>
      </c>
      <c r="E13" s="114" t="s">
        <v>340</v>
      </c>
      <c r="F13" s="114" t="s">
        <v>346</v>
      </c>
      <c r="G13" s="114" t="s">
        <v>3</v>
      </c>
      <c r="H13" s="116" t="s">
        <v>337</v>
      </c>
      <c r="I13" s="118" t="s">
        <v>341</v>
      </c>
      <c r="J13" s="118"/>
      <c r="K13" s="118"/>
      <c r="L13" s="118"/>
      <c r="M13" s="118"/>
      <c r="N13" s="108" t="s">
        <v>352</v>
      </c>
      <c r="O13" s="108" t="s">
        <v>353</v>
      </c>
      <c r="P13" s="108" t="s">
        <v>355</v>
      </c>
      <c r="Q13" s="110" t="s">
        <v>354</v>
      </c>
    </row>
    <row r="14" spans="1:17" s="34" customFormat="1" ht="30" customHeight="1" x14ac:dyDescent="0.2">
      <c r="B14" s="113"/>
      <c r="C14" s="115"/>
      <c r="D14" s="115"/>
      <c r="E14" s="115"/>
      <c r="F14" s="115"/>
      <c r="G14" s="115"/>
      <c r="H14" s="117"/>
      <c r="I14" s="87" t="s">
        <v>5</v>
      </c>
      <c r="J14" s="87" t="s">
        <v>6</v>
      </c>
      <c r="K14" s="87" t="s">
        <v>4</v>
      </c>
      <c r="L14" s="87" t="s">
        <v>347</v>
      </c>
      <c r="M14" s="87" t="s">
        <v>350</v>
      </c>
      <c r="N14" s="109"/>
      <c r="O14" s="109"/>
      <c r="P14" s="109"/>
      <c r="Q14" s="111"/>
    </row>
    <row r="15" spans="1:17" ht="30" customHeight="1" x14ac:dyDescent="0.2">
      <c r="A15" s="1">
        <f>A10+1</f>
        <v>8</v>
      </c>
      <c r="B15" s="6" t="s">
        <v>46</v>
      </c>
      <c r="C15" s="8" t="s">
        <v>47</v>
      </c>
      <c r="D15" s="8" t="s">
        <v>339</v>
      </c>
      <c r="E15" s="37">
        <v>43116</v>
      </c>
      <c r="F15" s="8" t="s">
        <v>48</v>
      </c>
      <c r="G15" s="8" t="s">
        <v>49</v>
      </c>
      <c r="H15" s="23">
        <v>70</v>
      </c>
      <c r="I15" s="8">
        <v>156</v>
      </c>
      <c r="J15" s="8">
        <v>145</v>
      </c>
      <c r="K15" s="8">
        <v>169</v>
      </c>
      <c r="L15" s="8" t="s">
        <v>48</v>
      </c>
      <c r="M15" s="8">
        <v>1567</v>
      </c>
      <c r="N15" s="16" t="s">
        <v>50</v>
      </c>
      <c r="O15" s="16" t="s">
        <v>50</v>
      </c>
      <c r="P15" s="16" t="s">
        <v>51</v>
      </c>
      <c r="Q15" s="17" t="s">
        <v>51</v>
      </c>
    </row>
    <row r="16" spans="1:17" ht="30" customHeight="1" x14ac:dyDescent="0.2">
      <c r="A16" s="1">
        <f t="shared" ref="A16:A21" si="1">A15+1</f>
        <v>9</v>
      </c>
      <c r="B16" s="6" t="s">
        <v>46</v>
      </c>
      <c r="C16" s="8" t="s">
        <v>47</v>
      </c>
      <c r="D16" s="8" t="s">
        <v>339</v>
      </c>
      <c r="E16" s="37">
        <v>43118</v>
      </c>
      <c r="F16" s="8" t="s">
        <v>48</v>
      </c>
      <c r="G16" s="8" t="s">
        <v>49</v>
      </c>
      <c r="H16" s="23">
        <v>120</v>
      </c>
      <c r="I16" s="8">
        <v>157</v>
      </c>
      <c r="J16" s="8">
        <v>145</v>
      </c>
      <c r="K16" s="8">
        <v>169</v>
      </c>
      <c r="L16" s="8" t="s">
        <v>48</v>
      </c>
      <c r="M16" s="8">
        <v>1567</v>
      </c>
      <c r="N16" s="16" t="s">
        <v>50</v>
      </c>
      <c r="O16" s="16" t="s">
        <v>50</v>
      </c>
      <c r="P16" s="16" t="s">
        <v>51</v>
      </c>
      <c r="Q16" s="17" t="s">
        <v>51</v>
      </c>
    </row>
    <row r="17" spans="1:17" ht="30" customHeight="1" x14ac:dyDescent="0.2">
      <c r="A17" s="1">
        <f t="shared" si="1"/>
        <v>10</v>
      </c>
      <c r="B17" s="6" t="s">
        <v>46</v>
      </c>
      <c r="C17" s="8" t="s">
        <v>47</v>
      </c>
      <c r="D17" s="8" t="s">
        <v>339</v>
      </c>
      <c r="E17" s="37">
        <v>43222</v>
      </c>
      <c r="F17" s="8" t="s">
        <v>52</v>
      </c>
      <c r="G17" s="8" t="s">
        <v>53</v>
      </c>
      <c r="H17" s="23">
        <v>1486</v>
      </c>
      <c r="I17" s="8">
        <v>155</v>
      </c>
      <c r="J17" s="8">
        <v>142</v>
      </c>
      <c r="K17" s="8">
        <v>166</v>
      </c>
      <c r="L17" s="8" t="s">
        <v>52</v>
      </c>
      <c r="M17" s="8">
        <v>1704</v>
      </c>
      <c r="N17" s="16" t="s">
        <v>54</v>
      </c>
      <c r="O17" s="16" t="s">
        <v>54</v>
      </c>
      <c r="P17" s="16" t="s">
        <v>55</v>
      </c>
      <c r="Q17" s="17" t="s">
        <v>55</v>
      </c>
    </row>
    <row r="18" spans="1:17" ht="30" customHeight="1" x14ac:dyDescent="0.2">
      <c r="A18" s="1">
        <f t="shared" si="1"/>
        <v>11</v>
      </c>
      <c r="B18" s="6" t="s">
        <v>46</v>
      </c>
      <c r="C18" s="8" t="s">
        <v>47</v>
      </c>
      <c r="D18" s="8" t="s">
        <v>339</v>
      </c>
      <c r="E18" s="37">
        <v>43241</v>
      </c>
      <c r="F18" s="8" t="s">
        <v>56</v>
      </c>
      <c r="G18" s="8" t="s">
        <v>53</v>
      </c>
      <c r="H18" s="23">
        <v>385</v>
      </c>
      <c r="I18" s="8">
        <v>162</v>
      </c>
      <c r="J18" s="8">
        <v>148</v>
      </c>
      <c r="K18" s="8">
        <v>174</v>
      </c>
      <c r="L18" s="8" t="s">
        <v>56</v>
      </c>
      <c r="M18" s="8">
        <v>1709</v>
      </c>
      <c r="N18" s="16" t="s">
        <v>57</v>
      </c>
      <c r="O18" s="16" t="s">
        <v>58</v>
      </c>
      <c r="P18" s="16" t="s">
        <v>59</v>
      </c>
      <c r="Q18" s="17" t="s">
        <v>60</v>
      </c>
    </row>
    <row r="19" spans="1:17" ht="30" customHeight="1" x14ac:dyDescent="0.2">
      <c r="A19" s="1">
        <f t="shared" si="1"/>
        <v>12</v>
      </c>
      <c r="B19" s="6" t="s">
        <v>46</v>
      </c>
      <c r="C19" s="8" t="s">
        <v>47</v>
      </c>
      <c r="D19" s="8" t="s">
        <v>339</v>
      </c>
      <c r="E19" s="37">
        <v>43294</v>
      </c>
      <c r="F19" s="8" t="s">
        <v>61</v>
      </c>
      <c r="G19" s="8" t="s">
        <v>53</v>
      </c>
      <c r="H19" s="23">
        <v>400</v>
      </c>
      <c r="I19" s="8">
        <v>161</v>
      </c>
      <c r="J19" s="8">
        <v>136</v>
      </c>
      <c r="K19" s="8">
        <v>176</v>
      </c>
      <c r="L19" s="8" t="s">
        <v>61</v>
      </c>
      <c r="M19" s="8">
        <v>1639</v>
      </c>
      <c r="N19" s="16" t="s">
        <v>62</v>
      </c>
      <c r="O19" s="16" t="s">
        <v>63</v>
      </c>
      <c r="P19" s="16" t="s">
        <v>64</v>
      </c>
      <c r="Q19" s="17" t="s">
        <v>65</v>
      </c>
    </row>
    <row r="20" spans="1:17" ht="30" customHeight="1" x14ac:dyDescent="0.2">
      <c r="A20" s="1">
        <f t="shared" si="1"/>
        <v>13</v>
      </c>
      <c r="B20" s="6" t="s">
        <v>46</v>
      </c>
      <c r="C20" s="8" t="s">
        <v>47</v>
      </c>
      <c r="D20" s="8" t="s">
        <v>339</v>
      </c>
      <c r="E20" s="83">
        <v>43336</v>
      </c>
      <c r="F20" s="8" t="s">
        <v>66</v>
      </c>
      <c r="G20" s="107" t="s">
        <v>351</v>
      </c>
      <c r="H20" s="23">
        <v>750</v>
      </c>
      <c r="I20" s="8">
        <v>175</v>
      </c>
      <c r="J20" s="8">
        <v>160</v>
      </c>
      <c r="K20" s="107" t="s">
        <v>351</v>
      </c>
      <c r="L20" s="8" t="s">
        <v>66</v>
      </c>
      <c r="M20" s="12">
        <v>1715</v>
      </c>
      <c r="N20" s="16" t="s">
        <v>67</v>
      </c>
      <c r="O20" s="16" t="s">
        <v>68</v>
      </c>
      <c r="P20" s="16" t="s">
        <v>69</v>
      </c>
      <c r="Q20" s="17" t="s">
        <v>70</v>
      </c>
    </row>
    <row r="21" spans="1:17" ht="30" customHeight="1" thickBot="1" x14ac:dyDescent="0.25">
      <c r="A21" s="1">
        <f t="shared" si="1"/>
        <v>14</v>
      </c>
      <c r="B21" s="7" t="s">
        <v>46</v>
      </c>
      <c r="C21" s="9" t="s">
        <v>47</v>
      </c>
      <c r="D21" s="9" t="s">
        <v>339</v>
      </c>
      <c r="E21" s="84">
        <v>43347</v>
      </c>
      <c r="F21" s="9" t="s">
        <v>61</v>
      </c>
      <c r="G21" s="15" t="s">
        <v>53</v>
      </c>
      <c r="H21" s="24">
        <v>685</v>
      </c>
      <c r="I21" s="9">
        <v>173</v>
      </c>
      <c r="J21" s="9">
        <v>136</v>
      </c>
      <c r="K21" s="15">
        <v>176</v>
      </c>
      <c r="L21" s="9" t="s">
        <v>61</v>
      </c>
      <c r="M21" s="15">
        <v>1639</v>
      </c>
      <c r="N21" s="18" t="s">
        <v>71</v>
      </c>
      <c r="O21" s="18" t="s">
        <v>72</v>
      </c>
      <c r="P21" s="18" t="s">
        <v>73</v>
      </c>
      <c r="Q21" s="19" t="s">
        <v>74</v>
      </c>
    </row>
    <row r="22" spans="1:17" ht="30" customHeight="1" thickTop="1" thickBot="1" x14ac:dyDescent="0.25">
      <c r="H22" s="27">
        <f>SUM(H15:H21)</f>
        <v>3896</v>
      </c>
      <c r="I22" s="1"/>
      <c r="J22" s="1"/>
      <c r="K22" s="1"/>
      <c r="L22" s="1"/>
      <c r="M22" s="1"/>
    </row>
    <row r="23" spans="1:17" ht="30" customHeight="1" thickTop="1" thickBot="1" x14ac:dyDescent="0.25">
      <c r="H23" s="85"/>
      <c r="I23" s="1"/>
      <c r="J23" s="1"/>
      <c r="K23" s="1"/>
      <c r="L23" s="1"/>
      <c r="M23" s="1"/>
    </row>
    <row r="24" spans="1:17" ht="30" customHeight="1" thickTop="1" x14ac:dyDescent="0.2">
      <c r="B24" s="112" t="s">
        <v>1</v>
      </c>
      <c r="C24" s="114" t="s">
        <v>2</v>
      </c>
      <c r="D24" s="114" t="s">
        <v>338</v>
      </c>
      <c r="E24" s="114" t="s">
        <v>340</v>
      </c>
      <c r="F24" s="114" t="s">
        <v>346</v>
      </c>
      <c r="G24" s="114" t="s">
        <v>3</v>
      </c>
      <c r="H24" s="116" t="s">
        <v>337</v>
      </c>
      <c r="I24" s="118" t="s">
        <v>341</v>
      </c>
      <c r="J24" s="118"/>
      <c r="K24" s="118"/>
      <c r="L24" s="118"/>
      <c r="M24" s="118"/>
      <c r="N24" s="108" t="s">
        <v>352</v>
      </c>
      <c r="O24" s="108" t="s">
        <v>353</v>
      </c>
      <c r="P24" s="108" t="s">
        <v>355</v>
      </c>
      <c r="Q24" s="110" t="s">
        <v>354</v>
      </c>
    </row>
    <row r="25" spans="1:17" s="34" customFormat="1" ht="30" customHeight="1" x14ac:dyDescent="0.2">
      <c r="B25" s="113"/>
      <c r="C25" s="115"/>
      <c r="D25" s="115"/>
      <c r="E25" s="115"/>
      <c r="F25" s="115"/>
      <c r="G25" s="115"/>
      <c r="H25" s="117"/>
      <c r="I25" s="87" t="s">
        <v>5</v>
      </c>
      <c r="J25" s="87" t="s">
        <v>6</v>
      </c>
      <c r="K25" s="87" t="s">
        <v>4</v>
      </c>
      <c r="L25" s="87" t="s">
        <v>347</v>
      </c>
      <c r="M25" s="87" t="s">
        <v>350</v>
      </c>
      <c r="N25" s="109"/>
      <c r="O25" s="109"/>
      <c r="P25" s="109"/>
      <c r="Q25" s="111"/>
    </row>
    <row r="26" spans="1:17" ht="30" customHeight="1" x14ac:dyDescent="0.2">
      <c r="A26" s="1">
        <f>A21+1</f>
        <v>15</v>
      </c>
      <c r="B26" s="13" t="s">
        <v>75</v>
      </c>
      <c r="C26" s="12" t="s">
        <v>76</v>
      </c>
      <c r="D26" s="8" t="s">
        <v>339</v>
      </c>
      <c r="E26" s="83">
        <v>43256</v>
      </c>
      <c r="F26" s="12" t="s">
        <v>77</v>
      </c>
      <c r="G26" s="12" t="s">
        <v>78</v>
      </c>
      <c r="H26" s="23">
        <v>200</v>
      </c>
      <c r="I26" s="12">
        <v>164</v>
      </c>
      <c r="J26" s="12">
        <v>151</v>
      </c>
      <c r="K26" s="12">
        <v>178</v>
      </c>
      <c r="L26" s="12" t="s">
        <v>77</v>
      </c>
      <c r="M26" s="12">
        <v>1687</v>
      </c>
      <c r="N26" s="16" t="s">
        <v>79</v>
      </c>
      <c r="O26" s="16" t="s">
        <v>80</v>
      </c>
      <c r="P26" s="16" t="s">
        <v>81</v>
      </c>
      <c r="Q26" s="17" t="s">
        <v>82</v>
      </c>
    </row>
    <row r="27" spans="1:17" ht="30" customHeight="1" x14ac:dyDescent="0.2">
      <c r="A27" s="1">
        <f t="shared" ref="A27:A40" si="2">A26+1</f>
        <v>16</v>
      </c>
      <c r="B27" s="13" t="s">
        <v>75</v>
      </c>
      <c r="C27" s="12" t="s">
        <v>76</v>
      </c>
      <c r="D27" s="8" t="s">
        <v>339</v>
      </c>
      <c r="E27" s="83">
        <v>43284</v>
      </c>
      <c r="F27" s="12" t="s">
        <v>83</v>
      </c>
      <c r="G27" s="12" t="s">
        <v>78</v>
      </c>
      <c r="H27" s="23">
        <v>200</v>
      </c>
      <c r="I27" s="12">
        <v>165</v>
      </c>
      <c r="J27" s="12">
        <v>152</v>
      </c>
      <c r="K27" s="12">
        <v>179</v>
      </c>
      <c r="L27" s="12" t="s">
        <v>83</v>
      </c>
      <c r="M27" s="12">
        <v>1685</v>
      </c>
      <c r="N27" s="16" t="s">
        <v>84</v>
      </c>
      <c r="O27" s="16" t="s">
        <v>85</v>
      </c>
      <c r="P27" s="16" t="s">
        <v>86</v>
      </c>
      <c r="Q27" s="17" t="s">
        <v>87</v>
      </c>
    </row>
    <row r="28" spans="1:17" ht="30" customHeight="1" x14ac:dyDescent="0.2">
      <c r="A28" s="1">
        <f t="shared" si="2"/>
        <v>17</v>
      </c>
      <c r="B28" s="13" t="s">
        <v>75</v>
      </c>
      <c r="C28" s="12" t="s">
        <v>76</v>
      </c>
      <c r="D28" s="8" t="s">
        <v>339</v>
      </c>
      <c r="E28" s="83">
        <v>43284</v>
      </c>
      <c r="F28" s="12" t="s">
        <v>88</v>
      </c>
      <c r="G28" s="12" t="s">
        <v>89</v>
      </c>
      <c r="H28" s="23">
        <v>180</v>
      </c>
      <c r="I28" s="12">
        <v>181</v>
      </c>
      <c r="J28" s="12">
        <v>139</v>
      </c>
      <c r="K28" s="12">
        <v>195</v>
      </c>
      <c r="L28" s="12" t="s">
        <v>88</v>
      </c>
      <c r="M28" s="12">
        <v>1563</v>
      </c>
      <c r="N28" s="16" t="s">
        <v>90</v>
      </c>
      <c r="O28" s="16" t="s">
        <v>91</v>
      </c>
      <c r="P28" s="16" t="s">
        <v>92</v>
      </c>
      <c r="Q28" s="17" t="s">
        <v>93</v>
      </c>
    </row>
    <row r="29" spans="1:17" ht="30" customHeight="1" x14ac:dyDescent="0.2">
      <c r="A29" s="1">
        <f t="shared" si="2"/>
        <v>18</v>
      </c>
      <c r="B29" s="13" t="s">
        <v>75</v>
      </c>
      <c r="C29" s="12" t="s">
        <v>76</v>
      </c>
      <c r="D29" s="8" t="s">
        <v>339</v>
      </c>
      <c r="E29" s="83">
        <v>43286</v>
      </c>
      <c r="F29" s="12" t="s">
        <v>94</v>
      </c>
      <c r="G29" s="12" t="s">
        <v>89</v>
      </c>
      <c r="H29" s="23">
        <v>1200</v>
      </c>
      <c r="I29" s="12">
        <v>163</v>
      </c>
      <c r="J29" s="12">
        <v>150</v>
      </c>
      <c r="K29" s="12">
        <v>177</v>
      </c>
      <c r="L29" s="12" t="s">
        <v>94</v>
      </c>
      <c r="M29" s="12">
        <v>1599</v>
      </c>
      <c r="N29" s="16" t="s">
        <v>95</v>
      </c>
      <c r="O29" s="16" t="s">
        <v>96</v>
      </c>
      <c r="P29" s="16" t="s">
        <v>97</v>
      </c>
      <c r="Q29" s="17" t="s">
        <v>98</v>
      </c>
    </row>
    <row r="30" spans="1:17" s="4" customFormat="1" ht="30" customHeight="1" x14ac:dyDescent="0.2">
      <c r="A30" s="4">
        <f>A31+1</f>
        <v>20</v>
      </c>
      <c r="B30" s="13" t="s">
        <v>75</v>
      </c>
      <c r="C30" s="12" t="s">
        <v>76</v>
      </c>
      <c r="D30" s="8" t="s">
        <v>339</v>
      </c>
      <c r="E30" s="83">
        <v>43290</v>
      </c>
      <c r="F30" s="12" t="s">
        <v>99</v>
      </c>
      <c r="G30" s="12" t="s">
        <v>100</v>
      </c>
      <c r="H30" s="23">
        <v>360</v>
      </c>
      <c r="I30" s="12">
        <v>168</v>
      </c>
      <c r="J30" s="12">
        <v>154</v>
      </c>
      <c r="K30" s="12">
        <v>181</v>
      </c>
      <c r="L30" s="12" t="s">
        <v>99</v>
      </c>
      <c r="M30" s="12">
        <v>1587</v>
      </c>
      <c r="N30" s="16" t="s">
        <v>101</v>
      </c>
      <c r="O30" s="16" t="s">
        <v>102</v>
      </c>
      <c r="P30" s="16" t="s">
        <v>103</v>
      </c>
      <c r="Q30" s="17" t="s">
        <v>104</v>
      </c>
    </row>
    <row r="31" spans="1:17" s="4" customFormat="1" ht="30" customHeight="1" x14ac:dyDescent="0.2">
      <c r="A31" s="4">
        <f>A29+1</f>
        <v>19</v>
      </c>
      <c r="B31" s="13" t="s">
        <v>75</v>
      </c>
      <c r="C31" s="12" t="s">
        <v>76</v>
      </c>
      <c r="D31" s="8" t="s">
        <v>339</v>
      </c>
      <c r="E31" s="83">
        <v>43290</v>
      </c>
      <c r="F31" s="12" t="s">
        <v>105</v>
      </c>
      <c r="G31" s="12" t="s">
        <v>106</v>
      </c>
      <c r="H31" s="23">
        <v>800</v>
      </c>
      <c r="I31" s="12">
        <v>167</v>
      </c>
      <c r="J31" s="12">
        <v>153</v>
      </c>
      <c r="K31" s="12">
        <v>180</v>
      </c>
      <c r="L31" s="12" t="s">
        <v>105</v>
      </c>
      <c r="M31" s="12">
        <v>1696</v>
      </c>
      <c r="N31" s="16" t="s">
        <v>107</v>
      </c>
      <c r="O31" s="16" t="s">
        <v>108</v>
      </c>
      <c r="P31" s="16" t="s">
        <v>109</v>
      </c>
      <c r="Q31" s="17" t="s">
        <v>110</v>
      </c>
    </row>
    <row r="32" spans="1:17" ht="30" customHeight="1" x14ac:dyDescent="0.2">
      <c r="A32" s="1">
        <f>A30+1</f>
        <v>21</v>
      </c>
      <c r="B32" s="13" t="s">
        <v>75</v>
      </c>
      <c r="C32" s="12" t="s">
        <v>76</v>
      </c>
      <c r="D32" s="8" t="s">
        <v>339</v>
      </c>
      <c r="E32" s="83">
        <v>43291</v>
      </c>
      <c r="F32" s="12" t="s">
        <v>88</v>
      </c>
      <c r="G32" s="12" t="s">
        <v>78</v>
      </c>
      <c r="H32" s="23">
        <v>740</v>
      </c>
      <c r="I32" s="12">
        <v>166</v>
      </c>
      <c r="J32" s="12">
        <v>152</v>
      </c>
      <c r="K32" s="12">
        <v>179</v>
      </c>
      <c r="L32" s="12" t="s">
        <v>88</v>
      </c>
      <c r="M32" s="12">
        <v>1685</v>
      </c>
      <c r="N32" s="16" t="s">
        <v>111</v>
      </c>
      <c r="O32" s="16" t="s">
        <v>112</v>
      </c>
      <c r="P32" s="16" t="s">
        <v>113</v>
      </c>
      <c r="Q32" s="17" t="s">
        <v>114</v>
      </c>
    </row>
    <row r="33" spans="1:17" ht="30" customHeight="1" x14ac:dyDescent="0.2">
      <c r="A33" s="1">
        <f t="shared" si="2"/>
        <v>22</v>
      </c>
      <c r="B33" s="13" t="s">
        <v>75</v>
      </c>
      <c r="C33" s="12" t="s">
        <v>76</v>
      </c>
      <c r="D33" s="8" t="s">
        <v>339</v>
      </c>
      <c r="E33" s="83">
        <v>43293</v>
      </c>
      <c r="F33" s="12" t="s">
        <v>115</v>
      </c>
      <c r="G33" s="12" t="s">
        <v>106</v>
      </c>
      <c r="H33" s="23">
        <v>120</v>
      </c>
      <c r="I33" s="12">
        <v>169</v>
      </c>
      <c r="J33" s="12">
        <v>155</v>
      </c>
      <c r="K33" s="12">
        <v>182</v>
      </c>
      <c r="L33" s="12" t="s">
        <v>115</v>
      </c>
      <c r="M33" s="12">
        <v>1694</v>
      </c>
      <c r="N33" s="16" t="s">
        <v>116</v>
      </c>
      <c r="O33" s="16" t="s">
        <v>117</v>
      </c>
      <c r="P33" s="16" t="s">
        <v>118</v>
      </c>
      <c r="Q33" s="17" t="s">
        <v>119</v>
      </c>
    </row>
    <row r="34" spans="1:17" ht="30" customHeight="1" x14ac:dyDescent="0.2">
      <c r="A34" s="1">
        <f t="shared" si="2"/>
        <v>23</v>
      </c>
      <c r="B34" s="13" t="s">
        <v>75</v>
      </c>
      <c r="C34" s="12" t="s">
        <v>76</v>
      </c>
      <c r="D34" s="8" t="s">
        <v>339</v>
      </c>
      <c r="E34" s="83">
        <v>43313</v>
      </c>
      <c r="F34" s="12" t="s">
        <v>120</v>
      </c>
      <c r="G34" s="12" t="s">
        <v>106</v>
      </c>
      <c r="H34" s="23">
        <v>380</v>
      </c>
      <c r="I34" s="12">
        <v>171</v>
      </c>
      <c r="J34" s="12">
        <v>157</v>
      </c>
      <c r="K34" s="12">
        <v>184</v>
      </c>
      <c r="L34" s="12" t="s">
        <v>120</v>
      </c>
      <c r="M34" s="12">
        <v>1583</v>
      </c>
      <c r="N34" s="16" t="s">
        <v>121</v>
      </c>
      <c r="O34" s="16" t="s">
        <v>122</v>
      </c>
      <c r="P34" s="16" t="s">
        <v>123</v>
      </c>
      <c r="Q34" s="17" t="s">
        <v>124</v>
      </c>
    </row>
    <row r="35" spans="1:17" s="4" customFormat="1" ht="30" customHeight="1" x14ac:dyDescent="0.2">
      <c r="A35" s="4">
        <f t="shared" si="2"/>
        <v>24</v>
      </c>
      <c r="B35" s="13" t="s">
        <v>75</v>
      </c>
      <c r="C35" s="12" t="s">
        <v>76</v>
      </c>
      <c r="D35" s="8" t="s">
        <v>339</v>
      </c>
      <c r="E35" s="83">
        <v>43327</v>
      </c>
      <c r="F35" s="12" t="s">
        <v>125</v>
      </c>
      <c r="G35" s="12" t="s">
        <v>78</v>
      </c>
      <c r="H35" s="23">
        <v>900</v>
      </c>
      <c r="I35" s="12">
        <v>172</v>
      </c>
      <c r="J35" s="12">
        <v>156</v>
      </c>
      <c r="K35" s="12">
        <v>185</v>
      </c>
      <c r="L35" s="12" t="s">
        <v>125</v>
      </c>
      <c r="M35" s="12">
        <v>1689</v>
      </c>
      <c r="N35" s="16" t="s">
        <v>126</v>
      </c>
      <c r="O35" s="16" t="s">
        <v>127</v>
      </c>
      <c r="P35" s="16" t="s">
        <v>128</v>
      </c>
      <c r="Q35" s="17" t="s">
        <v>129</v>
      </c>
    </row>
    <row r="36" spans="1:17" s="4" customFormat="1" ht="30" customHeight="1" x14ac:dyDescent="0.2">
      <c r="A36" s="4">
        <f t="shared" si="2"/>
        <v>25</v>
      </c>
      <c r="B36" s="13" t="s">
        <v>75</v>
      </c>
      <c r="C36" s="12" t="s">
        <v>76</v>
      </c>
      <c r="D36" s="8" t="s">
        <v>339</v>
      </c>
      <c r="E36" s="83">
        <v>43327</v>
      </c>
      <c r="F36" s="12" t="s">
        <v>130</v>
      </c>
      <c r="G36" s="12" t="s">
        <v>78</v>
      </c>
      <c r="H36" s="23">
        <v>585</v>
      </c>
      <c r="I36" s="12">
        <v>170</v>
      </c>
      <c r="J36" s="12">
        <v>156</v>
      </c>
      <c r="K36" s="12">
        <v>183</v>
      </c>
      <c r="L36" s="12" t="s">
        <v>130</v>
      </c>
      <c r="M36" s="12">
        <v>1740</v>
      </c>
      <c r="N36" s="16" t="s">
        <v>131</v>
      </c>
      <c r="O36" s="16" t="s">
        <v>132</v>
      </c>
      <c r="P36" s="16" t="s">
        <v>133</v>
      </c>
      <c r="Q36" s="17" t="s">
        <v>134</v>
      </c>
    </row>
    <row r="37" spans="1:17" s="4" customFormat="1" ht="30" customHeight="1" x14ac:dyDescent="0.2">
      <c r="A37" s="4">
        <f t="shared" si="2"/>
        <v>26</v>
      </c>
      <c r="B37" s="13" t="s">
        <v>75</v>
      </c>
      <c r="C37" s="12" t="s">
        <v>76</v>
      </c>
      <c r="D37" s="8" t="s">
        <v>339</v>
      </c>
      <c r="E37" s="83">
        <v>43336</v>
      </c>
      <c r="F37" s="12" t="s">
        <v>105</v>
      </c>
      <c r="G37" s="12" t="s">
        <v>106</v>
      </c>
      <c r="H37" s="23">
        <v>800</v>
      </c>
      <c r="I37" s="12">
        <v>184</v>
      </c>
      <c r="J37" s="12">
        <v>171</v>
      </c>
      <c r="K37" s="12">
        <v>199</v>
      </c>
      <c r="L37" s="12" t="s">
        <v>105</v>
      </c>
      <c r="M37" s="12">
        <v>1696</v>
      </c>
      <c r="N37" s="16" t="s">
        <v>135</v>
      </c>
      <c r="O37" s="16" t="s">
        <v>136</v>
      </c>
      <c r="P37" s="16" t="s">
        <v>137</v>
      </c>
      <c r="Q37" s="17" t="s">
        <v>138</v>
      </c>
    </row>
    <row r="38" spans="1:17" s="4" customFormat="1" ht="30" customHeight="1" x14ac:dyDescent="0.2">
      <c r="A38" s="4">
        <f t="shared" si="2"/>
        <v>27</v>
      </c>
      <c r="B38" s="13" t="s">
        <v>75</v>
      </c>
      <c r="C38" s="12" t="s">
        <v>76</v>
      </c>
      <c r="D38" s="8" t="s">
        <v>339</v>
      </c>
      <c r="E38" s="83">
        <v>43343</v>
      </c>
      <c r="F38" s="12" t="s">
        <v>130</v>
      </c>
      <c r="G38" s="12" t="s">
        <v>78</v>
      </c>
      <c r="H38" s="23">
        <v>585</v>
      </c>
      <c r="I38" s="12">
        <v>177</v>
      </c>
      <c r="J38" s="12">
        <v>163</v>
      </c>
      <c r="K38" s="12">
        <v>190</v>
      </c>
      <c r="L38" s="12" t="s">
        <v>130</v>
      </c>
      <c r="M38" s="12">
        <v>1740</v>
      </c>
      <c r="N38" s="16" t="s">
        <v>139</v>
      </c>
      <c r="O38" s="16" t="s">
        <v>140</v>
      </c>
      <c r="P38" s="16" t="s">
        <v>141</v>
      </c>
      <c r="Q38" s="17" t="s">
        <v>142</v>
      </c>
    </row>
    <row r="39" spans="1:17" s="4" customFormat="1" ht="30" customHeight="1" x14ac:dyDescent="0.2">
      <c r="A39" s="4">
        <f t="shared" si="2"/>
        <v>28</v>
      </c>
      <c r="B39" s="13" t="s">
        <v>75</v>
      </c>
      <c r="C39" s="12" t="s">
        <v>76</v>
      </c>
      <c r="D39" s="8" t="s">
        <v>339</v>
      </c>
      <c r="E39" s="83">
        <v>43350</v>
      </c>
      <c r="F39" s="12" t="s">
        <v>143</v>
      </c>
      <c r="G39" s="12" t="s">
        <v>78</v>
      </c>
      <c r="H39" s="23">
        <v>200</v>
      </c>
      <c r="I39" s="12">
        <v>182</v>
      </c>
      <c r="J39" s="12">
        <v>168</v>
      </c>
      <c r="K39" s="12">
        <v>197</v>
      </c>
      <c r="L39" s="12" t="s">
        <v>143</v>
      </c>
      <c r="M39" s="12">
        <v>1691</v>
      </c>
      <c r="N39" s="16" t="s">
        <v>144</v>
      </c>
      <c r="O39" s="16" t="s">
        <v>145</v>
      </c>
      <c r="P39" s="16" t="s">
        <v>146</v>
      </c>
      <c r="Q39" s="17" t="s">
        <v>147</v>
      </c>
    </row>
    <row r="40" spans="1:17" s="4" customFormat="1" ht="30" customHeight="1" thickBot="1" x14ac:dyDescent="0.25">
      <c r="A40" s="4">
        <f t="shared" si="2"/>
        <v>29</v>
      </c>
      <c r="B40" s="14" t="s">
        <v>75</v>
      </c>
      <c r="C40" s="15" t="s">
        <v>76</v>
      </c>
      <c r="D40" s="9" t="s">
        <v>339</v>
      </c>
      <c r="E40" s="84">
        <v>43385</v>
      </c>
      <c r="F40" s="15" t="s">
        <v>148</v>
      </c>
      <c r="G40" s="15" t="s">
        <v>78</v>
      </c>
      <c r="H40" s="24">
        <v>500</v>
      </c>
      <c r="I40" s="15">
        <v>183</v>
      </c>
      <c r="J40" s="15">
        <v>169</v>
      </c>
      <c r="K40" s="15">
        <v>198</v>
      </c>
      <c r="L40" s="15" t="s">
        <v>148</v>
      </c>
      <c r="M40" s="15">
        <v>1725</v>
      </c>
      <c r="N40" s="18" t="s">
        <v>149</v>
      </c>
      <c r="O40" s="18" t="s">
        <v>150</v>
      </c>
      <c r="P40" s="18" t="s">
        <v>151</v>
      </c>
      <c r="Q40" s="19" t="s">
        <v>152</v>
      </c>
    </row>
    <row r="41" spans="1:17" ht="30" customHeight="1" thickTop="1" thickBot="1" x14ac:dyDescent="0.25">
      <c r="H41" s="27">
        <f>SUM(H26:H40)</f>
        <v>7750</v>
      </c>
      <c r="I41" s="1"/>
      <c r="J41" s="1"/>
      <c r="K41" s="1"/>
      <c r="L41" s="1"/>
      <c r="M41" s="1"/>
    </row>
    <row r="42" spans="1:17" ht="30" customHeight="1" thickTop="1" thickBot="1" x14ac:dyDescent="0.25">
      <c r="H42" s="5"/>
      <c r="I42" s="1"/>
      <c r="J42" s="1"/>
      <c r="K42" s="1"/>
      <c r="L42" s="1"/>
      <c r="M42" s="1"/>
    </row>
    <row r="43" spans="1:17" ht="30" customHeight="1" thickTop="1" x14ac:dyDescent="0.2">
      <c r="B43" s="112" t="s">
        <v>1</v>
      </c>
      <c r="C43" s="114" t="s">
        <v>2</v>
      </c>
      <c r="D43" s="114" t="s">
        <v>338</v>
      </c>
      <c r="E43" s="114" t="s">
        <v>340</v>
      </c>
      <c r="F43" s="114" t="s">
        <v>346</v>
      </c>
      <c r="G43" s="114" t="s">
        <v>3</v>
      </c>
      <c r="H43" s="116" t="s">
        <v>337</v>
      </c>
      <c r="I43" s="118" t="s">
        <v>341</v>
      </c>
      <c r="J43" s="118"/>
      <c r="K43" s="118"/>
      <c r="L43" s="118"/>
      <c r="M43" s="118"/>
      <c r="N43" s="108" t="s">
        <v>352</v>
      </c>
      <c r="O43" s="108" t="s">
        <v>353</v>
      </c>
      <c r="P43" s="108" t="s">
        <v>355</v>
      </c>
      <c r="Q43" s="110" t="s">
        <v>354</v>
      </c>
    </row>
    <row r="44" spans="1:17" s="34" customFormat="1" ht="30" customHeight="1" x14ac:dyDescent="0.2">
      <c r="B44" s="113"/>
      <c r="C44" s="115"/>
      <c r="D44" s="115"/>
      <c r="E44" s="115"/>
      <c r="F44" s="115"/>
      <c r="G44" s="115"/>
      <c r="H44" s="117"/>
      <c r="I44" s="87" t="s">
        <v>5</v>
      </c>
      <c r="J44" s="87" t="s">
        <v>6</v>
      </c>
      <c r="K44" s="87" t="s">
        <v>4</v>
      </c>
      <c r="L44" s="87" t="s">
        <v>347</v>
      </c>
      <c r="M44" s="87" t="s">
        <v>350</v>
      </c>
      <c r="N44" s="109"/>
      <c r="O44" s="109"/>
      <c r="P44" s="109"/>
      <c r="Q44" s="111"/>
    </row>
    <row r="45" spans="1:17" ht="30" customHeight="1" thickBot="1" x14ac:dyDescent="0.25">
      <c r="A45" s="1">
        <f>A40+1</f>
        <v>30</v>
      </c>
      <c r="B45" s="7" t="s">
        <v>7</v>
      </c>
      <c r="C45" s="9" t="s">
        <v>153</v>
      </c>
      <c r="D45" s="9" t="s">
        <v>339</v>
      </c>
      <c r="E45" s="36">
        <v>43319</v>
      </c>
      <c r="F45" s="9" t="s">
        <v>154</v>
      </c>
      <c r="G45" s="9" t="s">
        <v>155</v>
      </c>
      <c r="H45" s="24">
        <v>2300</v>
      </c>
      <c r="I45" s="9">
        <v>176</v>
      </c>
      <c r="J45" s="9">
        <v>161</v>
      </c>
      <c r="K45" s="9">
        <v>188</v>
      </c>
      <c r="L45" s="9" t="s">
        <v>154</v>
      </c>
      <c r="M45" s="9">
        <v>1714</v>
      </c>
      <c r="N45" s="18" t="s">
        <v>156</v>
      </c>
      <c r="O45" s="18" t="s">
        <v>157</v>
      </c>
      <c r="P45" s="18" t="s">
        <v>158</v>
      </c>
      <c r="Q45" s="19" t="s">
        <v>159</v>
      </c>
    </row>
    <row r="46" spans="1:17" ht="30" customHeight="1" thickTop="1" thickBot="1" x14ac:dyDescent="0.25">
      <c r="D46" s="30"/>
      <c r="H46" s="86">
        <f>SUM(H45)</f>
        <v>2300</v>
      </c>
      <c r="I46" s="39"/>
      <c r="J46" s="39"/>
      <c r="K46" s="39"/>
      <c r="L46" s="39"/>
      <c r="M46" s="39"/>
      <c r="N46" s="11"/>
      <c r="O46" s="11"/>
      <c r="P46" s="11"/>
      <c r="Q46" s="11"/>
    </row>
    <row r="47" spans="1:17" ht="30" customHeight="1" thickTop="1" thickBot="1" x14ac:dyDescent="0.25">
      <c r="H47" s="30"/>
      <c r="I47" s="35"/>
      <c r="J47" s="35"/>
      <c r="K47" s="35"/>
      <c r="L47" s="35"/>
      <c r="M47" s="35"/>
    </row>
    <row r="48" spans="1:17" ht="30" customHeight="1" thickTop="1" thickBot="1" x14ac:dyDescent="0.25">
      <c r="G48" s="92" t="s">
        <v>160</v>
      </c>
      <c r="H48" s="25">
        <f>SUM(H11+H22+H41+I46)</f>
        <v>17986</v>
      </c>
      <c r="I48" s="80"/>
      <c r="J48" s="80"/>
      <c r="K48" s="80"/>
      <c r="L48" s="80"/>
      <c r="M48" s="80"/>
      <c r="N48" s="93"/>
      <c r="O48" s="81"/>
    </row>
    <row r="49" spans="7:15" ht="30" customHeight="1" thickTop="1" thickBot="1" x14ac:dyDescent="0.25">
      <c r="G49" s="94" t="s">
        <v>161</v>
      </c>
      <c r="H49" s="26">
        <f>H48/5280</f>
        <v>3.4064393939393938</v>
      </c>
      <c r="I49" s="80"/>
      <c r="J49" s="80"/>
      <c r="K49" s="80"/>
      <c r="L49" s="80"/>
      <c r="M49" s="80"/>
      <c r="N49" s="82"/>
      <c r="O49" s="81"/>
    </row>
    <row r="50" spans="7:15" ht="15.75" thickTop="1" x14ac:dyDescent="0.2"/>
  </sheetData>
  <mergeCells count="49">
    <mergeCell ref="B1:Q1"/>
    <mergeCell ref="B2:B3"/>
    <mergeCell ref="C2:C3"/>
    <mergeCell ref="D2:D3"/>
    <mergeCell ref="E2:E3"/>
    <mergeCell ref="F2:F3"/>
    <mergeCell ref="G2:G3"/>
    <mergeCell ref="H2:H3"/>
    <mergeCell ref="I2:M2"/>
    <mergeCell ref="N2:N3"/>
    <mergeCell ref="O2:O3"/>
    <mergeCell ref="P2:P3"/>
    <mergeCell ref="Q2:Q3"/>
    <mergeCell ref="G13:G14"/>
    <mergeCell ref="H13:H14"/>
    <mergeCell ref="B13:B14"/>
    <mergeCell ref="C13:C14"/>
    <mergeCell ref="D13:D14"/>
    <mergeCell ref="E13:E14"/>
    <mergeCell ref="F13:F14"/>
    <mergeCell ref="I13:M13"/>
    <mergeCell ref="N13:N14"/>
    <mergeCell ref="O13:O14"/>
    <mergeCell ref="P13:P14"/>
    <mergeCell ref="Q13:Q14"/>
    <mergeCell ref="I24:M24"/>
    <mergeCell ref="N24:N25"/>
    <mergeCell ref="O24:O25"/>
    <mergeCell ref="B24:B25"/>
    <mergeCell ref="C24:C25"/>
    <mergeCell ref="D24:D25"/>
    <mergeCell ref="E24:E25"/>
    <mergeCell ref="F24:F25"/>
    <mergeCell ref="P24:P25"/>
    <mergeCell ref="Q24:Q25"/>
    <mergeCell ref="B43:B44"/>
    <mergeCell ref="C43:C44"/>
    <mergeCell ref="D43:D44"/>
    <mergeCell ref="E43:E44"/>
    <mergeCell ref="F43:F44"/>
    <mergeCell ref="G43:G44"/>
    <mergeCell ref="H43:H44"/>
    <mergeCell ref="I43:M43"/>
    <mergeCell ref="N43:N44"/>
    <mergeCell ref="O43:O44"/>
    <mergeCell ref="P43:P44"/>
    <mergeCell ref="Q43:Q44"/>
    <mergeCell ref="G24:G25"/>
    <mergeCell ref="H24:H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topLeftCell="A5" zoomScale="70" zoomScaleNormal="70" workbookViewId="0"/>
  </sheetViews>
  <sheetFormatPr defaultColWidth="19.85546875" defaultRowHeight="15" x14ac:dyDescent="0.2"/>
  <cols>
    <col min="1" max="1" width="10.7109375" style="47" customWidth="1"/>
    <col min="2" max="2" width="19" style="47" bestFit="1" customWidth="1"/>
    <col min="3" max="3" width="19.28515625" style="47" bestFit="1" customWidth="1"/>
    <col min="4" max="4" width="14.7109375" style="47" bestFit="1" customWidth="1"/>
    <col min="5" max="5" width="22.7109375" style="47" bestFit="1" customWidth="1"/>
    <col min="6" max="6" width="16.42578125" style="47" bestFit="1" customWidth="1"/>
    <col min="7" max="7" width="14.42578125" style="47" bestFit="1" customWidth="1"/>
    <col min="8" max="8" width="18.85546875" style="47" bestFit="1" customWidth="1"/>
    <col min="9" max="9" width="16.42578125" style="47" bestFit="1" customWidth="1"/>
    <col min="10" max="13" width="16.42578125" style="47" customWidth="1"/>
    <col min="14" max="15" width="18.140625" style="38" bestFit="1" customWidth="1"/>
    <col min="16" max="17" width="18.85546875" style="38" bestFit="1" customWidth="1"/>
    <col min="18" max="16384" width="19.85546875" style="47"/>
  </cols>
  <sheetData>
    <row r="1" spans="1:17" s="91" customFormat="1" ht="30" customHeight="1" thickBot="1" x14ac:dyDescent="0.25">
      <c r="B1" s="120" t="s">
        <v>162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ht="30" customHeight="1" thickTop="1" x14ac:dyDescent="0.2">
      <c r="A2" s="55"/>
      <c r="B2" s="112" t="s">
        <v>1</v>
      </c>
      <c r="C2" s="114" t="s">
        <v>2</v>
      </c>
      <c r="D2" s="114" t="s">
        <v>338</v>
      </c>
      <c r="E2" s="114" t="s">
        <v>340</v>
      </c>
      <c r="F2" s="114" t="s">
        <v>346</v>
      </c>
      <c r="G2" s="114" t="s">
        <v>3</v>
      </c>
      <c r="H2" s="116" t="s">
        <v>337</v>
      </c>
      <c r="I2" s="114" t="s">
        <v>341</v>
      </c>
      <c r="J2" s="114"/>
      <c r="K2" s="114"/>
      <c r="L2" s="114"/>
      <c r="M2" s="114"/>
      <c r="N2" s="108" t="s">
        <v>352</v>
      </c>
      <c r="O2" s="108" t="s">
        <v>353</v>
      </c>
      <c r="P2" s="108" t="s">
        <v>355</v>
      </c>
      <c r="Q2" s="110" t="s">
        <v>354</v>
      </c>
    </row>
    <row r="3" spans="1:17" s="34" customFormat="1" ht="30" customHeight="1" x14ac:dyDescent="0.2">
      <c r="B3" s="113"/>
      <c r="C3" s="115"/>
      <c r="D3" s="115"/>
      <c r="E3" s="115"/>
      <c r="F3" s="115"/>
      <c r="G3" s="115"/>
      <c r="H3" s="117"/>
      <c r="I3" s="89" t="s">
        <v>5</v>
      </c>
      <c r="J3" s="89" t="s">
        <v>6</v>
      </c>
      <c r="K3" s="89" t="s">
        <v>4</v>
      </c>
      <c r="L3" s="89" t="s">
        <v>347</v>
      </c>
      <c r="M3" s="89" t="s">
        <v>350</v>
      </c>
      <c r="N3" s="109"/>
      <c r="O3" s="109"/>
      <c r="P3" s="109"/>
      <c r="Q3" s="111"/>
    </row>
    <row r="4" spans="1:17" ht="30" customHeight="1" x14ac:dyDescent="0.2">
      <c r="A4" s="47">
        <v>1</v>
      </c>
      <c r="B4" s="48" t="s">
        <v>7</v>
      </c>
      <c r="C4" s="49" t="s">
        <v>8</v>
      </c>
      <c r="D4" s="49" t="s">
        <v>339</v>
      </c>
      <c r="E4" s="51">
        <v>43544</v>
      </c>
      <c r="F4" s="49" t="s">
        <v>163</v>
      </c>
      <c r="G4" s="49" t="s">
        <v>36</v>
      </c>
      <c r="H4" s="64">
        <v>330</v>
      </c>
      <c r="I4" s="49">
        <v>185</v>
      </c>
      <c r="J4" s="49">
        <v>173</v>
      </c>
      <c r="K4" s="49">
        <v>201</v>
      </c>
      <c r="L4" s="49" t="s">
        <v>163</v>
      </c>
      <c r="M4" s="49">
        <v>1821</v>
      </c>
      <c r="N4" s="16" t="s">
        <v>164</v>
      </c>
      <c r="O4" s="16" t="s">
        <v>165</v>
      </c>
      <c r="P4" s="16" t="s">
        <v>166</v>
      </c>
      <c r="Q4" s="17" t="s">
        <v>167</v>
      </c>
    </row>
    <row r="5" spans="1:17" ht="30" customHeight="1" x14ac:dyDescent="0.2">
      <c r="A5" s="47">
        <f>A4+1</f>
        <v>2</v>
      </c>
      <c r="B5" s="48" t="s">
        <v>7</v>
      </c>
      <c r="C5" s="49" t="s">
        <v>8</v>
      </c>
      <c r="D5" s="49" t="s">
        <v>339</v>
      </c>
      <c r="E5" s="51">
        <v>43607</v>
      </c>
      <c r="F5" s="49" t="s">
        <v>168</v>
      </c>
      <c r="G5" s="49" t="s">
        <v>36</v>
      </c>
      <c r="H5" s="64">
        <v>1650</v>
      </c>
      <c r="I5" s="49">
        <v>186</v>
      </c>
      <c r="J5" s="49">
        <v>174</v>
      </c>
      <c r="K5" s="49">
        <v>202</v>
      </c>
      <c r="L5" s="49" t="s">
        <v>168</v>
      </c>
      <c r="M5" s="49">
        <v>1641</v>
      </c>
      <c r="N5" s="16" t="s">
        <v>169</v>
      </c>
      <c r="O5" s="16" t="s">
        <v>170</v>
      </c>
      <c r="P5" s="16" t="s">
        <v>171</v>
      </c>
      <c r="Q5" s="17" t="s">
        <v>172</v>
      </c>
    </row>
    <row r="6" spans="1:17" ht="30" customHeight="1" x14ac:dyDescent="0.2">
      <c r="A6" s="47">
        <f t="shared" ref="A6:A8" si="0">A5+1</f>
        <v>3</v>
      </c>
      <c r="B6" s="48" t="s">
        <v>7</v>
      </c>
      <c r="C6" s="49" t="s">
        <v>8</v>
      </c>
      <c r="D6" s="49" t="s">
        <v>339</v>
      </c>
      <c r="E6" s="51">
        <v>43628</v>
      </c>
      <c r="F6" s="49" t="s">
        <v>25</v>
      </c>
      <c r="G6" s="49" t="s">
        <v>36</v>
      </c>
      <c r="H6" s="64">
        <v>1830</v>
      </c>
      <c r="I6" s="49">
        <v>196</v>
      </c>
      <c r="J6" s="49">
        <v>147</v>
      </c>
      <c r="K6" s="49">
        <v>203</v>
      </c>
      <c r="L6" s="49" t="s">
        <v>25</v>
      </c>
      <c r="M6" s="49">
        <v>1674</v>
      </c>
      <c r="N6" s="16" t="s">
        <v>173</v>
      </c>
      <c r="O6" s="16" t="s">
        <v>174</v>
      </c>
      <c r="P6" s="16" t="s">
        <v>175</v>
      </c>
      <c r="Q6" s="17" t="s">
        <v>176</v>
      </c>
    </row>
    <row r="7" spans="1:17" ht="30" customHeight="1" x14ac:dyDescent="0.2">
      <c r="A7" s="47">
        <f t="shared" si="0"/>
        <v>4</v>
      </c>
      <c r="B7" s="48" t="s">
        <v>7</v>
      </c>
      <c r="C7" s="49" t="s">
        <v>8</v>
      </c>
      <c r="D7" s="49" t="s">
        <v>339</v>
      </c>
      <c r="E7" s="51">
        <v>43689</v>
      </c>
      <c r="F7" s="49" t="s">
        <v>177</v>
      </c>
      <c r="G7" s="49" t="s">
        <v>178</v>
      </c>
      <c r="H7" s="64">
        <v>600</v>
      </c>
      <c r="I7" s="49">
        <v>198</v>
      </c>
      <c r="J7" s="49">
        <v>189</v>
      </c>
      <c r="K7" s="49">
        <v>206</v>
      </c>
      <c r="L7" s="49" t="s">
        <v>177</v>
      </c>
      <c r="M7" s="49">
        <v>1711</v>
      </c>
      <c r="N7" s="16" t="s">
        <v>179</v>
      </c>
      <c r="O7" s="16" t="s">
        <v>180</v>
      </c>
      <c r="P7" s="16" t="s">
        <v>181</v>
      </c>
      <c r="Q7" s="17" t="s">
        <v>182</v>
      </c>
    </row>
    <row r="8" spans="1:17" ht="30" customHeight="1" x14ac:dyDescent="0.2">
      <c r="A8" s="47">
        <f t="shared" si="0"/>
        <v>5</v>
      </c>
      <c r="B8" s="48" t="s">
        <v>7</v>
      </c>
      <c r="C8" s="49" t="s">
        <v>8</v>
      </c>
      <c r="D8" s="49" t="s">
        <v>339</v>
      </c>
      <c r="E8" s="51">
        <v>43759</v>
      </c>
      <c r="F8" s="49" t="s">
        <v>183</v>
      </c>
      <c r="G8" s="49" t="s">
        <v>178</v>
      </c>
      <c r="H8" s="64">
        <v>675</v>
      </c>
      <c r="I8" s="49">
        <v>203</v>
      </c>
      <c r="J8" s="49">
        <v>196</v>
      </c>
      <c r="K8" s="49">
        <v>210</v>
      </c>
      <c r="L8" s="49" t="s">
        <v>183</v>
      </c>
      <c r="M8" s="49">
        <v>1823</v>
      </c>
      <c r="N8" s="16" t="s">
        <v>184</v>
      </c>
      <c r="O8" s="16" t="s">
        <v>185</v>
      </c>
      <c r="P8" s="16" t="s">
        <v>186</v>
      </c>
      <c r="Q8" s="17" t="s">
        <v>187</v>
      </c>
    </row>
    <row r="9" spans="1:17" ht="30" customHeight="1" x14ac:dyDescent="0.2">
      <c r="A9" s="47">
        <f>A8+1</f>
        <v>6</v>
      </c>
      <c r="B9" s="48" t="s">
        <v>7</v>
      </c>
      <c r="C9" s="49" t="s">
        <v>8</v>
      </c>
      <c r="D9" s="49" t="s">
        <v>339</v>
      </c>
      <c r="E9" s="51">
        <v>43761</v>
      </c>
      <c r="F9" s="49" t="s">
        <v>188</v>
      </c>
      <c r="G9" s="49" t="s">
        <v>178</v>
      </c>
      <c r="H9" s="64">
        <v>850</v>
      </c>
      <c r="I9" s="49">
        <v>202</v>
      </c>
      <c r="J9" s="49">
        <v>195</v>
      </c>
      <c r="K9" s="49">
        <v>200</v>
      </c>
      <c r="L9" s="49" t="s">
        <v>188</v>
      </c>
      <c r="M9" s="49">
        <v>1870</v>
      </c>
      <c r="N9" s="16" t="s">
        <v>189</v>
      </c>
      <c r="O9" s="16" t="s">
        <v>190</v>
      </c>
      <c r="P9" s="16" t="s">
        <v>191</v>
      </c>
      <c r="Q9" s="17" t="s">
        <v>192</v>
      </c>
    </row>
    <row r="10" spans="1:17" ht="30" customHeight="1" thickBot="1" x14ac:dyDescent="0.25">
      <c r="A10" s="47">
        <f>A9+1</f>
        <v>7</v>
      </c>
      <c r="B10" s="42" t="s">
        <v>7</v>
      </c>
      <c r="C10" s="43" t="s">
        <v>8</v>
      </c>
      <c r="D10" s="43" t="s">
        <v>339</v>
      </c>
      <c r="E10" s="44">
        <v>43788</v>
      </c>
      <c r="F10" s="43" t="s">
        <v>193</v>
      </c>
      <c r="G10" s="43" t="s">
        <v>178</v>
      </c>
      <c r="H10" s="65">
        <v>0</v>
      </c>
      <c r="I10" s="43">
        <v>211</v>
      </c>
      <c r="J10" s="43">
        <v>202</v>
      </c>
      <c r="K10" s="43">
        <v>219</v>
      </c>
      <c r="L10" s="43" t="s">
        <v>193</v>
      </c>
      <c r="M10" s="43">
        <v>1824</v>
      </c>
      <c r="N10" s="18" t="s">
        <v>194</v>
      </c>
      <c r="O10" s="18" t="s">
        <v>195</v>
      </c>
      <c r="P10" s="18" t="s">
        <v>196</v>
      </c>
      <c r="Q10" s="19" t="s">
        <v>197</v>
      </c>
    </row>
    <row r="11" spans="1:17" ht="30" customHeight="1" thickTop="1" thickBot="1" x14ac:dyDescent="0.25">
      <c r="E11" s="88"/>
      <c r="H11" s="66">
        <f>SUM(H4:H10)</f>
        <v>5935</v>
      </c>
      <c r="I11" s="67"/>
      <c r="N11" s="40"/>
    </row>
    <row r="12" spans="1:17" ht="30" customHeight="1" thickTop="1" thickBot="1" x14ac:dyDescent="0.25">
      <c r="E12" s="88"/>
      <c r="H12" s="68"/>
    </row>
    <row r="13" spans="1:17" ht="30" customHeight="1" thickTop="1" x14ac:dyDescent="0.2">
      <c r="A13" s="55"/>
      <c r="B13" s="112" t="s">
        <v>1</v>
      </c>
      <c r="C13" s="114" t="s">
        <v>2</v>
      </c>
      <c r="D13" s="114" t="s">
        <v>338</v>
      </c>
      <c r="E13" s="126" t="s">
        <v>340</v>
      </c>
      <c r="F13" s="114" t="s">
        <v>346</v>
      </c>
      <c r="G13" s="114" t="s">
        <v>3</v>
      </c>
      <c r="H13" s="116" t="s">
        <v>337</v>
      </c>
      <c r="I13" s="114" t="s">
        <v>341</v>
      </c>
      <c r="J13" s="114"/>
      <c r="K13" s="114"/>
      <c r="L13" s="114"/>
      <c r="M13" s="114"/>
      <c r="N13" s="108" t="s">
        <v>352</v>
      </c>
      <c r="O13" s="108" t="s">
        <v>353</v>
      </c>
      <c r="P13" s="108" t="s">
        <v>355</v>
      </c>
      <c r="Q13" s="110" t="s">
        <v>354</v>
      </c>
    </row>
    <row r="14" spans="1:17" s="34" customFormat="1" ht="30" customHeight="1" x14ac:dyDescent="0.2">
      <c r="B14" s="113"/>
      <c r="C14" s="115"/>
      <c r="D14" s="115"/>
      <c r="E14" s="127"/>
      <c r="F14" s="115"/>
      <c r="G14" s="115"/>
      <c r="H14" s="117"/>
      <c r="I14" s="89" t="s">
        <v>5</v>
      </c>
      <c r="J14" s="89" t="s">
        <v>6</v>
      </c>
      <c r="K14" s="89" t="s">
        <v>4</v>
      </c>
      <c r="L14" s="89" t="s">
        <v>347</v>
      </c>
      <c r="M14" s="89" t="s">
        <v>350</v>
      </c>
      <c r="N14" s="109"/>
      <c r="O14" s="109"/>
      <c r="P14" s="109"/>
      <c r="Q14" s="111"/>
    </row>
    <row r="15" spans="1:17" ht="30" customHeight="1" x14ac:dyDescent="0.2">
      <c r="A15" s="47">
        <f>A10+1</f>
        <v>8</v>
      </c>
      <c r="B15" s="48" t="s">
        <v>198</v>
      </c>
      <c r="C15" s="49" t="s">
        <v>47</v>
      </c>
      <c r="D15" s="49" t="s">
        <v>339</v>
      </c>
      <c r="E15" s="51">
        <v>43475</v>
      </c>
      <c r="F15" s="49" t="s">
        <v>199</v>
      </c>
      <c r="G15" s="69" t="s">
        <v>351</v>
      </c>
      <c r="H15" s="70">
        <v>1500</v>
      </c>
      <c r="I15" s="49">
        <v>193</v>
      </c>
      <c r="J15" s="49">
        <v>182</v>
      </c>
      <c r="K15" s="69" t="s">
        <v>351</v>
      </c>
      <c r="L15" s="49" t="s">
        <v>199</v>
      </c>
      <c r="M15" s="49">
        <v>1710</v>
      </c>
      <c r="N15" s="16" t="s">
        <v>200</v>
      </c>
      <c r="O15" s="16" t="s">
        <v>201</v>
      </c>
      <c r="P15" s="16" t="s">
        <v>202</v>
      </c>
      <c r="Q15" s="17" t="s">
        <v>203</v>
      </c>
    </row>
    <row r="16" spans="1:17" ht="30" customHeight="1" x14ac:dyDescent="0.2">
      <c r="A16" s="47">
        <f t="shared" ref="A16:A19" si="1">A15+1</f>
        <v>9</v>
      </c>
      <c r="B16" s="48" t="s">
        <v>198</v>
      </c>
      <c r="C16" s="49" t="s">
        <v>47</v>
      </c>
      <c r="D16" s="49" t="s">
        <v>339</v>
      </c>
      <c r="E16" s="51">
        <v>43500</v>
      </c>
      <c r="F16" s="49" t="s">
        <v>204</v>
      </c>
      <c r="G16" s="69" t="s">
        <v>351</v>
      </c>
      <c r="H16" s="70">
        <v>900</v>
      </c>
      <c r="I16" s="49">
        <v>192</v>
      </c>
      <c r="J16" s="49">
        <v>181</v>
      </c>
      <c r="K16" s="69" t="s">
        <v>351</v>
      </c>
      <c r="L16" s="49" t="s">
        <v>204</v>
      </c>
      <c r="M16" s="49">
        <v>1765</v>
      </c>
      <c r="N16" s="16" t="s">
        <v>205</v>
      </c>
      <c r="O16" s="16" t="s">
        <v>206</v>
      </c>
      <c r="P16" s="16" t="s">
        <v>207</v>
      </c>
      <c r="Q16" s="17" t="s">
        <v>208</v>
      </c>
    </row>
    <row r="17" spans="1:18" ht="30" customHeight="1" x14ac:dyDescent="0.2">
      <c r="A17" s="47">
        <f t="shared" si="1"/>
        <v>10</v>
      </c>
      <c r="B17" s="48" t="s">
        <v>198</v>
      </c>
      <c r="C17" s="49" t="s">
        <v>47</v>
      </c>
      <c r="D17" s="49" t="s">
        <v>339</v>
      </c>
      <c r="E17" s="51">
        <v>43564</v>
      </c>
      <c r="F17" s="49" t="s">
        <v>209</v>
      </c>
      <c r="G17" s="69" t="s">
        <v>351</v>
      </c>
      <c r="H17" s="70">
        <v>700</v>
      </c>
      <c r="I17" s="49">
        <v>194</v>
      </c>
      <c r="J17" s="49">
        <v>183</v>
      </c>
      <c r="K17" s="69" t="s">
        <v>351</v>
      </c>
      <c r="L17" s="49" t="s">
        <v>209</v>
      </c>
      <c r="M17" s="49">
        <v>1770</v>
      </c>
      <c r="N17" s="16" t="s">
        <v>210</v>
      </c>
      <c r="O17" s="16" t="s">
        <v>211</v>
      </c>
      <c r="P17" s="16" t="s">
        <v>212</v>
      </c>
      <c r="Q17" s="17" t="s">
        <v>213</v>
      </c>
    </row>
    <row r="18" spans="1:18" ht="30" customHeight="1" x14ac:dyDescent="0.2">
      <c r="A18" s="47">
        <f t="shared" si="1"/>
        <v>11</v>
      </c>
      <c r="B18" s="48" t="s">
        <v>198</v>
      </c>
      <c r="C18" s="49" t="s">
        <v>47</v>
      </c>
      <c r="D18" s="49" t="s">
        <v>339</v>
      </c>
      <c r="E18" s="51">
        <v>43587</v>
      </c>
      <c r="F18" s="49" t="s">
        <v>214</v>
      </c>
      <c r="G18" s="69" t="s">
        <v>351</v>
      </c>
      <c r="H18" s="70">
        <v>830</v>
      </c>
      <c r="I18" s="49">
        <v>195</v>
      </c>
      <c r="J18" s="49">
        <v>184</v>
      </c>
      <c r="K18" s="69" t="s">
        <v>351</v>
      </c>
      <c r="L18" s="49" t="s">
        <v>214</v>
      </c>
      <c r="M18" s="49">
        <v>1771</v>
      </c>
      <c r="N18" s="16" t="s">
        <v>215</v>
      </c>
      <c r="O18" s="16" t="s">
        <v>216</v>
      </c>
      <c r="P18" s="16" t="s">
        <v>217</v>
      </c>
      <c r="Q18" s="17" t="s">
        <v>218</v>
      </c>
    </row>
    <row r="19" spans="1:18" ht="30" customHeight="1" thickBot="1" x14ac:dyDescent="0.25">
      <c r="A19" s="47">
        <f t="shared" si="1"/>
        <v>12</v>
      </c>
      <c r="B19" s="42" t="s">
        <v>198</v>
      </c>
      <c r="C19" s="43" t="s">
        <v>47</v>
      </c>
      <c r="D19" s="43" t="s">
        <v>339</v>
      </c>
      <c r="E19" s="44">
        <v>43600</v>
      </c>
      <c r="F19" s="43" t="s">
        <v>219</v>
      </c>
      <c r="G19" s="71" t="s">
        <v>351</v>
      </c>
      <c r="H19" s="72">
        <v>1150</v>
      </c>
      <c r="I19" s="43">
        <v>200</v>
      </c>
      <c r="J19" s="43">
        <v>193</v>
      </c>
      <c r="K19" s="71" t="s">
        <v>351</v>
      </c>
      <c r="L19" s="43" t="s">
        <v>219</v>
      </c>
      <c r="M19" s="43">
        <v>1766</v>
      </c>
      <c r="N19" s="73" t="s">
        <v>220</v>
      </c>
      <c r="O19" s="73" t="s">
        <v>221</v>
      </c>
      <c r="P19" s="73" t="s">
        <v>222</v>
      </c>
      <c r="Q19" s="128" t="s">
        <v>223</v>
      </c>
      <c r="R19" s="56"/>
    </row>
    <row r="20" spans="1:18" ht="30" customHeight="1" thickTop="1" thickBot="1" x14ac:dyDescent="0.25">
      <c r="E20" s="88"/>
      <c r="G20" s="74"/>
      <c r="H20" s="75">
        <f>SUM(H15:H19)</f>
        <v>5080</v>
      </c>
      <c r="I20" s="67"/>
      <c r="N20" s="22"/>
      <c r="O20" s="22"/>
      <c r="P20" s="20"/>
      <c r="Q20" s="22"/>
    </row>
    <row r="21" spans="1:18" ht="30" customHeight="1" thickTop="1" thickBot="1" x14ac:dyDescent="0.25">
      <c r="E21" s="88"/>
      <c r="H21" s="68"/>
      <c r="N21" s="20"/>
      <c r="O21" s="20"/>
      <c r="P21" s="20"/>
      <c r="Q21" s="20"/>
    </row>
    <row r="22" spans="1:18" ht="30" customHeight="1" thickTop="1" x14ac:dyDescent="0.2">
      <c r="A22" s="55"/>
      <c r="B22" s="112" t="s">
        <v>1</v>
      </c>
      <c r="C22" s="114" t="s">
        <v>2</v>
      </c>
      <c r="D22" s="114" t="s">
        <v>338</v>
      </c>
      <c r="E22" s="126" t="s">
        <v>340</v>
      </c>
      <c r="F22" s="114" t="s">
        <v>346</v>
      </c>
      <c r="G22" s="114" t="s">
        <v>3</v>
      </c>
      <c r="H22" s="116" t="s">
        <v>337</v>
      </c>
      <c r="I22" s="114" t="s">
        <v>341</v>
      </c>
      <c r="J22" s="114"/>
      <c r="K22" s="114"/>
      <c r="L22" s="114"/>
      <c r="M22" s="114"/>
      <c r="N22" s="108" t="s">
        <v>352</v>
      </c>
      <c r="O22" s="108" t="s">
        <v>353</v>
      </c>
      <c r="P22" s="108" t="s">
        <v>355</v>
      </c>
      <c r="Q22" s="110" t="s">
        <v>354</v>
      </c>
    </row>
    <row r="23" spans="1:18" s="34" customFormat="1" ht="30" customHeight="1" x14ac:dyDescent="0.2">
      <c r="B23" s="113"/>
      <c r="C23" s="115"/>
      <c r="D23" s="115"/>
      <c r="E23" s="127"/>
      <c r="F23" s="115"/>
      <c r="G23" s="115"/>
      <c r="H23" s="117"/>
      <c r="I23" s="89" t="s">
        <v>5</v>
      </c>
      <c r="J23" s="89" t="s">
        <v>6</v>
      </c>
      <c r="K23" s="89" t="s">
        <v>4</v>
      </c>
      <c r="L23" s="89" t="s">
        <v>347</v>
      </c>
      <c r="M23" s="89" t="s">
        <v>350</v>
      </c>
      <c r="N23" s="109"/>
      <c r="O23" s="109"/>
      <c r="P23" s="109"/>
      <c r="Q23" s="111"/>
    </row>
    <row r="24" spans="1:18" ht="30" customHeight="1" x14ac:dyDescent="0.2">
      <c r="A24" s="47">
        <f>A19+1</f>
        <v>13</v>
      </c>
      <c r="B24" s="48" t="s">
        <v>7</v>
      </c>
      <c r="C24" s="49" t="s">
        <v>153</v>
      </c>
      <c r="D24" s="49" t="s">
        <v>339</v>
      </c>
      <c r="E24" s="51">
        <v>43609</v>
      </c>
      <c r="F24" s="49" t="s">
        <v>224</v>
      </c>
      <c r="G24" s="49" t="s">
        <v>225</v>
      </c>
      <c r="H24" s="70">
        <v>700</v>
      </c>
      <c r="I24" s="49">
        <v>187</v>
      </c>
      <c r="J24" s="49">
        <v>175</v>
      </c>
      <c r="K24" s="49">
        <v>204</v>
      </c>
      <c r="L24" s="49" t="s">
        <v>224</v>
      </c>
      <c r="M24" s="49">
        <v>1820</v>
      </c>
      <c r="N24" s="16" t="s">
        <v>226</v>
      </c>
      <c r="O24" s="16" t="s">
        <v>227</v>
      </c>
      <c r="P24" s="16" t="s">
        <v>228</v>
      </c>
      <c r="Q24" s="17" t="s">
        <v>229</v>
      </c>
    </row>
    <row r="25" spans="1:18" ht="30" customHeight="1" x14ac:dyDescent="0.2">
      <c r="A25" s="47">
        <f t="shared" ref="A25:A26" si="2">A24+1</f>
        <v>14</v>
      </c>
      <c r="B25" s="48" t="s">
        <v>7</v>
      </c>
      <c r="C25" s="49" t="s">
        <v>153</v>
      </c>
      <c r="D25" s="49" t="s">
        <v>339</v>
      </c>
      <c r="E25" s="51">
        <v>43626</v>
      </c>
      <c r="F25" s="49" t="s">
        <v>230</v>
      </c>
      <c r="G25" s="49" t="s">
        <v>225</v>
      </c>
      <c r="H25" s="70">
        <v>1700</v>
      </c>
      <c r="I25" s="49">
        <v>197</v>
      </c>
      <c r="J25" s="49">
        <v>188</v>
      </c>
      <c r="K25" s="49">
        <v>205</v>
      </c>
      <c r="L25" s="49" t="s">
        <v>230</v>
      </c>
      <c r="M25" s="49">
        <v>1843</v>
      </c>
      <c r="N25" s="16" t="s">
        <v>231</v>
      </c>
      <c r="O25" s="16" t="s">
        <v>232</v>
      </c>
      <c r="P25" s="16" t="s">
        <v>233</v>
      </c>
      <c r="Q25" s="17" t="s">
        <v>234</v>
      </c>
    </row>
    <row r="26" spans="1:18" ht="30" customHeight="1" thickBot="1" x14ac:dyDescent="0.25">
      <c r="A26" s="47">
        <f t="shared" si="2"/>
        <v>15</v>
      </c>
      <c r="B26" s="42" t="s">
        <v>7</v>
      </c>
      <c r="C26" s="43" t="s">
        <v>153</v>
      </c>
      <c r="D26" s="43" t="s">
        <v>339</v>
      </c>
      <c r="E26" s="44">
        <v>43732</v>
      </c>
      <c r="F26" s="43" t="s">
        <v>154</v>
      </c>
      <c r="G26" s="43" t="s">
        <v>225</v>
      </c>
      <c r="H26" s="72">
        <v>2025</v>
      </c>
      <c r="I26" s="43">
        <v>204</v>
      </c>
      <c r="J26" s="43">
        <v>161</v>
      </c>
      <c r="K26" s="43">
        <v>211</v>
      </c>
      <c r="L26" s="43" t="s">
        <v>154</v>
      </c>
      <c r="M26" s="43">
        <v>1714</v>
      </c>
      <c r="N26" s="18" t="s">
        <v>235</v>
      </c>
      <c r="O26" s="18" t="s">
        <v>236</v>
      </c>
      <c r="P26" s="18" t="s">
        <v>237</v>
      </c>
      <c r="Q26" s="19" t="s">
        <v>238</v>
      </c>
    </row>
    <row r="27" spans="1:18" ht="30" customHeight="1" thickTop="1" thickBot="1" x14ac:dyDescent="0.25">
      <c r="D27" s="45"/>
      <c r="E27" s="88"/>
      <c r="H27" s="76">
        <f>SUM(H24:H26)</f>
        <v>4425</v>
      </c>
      <c r="N27" s="40"/>
    </row>
    <row r="28" spans="1:18" ht="30" customHeight="1" thickTop="1" thickBot="1" x14ac:dyDescent="0.25">
      <c r="E28" s="88"/>
      <c r="H28" s="77"/>
    </row>
    <row r="29" spans="1:18" ht="30" customHeight="1" thickTop="1" x14ac:dyDescent="0.2">
      <c r="A29" s="55"/>
      <c r="B29" s="112" t="s">
        <v>1</v>
      </c>
      <c r="C29" s="114" t="s">
        <v>2</v>
      </c>
      <c r="D29" s="114" t="s">
        <v>338</v>
      </c>
      <c r="E29" s="126" t="s">
        <v>340</v>
      </c>
      <c r="F29" s="114" t="s">
        <v>346</v>
      </c>
      <c r="G29" s="114" t="s">
        <v>3</v>
      </c>
      <c r="H29" s="116" t="s">
        <v>337</v>
      </c>
      <c r="I29" s="114" t="s">
        <v>341</v>
      </c>
      <c r="J29" s="114"/>
      <c r="K29" s="114"/>
      <c r="L29" s="114"/>
      <c r="M29" s="114"/>
      <c r="N29" s="108" t="s">
        <v>352</v>
      </c>
      <c r="O29" s="108" t="s">
        <v>353</v>
      </c>
      <c r="P29" s="108" t="s">
        <v>355</v>
      </c>
      <c r="Q29" s="110" t="s">
        <v>354</v>
      </c>
    </row>
    <row r="30" spans="1:18" s="34" customFormat="1" ht="30" customHeight="1" x14ac:dyDescent="0.2">
      <c r="B30" s="113"/>
      <c r="C30" s="115"/>
      <c r="D30" s="115"/>
      <c r="E30" s="127"/>
      <c r="F30" s="115"/>
      <c r="G30" s="115"/>
      <c r="H30" s="117"/>
      <c r="I30" s="89" t="s">
        <v>5</v>
      </c>
      <c r="J30" s="89" t="s">
        <v>6</v>
      </c>
      <c r="K30" s="89" t="s">
        <v>4</v>
      </c>
      <c r="L30" s="89" t="s">
        <v>347</v>
      </c>
      <c r="M30" s="89" t="s">
        <v>350</v>
      </c>
      <c r="N30" s="109"/>
      <c r="O30" s="109"/>
      <c r="P30" s="109"/>
      <c r="Q30" s="111"/>
    </row>
    <row r="31" spans="1:18" ht="30" customHeight="1" x14ac:dyDescent="0.2">
      <c r="A31" s="47">
        <f>A26+1</f>
        <v>16</v>
      </c>
      <c r="B31" s="48" t="s">
        <v>239</v>
      </c>
      <c r="C31" s="49" t="s">
        <v>240</v>
      </c>
      <c r="D31" s="49" t="s">
        <v>339</v>
      </c>
      <c r="E31" s="51">
        <v>43627</v>
      </c>
      <c r="F31" s="49" t="s">
        <v>241</v>
      </c>
      <c r="G31" s="69" t="s">
        <v>351</v>
      </c>
      <c r="H31" s="70">
        <v>450</v>
      </c>
      <c r="I31" s="49">
        <v>201</v>
      </c>
      <c r="J31" s="49">
        <v>194</v>
      </c>
      <c r="K31" s="69" t="s">
        <v>351</v>
      </c>
      <c r="L31" s="49" t="s">
        <v>241</v>
      </c>
      <c r="M31" s="49">
        <v>1795</v>
      </c>
      <c r="N31" s="16" t="s">
        <v>242</v>
      </c>
      <c r="O31" s="16" t="s">
        <v>243</v>
      </c>
      <c r="P31" s="16" t="s">
        <v>244</v>
      </c>
      <c r="Q31" s="17" t="s">
        <v>245</v>
      </c>
    </row>
    <row r="32" spans="1:18" ht="30" customHeight="1" thickBot="1" x14ac:dyDescent="0.25">
      <c r="A32" s="47">
        <f t="shared" ref="A32" si="3">A31+1</f>
        <v>17</v>
      </c>
      <c r="B32" s="42" t="s">
        <v>239</v>
      </c>
      <c r="C32" s="43" t="s">
        <v>240</v>
      </c>
      <c r="D32" s="43" t="s">
        <v>339</v>
      </c>
      <c r="E32" s="44">
        <v>43685</v>
      </c>
      <c r="F32" s="43" t="s">
        <v>246</v>
      </c>
      <c r="G32" s="43">
        <v>16</v>
      </c>
      <c r="H32" s="72">
        <v>225</v>
      </c>
      <c r="I32" s="43">
        <v>199</v>
      </c>
      <c r="J32" s="43">
        <v>191</v>
      </c>
      <c r="K32" s="43">
        <v>207</v>
      </c>
      <c r="L32" s="43" t="s">
        <v>246</v>
      </c>
      <c r="M32" s="43">
        <v>1794</v>
      </c>
      <c r="N32" s="18" t="s">
        <v>247</v>
      </c>
      <c r="O32" s="18" t="s">
        <v>248</v>
      </c>
      <c r="P32" s="18" t="s">
        <v>249</v>
      </c>
      <c r="Q32" s="19" t="s">
        <v>250</v>
      </c>
    </row>
    <row r="33" spans="7:17" ht="30" customHeight="1" thickTop="1" thickBot="1" x14ac:dyDescent="0.25">
      <c r="H33" s="78">
        <f>SUM(H31:H32)</f>
        <v>675</v>
      </c>
      <c r="N33" s="40"/>
      <c r="O33" s="47"/>
      <c r="P33" s="47"/>
      <c r="Q33" s="47"/>
    </row>
    <row r="34" spans="7:17" ht="30" customHeight="1" thickTop="1" thickBot="1" x14ac:dyDescent="0.25">
      <c r="O34" s="47"/>
      <c r="P34" s="47"/>
      <c r="Q34" s="47"/>
    </row>
    <row r="35" spans="7:17" ht="30" customHeight="1" thickTop="1" thickBot="1" x14ac:dyDescent="0.25">
      <c r="G35" s="79" t="s">
        <v>160</v>
      </c>
      <c r="H35" s="62">
        <f>SUM(H11+H20+H27+H33)</f>
        <v>16115</v>
      </c>
      <c r="O35" s="47"/>
      <c r="P35" s="47"/>
      <c r="Q35" s="47"/>
    </row>
    <row r="36" spans="7:17" ht="30" customHeight="1" thickTop="1" thickBot="1" x14ac:dyDescent="0.25">
      <c r="G36" s="90" t="s">
        <v>161</v>
      </c>
      <c r="H36" s="63">
        <f>H35/5280</f>
        <v>3.0520833333333335</v>
      </c>
      <c r="O36" s="47"/>
      <c r="P36" s="47"/>
      <c r="Q36" s="47"/>
    </row>
    <row r="37" spans="7:17" ht="30.95" customHeight="1" thickTop="1" x14ac:dyDescent="0.2">
      <c r="O37" s="47"/>
      <c r="P37" s="47"/>
      <c r="Q37" s="47"/>
    </row>
  </sheetData>
  <mergeCells count="49">
    <mergeCell ref="B1:Q1"/>
    <mergeCell ref="E2:E3"/>
    <mergeCell ref="F2:F3"/>
    <mergeCell ref="G2:G3"/>
    <mergeCell ref="H2:H3"/>
    <mergeCell ref="I2:M2"/>
    <mergeCell ref="N2:N3"/>
    <mergeCell ref="O2:O3"/>
    <mergeCell ref="P2:P3"/>
    <mergeCell ref="Q2:Q3"/>
    <mergeCell ref="B2:B3"/>
    <mergeCell ref="C2:C3"/>
    <mergeCell ref="D2:D3"/>
    <mergeCell ref="B13:B14"/>
    <mergeCell ref="C13:C14"/>
    <mergeCell ref="D13:D14"/>
    <mergeCell ref="E13:E14"/>
    <mergeCell ref="F13:F14"/>
    <mergeCell ref="P13:P14"/>
    <mergeCell ref="Q13:Q14"/>
    <mergeCell ref="G13:G14"/>
    <mergeCell ref="H13:H14"/>
    <mergeCell ref="I13:M13"/>
    <mergeCell ref="N13:N14"/>
    <mergeCell ref="O13:O14"/>
    <mergeCell ref="B29:B30"/>
    <mergeCell ref="C29:C30"/>
    <mergeCell ref="D29:D30"/>
    <mergeCell ref="E29:E30"/>
    <mergeCell ref="F29:F30"/>
    <mergeCell ref="G29:G30"/>
    <mergeCell ref="H29:H30"/>
    <mergeCell ref="I29:M29"/>
    <mergeCell ref="N29:N30"/>
    <mergeCell ref="O29:O30"/>
    <mergeCell ref="P29:P30"/>
    <mergeCell ref="Q29:Q30"/>
    <mergeCell ref="Q22:Q23"/>
    <mergeCell ref="P22:P23"/>
    <mergeCell ref="O22:O23"/>
    <mergeCell ref="E22:E23"/>
    <mergeCell ref="D22:D23"/>
    <mergeCell ref="C22:C23"/>
    <mergeCell ref="B22:B23"/>
    <mergeCell ref="N22:N23"/>
    <mergeCell ref="I22:M22"/>
    <mergeCell ref="H22:H23"/>
    <mergeCell ref="G22:G23"/>
    <mergeCell ref="F22:F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9AC2-50A9-4738-8263-9AF6C507A284}">
  <dimension ref="A1:Q42"/>
  <sheetViews>
    <sheetView zoomScale="70" zoomScaleNormal="70" workbookViewId="0"/>
  </sheetViews>
  <sheetFormatPr defaultRowHeight="15" x14ac:dyDescent="0.2"/>
  <cols>
    <col min="1" max="1" width="7.5703125" style="41" customWidth="1"/>
    <col min="2" max="2" width="28.85546875" style="41" customWidth="1"/>
    <col min="3" max="3" width="20" style="41" bestFit="1" customWidth="1"/>
    <col min="4" max="4" width="13" style="41" bestFit="1" customWidth="1"/>
    <col min="5" max="5" width="22.28515625" style="41" bestFit="1" customWidth="1"/>
    <col min="6" max="6" width="29.7109375" style="41" customWidth="1"/>
    <col min="7" max="7" width="9.28515625" style="41" customWidth="1"/>
    <col min="8" max="8" width="18.85546875" style="41" customWidth="1"/>
    <col min="9" max="9" width="10.5703125" style="41" bestFit="1" customWidth="1"/>
    <col min="10" max="13" width="10.5703125" style="41" customWidth="1"/>
    <col min="14" max="15" width="19.140625" style="41" bestFit="1" customWidth="1"/>
    <col min="16" max="17" width="19.85546875" style="41" bestFit="1" customWidth="1"/>
    <col min="18" max="16384" width="9.140625" style="41"/>
  </cols>
  <sheetData>
    <row r="1" spans="1:17" s="97" customFormat="1" ht="30" customHeight="1" thickBot="1" x14ac:dyDescent="0.25">
      <c r="B1" s="125" t="s">
        <v>251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30" customHeight="1" thickTop="1" x14ac:dyDescent="0.2">
      <c r="B2" s="112" t="s">
        <v>1</v>
      </c>
      <c r="C2" s="114" t="s">
        <v>2</v>
      </c>
      <c r="D2" s="114" t="s">
        <v>342</v>
      </c>
      <c r="E2" s="114" t="s">
        <v>340</v>
      </c>
      <c r="F2" s="114" t="s">
        <v>346</v>
      </c>
      <c r="G2" s="114" t="s">
        <v>3</v>
      </c>
      <c r="H2" s="116" t="s">
        <v>337</v>
      </c>
      <c r="I2" s="114" t="s">
        <v>341</v>
      </c>
      <c r="J2" s="114"/>
      <c r="K2" s="114"/>
      <c r="L2" s="114"/>
      <c r="M2" s="114"/>
      <c r="N2" s="108" t="s">
        <v>352</v>
      </c>
      <c r="O2" s="108" t="s">
        <v>353</v>
      </c>
      <c r="P2" s="108" t="s">
        <v>355</v>
      </c>
      <c r="Q2" s="110" t="s">
        <v>354</v>
      </c>
    </row>
    <row r="3" spans="1:17" ht="30" customHeight="1" x14ac:dyDescent="0.2">
      <c r="B3" s="113"/>
      <c r="C3" s="115"/>
      <c r="D3" s="115"/>
      <c r="E3" s="115"/>
      <c r="F3" s="115"/>
      <c r="G3" s="115"/>
      <c r="H3" s="117"/>
      <c r="I3" s="87" t="s">
        <v>5</v>
      </c>
      <c r="J3" s="87" t="s">
        <v>6</v>
      </c>
      <c r="K3" s="87" t="s">
        <v>4</v>
      </c>
      <c r="L3" s="87" t="s">
        <v>347</v>
      </c>
      <c r="M3" s="87" t="s">
        <v>350</v>
      </c>
      <c r="N3" s="109"/>
      <c r="O3" s="109"/>
      <c r="P3" s="109"/>
      <c r="Q3" s="111"/>
    </row>
    <row r="4" spans="1:17" ht="30" customHeight="1" thickBot="1" x14ac:dyDescent="0.25">
      <c r="A4" s="41">
        <v>1</v>
      </c>
      <c r="B4" s="42" t="s">
        <v>252</v>
      </c>
      <c r="C4" s="43" t="s">
        <v>8</v>
      </c>
      <c r="D4" s="43" t="s">
        <v>339</v>
      </c>
      <c r="E4" s="44">
        <v>43999</v>
      </c>
      <c r="F4" s="43" t="s">
        <v>168</v>
      </c>
      <c r="G4" s="43" t="s">
        <v>178</v>
      </c>
      <c r="H4" s="100">
        <v>1820</v>
      </c>
      <c r="I4" s="43">
        <v>205</v>
      </c>
      <c r="J4" s="43">
        <v>174</v>
      </c>
      <c r="K4" s="43">
        <v>213</v>
      </c>
      <c r="L4" s="43" t="s">
        <v>168</v>
      </c>
      <c r="M4" s="43">
        <v>1641</v>
      </c>
      <c r="N4" s="28" t="s">
        <v>253</v>
      </c>
      <c r="O4" s="28" t="s">
        <v>254</v>
      </c>
      <c r="P4" s="28" t="s">
        <v>255</v>
      </c>
      <c r="Q4" s="29" t="s">
        <v>256</v>
      </c>
    </row>
    <row r="5" spans="1:17" ht="30" customHeight="1" thickTop="1" thickBot="1" x14ac:dyDescent="0.25">
      <c r="H5" s="101">
        <f>SUM(H4)</f>
        <v>1820</v>
      </c>
      <c r="N5" s="45"/>
    </row>
    <row r="6" spans="1:17" ht="30" customHeight="1" thickTop="1" thickBot="1" x14ac:dyDescent="0.25">
      <c r="H6" s="46"/>
      <c r="N6" s="47"/>
    </row>
    <row r="7" spans="1:17" ht="30" customHeight="1" thickTop="1" x14ac:dyDescent="0.2">
      <c r="B7" s="112" t="s">
        <v>1</v>
      </c>
      <c r="C7" s="114" t="s">
        <v>2</v>
      </c>
      <c r="D7" s="114" t="s">
        <v>342</v>
      </c>
      <c r="E7" s="114" t="s">
        <v>340</v>
      </c>
      <c r="F7" s="114" t="s">
        <v>346</v>
      </c>
      <c r="G7" s="114" t="s">
        <v>3</v>
      </c>
      <c r="H7" s="116" t="s">
        <v>337</v>
      </c>
      <c r="I7" s="114" t="s">
        <v>341</v>
      </c>
      <c r="J7" s="114"/>
      <c r="K7" s="114"/>
      <c r="L7" s="114"/>
      <c r="M7" s="114"/>
      <c r="N7" s="108" t="s">
        <v>352</v>
      </c>
      <c r="O7" s="108" t="s">
        <v>353</v>
      </c>
      <c r="P7" s="108" t="s">
        <v>355</v>
      </c>
      <c r="Q7" s="110" t="s">
        <v>354</v>
      </c>
    </row>
    <row r="8" spans="1:17" ht="30" customHeight="1" x14ac:dyDescent="0.2">
      <c r="B8" s="113"/>
      <c r="C8" s="115"/>
      <c r="D8" s="115"/>
      <c r="E8" s="115"/>
      <c r="F8" s="115"/>
      <c r="G8" s="115"/>
      <c r="H8" s="117"/>
      <c r="I8" s="87" t="s">
        <v>5</v>
      </c>
      <c r="J8" s="87" t="s">
        <v>6</v>
      </c>
      <c r="K8" s="87" t="s">
        <v>4</v>
      </c>
      <c r="L8" s="87" t="s">
        <v>347</v>
      </c>
      <c r="M8" s="87" t="s">
        <v>350</v>
      </c>
      <c r="N8" s="109"/>
      <c r="O8" s="109"/>
      <c r="P8" s="109"/>
      <c r="Q8" s="111"/>
    </row>
    <row r="9" spans="1:17" ht="30" customHeight="1" thickBot="1" x14ac:dyDescent="0.25">
      <c r="A9" s="41">
        <v>2</v>
      </c>
      <c r="B9" s="42" t="s">
        <v>257</v>
      </c>
      <c r="C9" s="43" t="s">
        <v>47</v>
      </c>
      <c r="D9" s="43" t="s">
        <v>339</v>
      </c>
      <c r="E9" s="44">
        <v>43990</v>
      </c>
      <c r="F9" s="43" t="s">
        <v>258</v>
      </c>
      <c r="G9" s="71" t="s">
        <v>351</v>
      </c>
      <c r="H9" s="102">
        <v>1475</v>
      </c>
      <c r="I9" s="43">
        <v>209</v>
      </c>
      <c r="J9" s="43">
        <v>199</v>
      </c>
      <c r="K9" s="71" t="s">
        <v>351</v>
      </c>
      <c r="L9" s="43" t="s">
        <v>258</v>
      </c>
      <c r="M9" s="43">
        <v>1900</v>
      </c>
      <c r="N9" s="28" t="s">
        <v>259</v>
      </c>
      <c r="O9" s="28" t="s">
        <v>260</v>
      </c>
      <c r="P9" s="28" t="s">
        <v>261</v>
      </c>
      <c r="Q9" s="29" t="s">
        <v>262</v>
      </c>
    </row>
    <row r="10" spans="1:17" ht="30" customHeight="1" thickTop="1" thickBot="1" x14ac:dyDescent="0.25">
      <c r="H10" s="99">
        <f>SUM(H9)</f>
        <v>1475</v>
      </c>
    </row>
    <row r="11" spans="1:17" ht="30" customHeight="1" thickTop="1" thickBot="1" x14ac:dyDescent="0.25">
      <c r="H11" s="46"/>
    </row>
    <row r="12" spans="1:17" ht="30" customHeight="1" thickTop="1" x14ac:dyDescent="0.2">
      <c r="B12" s="112" t="s">
        <v>1</v>
      </c>
      <c r="C12" s="114" t="s">
        <v>2</v>
      </c>
      <c r="D12" s="114" t="s">
        <v>342</v>
      </c>
      <c r="E12" s="114" t="s">
        <v>340</v>
      </c>
      <c r="F12" s="114" t="s">
        <v>346</v>
      </c>
      <c r="G12" s="114" t="s">
        <v>3</v>
      </c>
      <c r="H12" s="116" t="s">
        <v>337</v>
      </c>
      <c r="I12" s="114" t="s">
        <v>341</v>
      </c>
      <c r="J12" s="114"/>
      <c r="K12" s="114"/>
      <c r="L12" s="114"/>
      <c r="M12" s="114"/>
      <c r="N12" s="108" t="s">
        <v>352</v>
      </c>
      <c r="O12" s="108" t="s">
        <v>353</v>
      </c>
      <c r="P12" s="108" t="s">
        <v>355</v>
      </c>
      <c r="Q12" s="110" t="s">
        <v>354</v>
      </c>
    </row>
    <row r="13" spans="1:17" ht="30" customHeight="1" x14ac:dyDescent="0.2">
      <c r="B13" s="113"/>
      <c r="C13" s="115"/>
      <c r="D13" s="115"/>
      <c r="E13" s="115"/>
      <c r="F13" s="115"/>
      <c r="G13" s="115"/>
      <c r="H13" s="117"/>
      <c r="I13" s="87" t="s">
        <v>5</v>
      </c>
      <c r="J13" s="87" t="s">
        <v>6</v>
      </c>
      <c r="K13" s="87" t="s">
        <v>4</v>
      </c>
      <c r="L13" s="87" t="s">
        <v>347</v>
      </c>
      <c r="M13" s="87" t="s">
        <v>350</v>
      </c>
      <c r="N13" s="109"/>
      <c r="O13" s="109"/>
      <c r="P13" s="109"/>
      <c r="Q13" s="111"/>
    </row>
    <row r="14" spans="1:17" ht="30" customHeight="1" x14ac:dyDescent="0.2">
      <c r="A14" s="41">
        <v>3</v>
      </c>
      <c r="B14" s="48" t="s">
        <v>252</v>
      </c>
      <c r="C14" s="49" t="s">
        <v>76</v>
      </c>
      <c r="D14" s="50" t="s">
        <v>339</v>
      </c>
      <c r="E14" s="51">
        <v>43998</v>
      </c>
      <c r="F14" s="49" t="s">
        <v>263</v>
      </c>
      <c r="G14" s="49" t="s">
        <v>264</v>
      </c>
      <c r="H14" s="70">
        <v>2105</v>
      </c>
      <c r="I14" s="49">
        <v>229</v>
      </c>
      <c r="J14" s="49">
        <v>224</v>
      </c>
      <c r="K14" s="49">
        <v>233</v>
      </c>
      <c r="L14" s="49" t="s">
        <v>263</v>
      </c>
      <c r="M14" s="49">
        <v>1675</v>
      </c>
      <c r="N14" s="31" t="s">
        <v>265</v>
      </c>
      <c r="O14" s="31" t="s">
        <v>266</v>
      </c>
      <c r="P14" s="31" t="s">
        <v>267</v>
      </c>
      <c r="Q14" s="32" t="s">
        <v>268</v>
      </c>
    </row>
    <row r="15" spans="1:17" ht="30" customHeight="1" x14ac:dyDescent="0.2">
      <c r="A15" s="41">
        <v>4</v>
      </c>
      <c r="B15" s="48" t="s">
        <v>252</v>
      </c>
      <c r="C15" s="49" t="s">
        <v>76</v>
      </c>
      <c r="D15" s="49" t="s">
        <v>339</v>
      </c>
      <c r="E15" s="51">
        <v>44039</v>
      </c>
      <c r="F15" s="49" t="s">
        <v>269</v>
      </c>
      <c r="G15" s="49" t="s">
        <v>264</v>
      </c>
      <c r="H15" s="70">
        <v>744</v>
      </c>
      <c r="I15" s="49">
        <v>224</v>
      </c>
      <c r="J15" s="49">
        <v>222</v>
      </c>
      <c r="K15" s="49">
        <v>230</v>
      </c>
      <c r="L15" s="49" t="s">
        <v>269</v>
      </c>
      <c r="M15" s="49">
        <v>1812</v>
      </c>
      <c r="N15" s="31" t="s">
        <v>270</v>
      </c>
      <c r="O15" s="31" t="s">
        <v>270</v>
      </c>
      <c r="P15" s="31" t="s">
        <v>271</v>
      </c>
      <c r="Q15" s="32" t="s">
        <v>272</v>
      </c>
    </row>
    <row r="16" spans="1:17" ht="30" customHeight="1" x14ac:dyDescent="0.2">
      <c r="A16" s="41">
        <v>5</v>
      </c>
      <c r="B16" s="48" t="s">
        <v>252</v>
      </c>
      <c r="C16" s="49" t="s">
        <v>76</v>
      </c>
      <c r="D16" s="52" t="s">
        <v>339</v>
      </c>
      <c r="E16" s="51">
        <v>44039</v>
      </c>
      <c r="F16" s="49" t="s">
        <v>269</v>
      </c>
      <c r="G16" s="49" t="s">
        <v>264</v>
      </c>
      <c r="H16" s="70">
        <v>1522</v>
      </c>
      <c r="I16" s="49">
        <v>223</v>
      </c>
      <c r="J16" s="49">
        <v>222</v>
      </c>
      <c r="K16" s="49">
        <v>230</v>
      </c>
      <c r="L16" s="49" t="s">
        <v>269</v>
      </c>
      <c r="M16" s="49">
        <v>1812</v>
      </c>
      <c r="N16" s="31" t="s">
        <v>273</v>
      </c>
      <c r="O16" s="31" t="s">
        <v>274</v>
      </c>
      <c r="P16" s="31" t="s">
        <v>275</v>
      </c>
      <c r="Q16" s="32" t="s">
        <v>276</v>
      </c>
    </row>
    <row r="17" spans="1:17" ht="30" customHeight="1" x14ac:dyDescent="0.2">
      <c r="A17" s="41">
        <v>6</v>
      </c>
      <c r="B17" s="48" t="s">
        <v>252</v>
      </c>
      <c r="C17" s="49" t="s">
        <v>76</v>
      </c>
      <c r="D17" s="49" t="s">
        <v>339</v>
      </c>
      <c r="E17" s="51">
        <v>44061</v>
      </c>
      <c r="F17" s="49" t="s">
        <v>277</v>
      </c>
      <c r="G17" s="49" t="s">
        <v>264</v>
      </c>
      <c r="H17" s="70">
        <v>268</v>
      </c>
      <c r="I17" s="49">
        <v>225</v>
      </c>
      <c r="J17" s="49">
        <v>223</v>
      </c>
      <c r="K17" s="49">
        <v>231</v>
      </c>
      <c r="L17" s="49" t="s">
        <v>277</v>
      </c>
      <c r="M17" s="49">
        <v>1756</v>
      </c>
      <c r="N17" s="31" t="s">
        <v>278</v>
      </c>
      <c r="O17" s="31" t="s">
        <v>279</v>
      </c>
      <c r="P17" s="31" t="s">
        <v>280</v>
      </c>
      <c r="Q17" s="32" t="s">
        <v>281</v>
      </c>
    </row>
    <row r="18" spans="1:17" ht="30" customHeight="1" x14ac:dyDescent="0.2">
      <c r="A18" s="41">
        <v>7</v>
      </c>
      <c r="B18" s="48" t="s">
        <v>252</v>
      </c>
      <c r="C18" s="49" t="s">
        <v>76</v>
      </c>
      <c r="D18" s="53" t="s">
        <v>339</v>
      </c>
      <c r="E18" s="51">
        <v>44061</v>
      </c>
      <c r="F18" s="49" t="s">
        <v>277</v>
      </c>
      <c r="G18" s="49" t="s">
        <v>264</v>
      </c>
      <c r="H18" s="70">
        <v>486</v>
      </c>
      <c r="I18" s="49">
        <v>226</v>
      </c>
      <c r="J18" s="49">
        <v>223</v>
      </c>
      <c r="K18" s="49">
        <v>231</v>
      </c>
      <c r="L18" s="49" t="s">
        <v>277</v>
      </c>
      <c r="M18" s="49">
        <v>1756</v>
      </c>
      <c r="N18" s="31" t="s">
        <v>282</v>
      </c>
      <c r="O18" s="31" t="s">
        <v>283</v>
      </c>
      <c r="P18" s="31" t="s">
        <v>284</v>
      </c>
      <c r="Q18" s="32" t="s">
        <v>285</v>
      </c>
    </row>
    <row r="19" spans="1:17" ht="30" customHeight="1" x14ac:dyDescent="0.2">
      <c r="A19" s="41">
        <v>8</v>
      </c>
      <c r="B19" s="48" t="s">
        <v>252</v>
      </c>
      <c r="C19" s="49" t="s">
        <v>76</v>
      </c>
      <c r="D19" s="53" t="s">
        <v>339</v>
      </c>
      <c r="E19" s="51">
        <v>44061</v>
      </c>
      <c r="F19" s="49" t="s">
        <v>277</v>
      </c>
      <c r="G19" s="49" t="s">
        <v>264</v>
      </c>
      <c r="H19" s="70">
        <v>621</v>
      </c>
      <c r="I19" s="49">
        <v>227</v>
      </c>
      <c r="J19" s="49">
        <v>223</v>
      </c>
      <c r="K19" s="49">
        <v>231</v>
      </c>
      <c r="L19" s="49" t="s">
        <v>277</v>
      </c>
      <c r="M19" s="49">
        <v>1756</v>
      </c>
      <c r="N19" s="31" t="s">
        <v>286</v>
      </c>
      <c r="O19" s="31" t="s">
        <v>287</v>
      </c>
      <c r="P19" s="31" t="s">
        <v>288</v>
      </c>
      <c r="Q19" s="32" t="s">
        <v>289</v>
      </c>
    </row>
    <row r="20" spans="1:17" ht="30" customHeight="1" x14ac:dyDescent="0.2">
      <c r="A20" s="41">
        <v>9</v>
      </c>
      <c r="B20" s="48" t="s">
        <v>252</v>
      </c>
      <c r="C20" s="49" t="s">
        <v>76</v>
      </c>
      <c r="D20" s="53" t="s">
        <v>339</v>
      </c>
      <c r="E20" s="51">
        <v>44062</v>
      </c>
      <c r="F20" s="49" t="s">
        <v>343</v>
      </c>
      <c r="G20" s="49" t="s">
        <v>290</v>
      </c>
      <c r="H20" s="70">
        <v>440</v>
      </c>
      <c r="I20" s="49">
        <v>220</v>
      </c>
      <c r="J20" s="49">
        <v>217</v>
      </c>
      <c r="K20" s="49">
        <v>228</v>
      </c>
      <c r="L20" s="49" t="s">
        <v>348</v>
      </c>
      <c r="M20" s="49">
        <v>786</v>
      </c>
      <c r="N20" s="31" t="s">
        <v>291</v>
      </c>
      <c r="O20" s="31" t="s">
        <v>292</v>
      </c>
      <c r="P20" s="31" t="s">
        <v>293</v>
      </c>
      <c r="Q20" s="32" t="s">
        <v>294</v>
      </c>
    </row>
    <row r="21" spans="1:17" ht="30" customHeight="1" x14ac:dyDescent="0.2">
      <c r="A21" s="41">
        <v>10</v>
      </c>
      <c r="B21" s="48" t="s">
        <v>252</v>
      </c>
      <c r="C21" s="49" t="s">
        <v>76</v>
      </c>
      <c r="D21" s="52" t="s">
        <v>339</v>
      </c>
      <c r="E21" s="51">
        <v>44091</v>
      </c>
      <c r="F21" s="49" t="s">
        <v>277</v>
      </c>
      <c r="G21" s="49" t="s">
        <v>264</v>
      </c>
      <c r="H21" s="70">
        <v>2412</v>
      </c>
      <c r="I21" s="49">
        <v>228</v>
      </c>
      <c r="J21" s="49">
        <v>223</v>
      </c>
      <c r="K21" s="49">
        <v>231</v>
      </c>
      <c r="L21" s="49" t="s">
        <v>277</v>
      </c>
      <c r="M21" s="49">
        <v>1756</v>
      </c>
      <c r="N21" s="31" t="s">
        <v>295</v>
      </c>
      <c r="O21" s="31" t="s">
        <v>296</v>
      </c>
      <c r="P21" s="31" t="s">
        <v>280</v>
      </c>
      <c r="Q21" s="32" t="s">
        <v>297</v>
      </c>
    </row>
    <row r="22" spans="1:17" ht="30" customHeight="1" x14ac:dyDescent="0.2">
      <c r="A22" s="41">
        <v>11</v>
      </c>
      <c r="B22" s="48" t="s">
        <v>252</v>
      </c>
      <c r="C22" s="49" t="s">
        <v>76</v>
      </c>
      <c r="D22" s="49" t="s">
        <v>339</v>
      </c>
      <c r="E22" s="51">
        <v>44112</v>
      </c>
      <c r="F22" s="49" t="s">
        <v>298</v>
      </c>
      <c r="G22" s="49" t="s">
        <v>299</v>
      </c>
      <c r="H22" s="70">
        <v>760</v>
      </c>
      <c r="I22" s="49">
        <v>216</v>
      </c>
      <c r="J22" s="49">
        <v>200</v>
      </c>
      <c r="K22" s="49">
        <v>225</v>
      </c>
      <c r="L22" s="49" t="s">
        <v>349</v>
      </c>
      <c r="M22" s="49">
        <v>1880</v>
      </c>
      <c r="N22" s="31" t="s">
        <v>300</v>
      </c>
      <c r="O22" s="31" t="s">
        <v>301</v>
      </c>
      <c r="P22" s="31" t="s">
        <v>302</v>
      </c>
      <c r="Q22" s="32" t="s">
        <v>303</v>
      </c>
    </row>
    <row r="23" spans="1:17" ht="30" customHeight="1" thickBot="1" x14ac:dyDescent="0.25">
      <c r="A23" s="41">
        <v>12</v>
      </c>
      <c r="B23" s="42" t="s">
        <v>252</v>
      </c>
      <c r="C23" s="43" t="s">
        <v>76</v>
      </c>
      <c r="D23" s="54" t="s">
        <v>339</v>
      </c>
      <c r="E23" s="44">
        <v>44126</v>
      </c>
      <c r="F23" s="43" t="s">
        <v>343</v>
      </c>
      <c r="G23" s="43" t="s">
        <v>290</v>
      </c>
      <c r="H23" s="103">
        <v>1671</v>
      </c>
      <c r="I23" s="43">
        <v>221</v>
      </c>
      <c r="J23" s="43">
        <v>217</v>
      </c>
      <c r="K23" s="43">
        <v>228</v>
      </c>
      <c r="L23" s="43" t="s">
        <v>348</v>
      </c>
      <c r="M23" s="43">
        <v>786</v>
      </c>
      <c r="N23" s="28" t="s">
        <v>304</v>
      </c>
      <c r="O23" s="28" t="s">
        <v>292</v>
      </c>
      <c r="P23" s="28" t="s">
        <v>305</v>
      </c>
      <c r="Q23" s="29" t="s">
        <v>306</v>
      </c>
    </row>
    <row r="24" spans="1:17" ht="30" customHeight="1" thickTop="1" thickBot="1" x14ac:dyDescent="0.25">
      <c r="H24" s="98">
        <f>SUM(H14:H23)</f>
        <v>11029</v>
      </c>
      <c r="N24" s="45"/>
    </row>
    <row r="25" spans="1:17" ht="30" customHeight="1" thickTop="1" thickBot="1" x14ac:dyDescent="0.25">
      <c r="H25" s="57"/>
      <c r="N25" s="47"/>
    </row>
    <row r="26" spans="1:17" ht="30" customHeight="1" thickTop="1" x14ac:dyDescent="0.2">
      <c r="B26" s="112" t="s">
        <v>1</v>
      </c>
      <c r="C26" s="114" t="s">
        <v>2</v>
      </c>
      <c r="D26" s="114" t="s">
        <v>342</v>
      </c>
      <c r="E26" s="114" t="s">
        <v>340</v>
      </c>
      <c r="F26" s="114" t="s">
        <v>346</v>
      </c>
      <c r="G26" s="114" t="s">
        <v>3</v>
      </c>
      <c r="H26" s="116" t="s">
        <v>337</v>
      </c>
      <c r="I26" s="114" t="s">
        <v>341</v>
      </c>
      <c r="J26" s="114"/>
      <c r="K26" s="114"/>
      <c r="L26" s="114"/>
      <c r="M26" s="114"/>
      <c r="N26" s="108" t="s">
        <v>352</v>
      </c>
      <c r="O26" s="108" t="s">
        <v>353</v>
      </c>
      <c r="P26" s="108" t="s">
        <v>355</v>
      </c>
      <c r="Q26" s="110" t="s">
        <v>354</v>
      </c>
    </row>
    <row r="27" spans="1:17" ht="30" customHeight="1" x14ac:dyDescent="0.2">
      <c r="B27" s="113"/>
      <c r="C27" s="115"/>
      <c r="D27" s="115"/>
      <c r="E27" s="115"/>
      <c r="F27" s="115"/>
      <c r="G27" s="115"/>
      <c r="H27" s="117"/>
      <c r="I27" s="87" t="s">
        <v>5</v>
      </c>
      <c r="J27" s="87" t="s">
        <v>6</v>
      </c>
      <c r="K27" s="87" t="s">
        <v>4</v>
      </c>
      <c r="L27" s="87" t="s">
        <v>347</v>
      </c>
      <c r="M27" s="87" t="s">
        <v>350</v>
      </c>
      <c r="N27" s="109"/>
      <c r="O27" s="109"/>
      <c r="P27" s="109"/>
      <c r="Q27" s="111"/>
    </row>
    <row r="28" spans="1:17" ht="30" customHeight="1" x14ac:dyDescent="0.2">
      <c r="A28" s="41">
        <v>13</v>
      </c>
      <c r="B28" s="48" t="s">
        <v>252</v>
      </c>
      <c r="C28" s="49" t="s">
        <v>153</v>
      </c>
      <c r="D28" s="50" t="s">
        <v>339</v>
      </c>
      <c r="E28" s="51">
        <v>44021</v>
      </c>
      <c r="F28" s="49" t="s">
        <v>307</v>
      </c>
      <c r="G28" s="49" t="s">
        <v>308</v>
      </c>
      <c r="H28" s="104">
        <v>1110</v>
      </c>
      <c r="I28" s="49">
        <v>207</v>
      </c>
      <c r="J28" s="49">
        <v>197</v>
      </c>
      <c r="K28" s="49">
        <v>215</v>
      </c>
      <c r="L28" s="49" t="s">
        <v>307</v>
      </c>
      <c r="M28" s="49">
        <v>1908</v>
      </c>
      <c r="N28" s="31" t="s">
        <v>309</v>
      </c>
      <c r="O28" s="31" t="s">
        <v>310</v>
      </c>
      <c r="P28" s="31" t="s">
        <v>311</v>
      </c>
      <c r="Q28" s="32" t="s">
        <v>312</v>
      </c>
    </row>
    <row r="29" spans="1:17" ht="30" customHeight="1" x14ac:dyDescent="0.2">
      <c r="A29" s="41">
        <v>14</v>
      </c>
      <c r="B29" s="48" t="s">
        <v>252</v>
      </c>
      <c r="C29" s="49" t="s">
        <v>153</v>
      </c>
      <c r="D29" s="50" t="s">
        <v>339</v>
      </c>
      <c r="E29" s="51">
        <v>44033</v>
      </c>
      <c r="F29" s="49" t="s">
        <v>224</v>
      </c>
      <c r="G29" s="49" t="s">
        <v>308</v>
      </c>
      <c r="H29" s="104">
        <v>760</v>
      </c>
      <c r="I29" s="49">
        <v>206</v>
      </c>
      <c r="J29" s="49">
        <v>175</v>
      </c>
      <c r="K29" s="49">
        <v>214</v>
      </c>
      <c r="L29" s="49" t="s">
        <v>224</v>
      </c>
      <c r="M29" s="49">
        <v>1820</v>
      </c>
      <c r="N29" s="31" t="s">
        <v>313</v>
      </c>
      <c r="O29" s="31" t="s">
        <v>314</v>
      </c>
      <c r="P29" s="31" t="s">
        <v>315</v>
      </c>
      <c r="Q29" s="32" t="s">
        <v>316</v>
      </c>
    </row>
    <row r="30" spans="1:17" ht="30" customHeight="1" thickBot="1" x14ac:dyDescent="0.25">
      <c r="A30" s="41">
        <v>15</v>
      </c>
      <c r="B30" s="42" t="s">
        <v>252</v>
      </c>
      <c r="C30" s="43" t="s">
        <v>153</v>
      </c>
      <c r="D30" s="43" t="s">
        <v>339</v>
      </c>
      <c r="E30" s="44">
        <v>44179</v>
      </c>
      <c r="F30" s="43" t="s">
        <v>317</v>
      </c>
      <c r="G30" s="43" t="s">
        <v>225</v>
      </c>
      <c r="H30" s="105">
        <v>1440</v>
      </c>
      <c r="I30" s="43">
        <v>213</v>
      </c>
      <c r="J30" s="43">
        <v>204</v>
      </c>
      <c r="K30" s="43">
        <v>222</v>
      </c>
      <c r="L30" s="43" t="s">
        <v>317</v>
      </c>
      <c r="M30" s="43">
        <v>1788</v>
      </c>
      <c r="N30" s="28" t="s">
        <v>318</v>
      </c>
      <c r="O30" s="28" t="s">
        <v>319</v>
      </c>
      <c r="P30" s="28" t="s">
        <v>320</v>
      </c>
      <c r="Q30" s="29" t="s">
        <v>321</v>
      </c>
    </row>
    <row r="31" spans="1:17" ht="30" customHeight="1" thickTop="1" thickBot="1" x14ac:dyDescent="0.25">
      <c r="H31" s="76">
        <f>SUM(H28:H30)</f>
        <v>3310</v>
      </c>
      <c r="N31" s="40"/>
      <c r="O31" s="33"/>
      <c r="P31" s="33"/>
      <c r="Q31" s="33"/>
    </row>
    <row r="32" spans="1:17" ht="30" customHeight="1" thickTop="1" thickBot="1" x14ac:dyDescent="0.25">
      <c r="H32" s="58"/>
      <c r="N32" s="38"/>
      <c r="O32" s="33"/>
      <c r="P32" s="33"/>
      <c r="Q32" s="33"/>
    </row>
    <row r="33" spans="1:17" ht="30" customHeight="1" thickTop="1" x14ac:dyDescent="0.2">
      <c r="B33" s="112" t="s">
        <v>1</v>
      </c>
      <c r="C33" s="114" t="s">
        <v>2</v>
      </c>
      <c r="D33" s="114" t="s">
        <v>342</v>
      </c>
      <c r="E33" s="114" t="s">
        <v>340</v>
      </c>
      <c r="F33" s="114" t="s">
        <v>346</v>
      </c>
      <c r="G33" s="114" t="s">
        <v>3</v>
      </c>
      <c r="H33" s="116" t="s">
        <v>337</v>
      </c>
      <c r="I33" s="114" t="s">
        <v>341</v>
      </c>
      <c r="J33" s="114"/>
      <c r="K33" s="114"/>
      <c r="L33" s="114"/>
      <c r="M33" s="114"/>
      <c r="N33" s="108" t="s">
        <v>352</v>
      </c>
      <c r="O33" s="108" t="s">
        <v>353</v>
      </c>
      <c r="P33" s="108" t="s">
        <v>355</v>
      </c>
      <c r="Q33" s="110" t="s">
        <v>354</v>
      </c>
    </row>
    <row r="34" spans="1:17" ht="30" customHeight="1" x14ac:dyDescent="0.2">
      <c r="B34" s="113"/>
      <c r="C34" s="115"/>
      <c r="D34" s="115"/>
      <c r="E34" s="115"/>
      <c r="F34" s="115"/>
      <c r="G34" s="115"/>
      <c r="H34" s="117"/>
      <c r="I34" s="87" t="s">
        <v>5</v>
      </c>
      <c r="J34" s="87" t="s">
        <v>6</v>
      </c>
      <c r="K34" s="87" t="s">
        <v>4</v>
      </c>
      <c r="L34" s="87" t="s">
        <v>347</v>
      </c>
      <c r="M34" s="87" t="s">
        <v>350</v>
      </c>
      <c r="N34" s="109"/>
      <c r="O34" s="109"/>
      <c r="P34" s="109"/>
      <c r="Q34" s="111"/>
    </row>
    <row r="35" spans="1:17" ht="30" customHeight="1" x14ac:dyDescent="0.2">
      <c r="A35" s="41">
        <v>16</v>
      </c>
      <c r="B35" s="48" t="s">
        <v>322</v>
      </c>
      <c r="C35" s="49" t="s">
        <v>240</v>
      </c>
      <c r="D35" s="50" t="s">
        <v>339</v>
      </c>
      <c r="E35" s="51">
        <v>43885</v>
      </c>
      <c r="F35" s="49" t="s">
        <v>323</v>
      </c>
      <c r="G35" s="69" t="s">
        <v>351</v>
      </c>
      <c r="H35" s="104">
        <v>600</v>
      </c>
      <c r="I35" s="49">
        <v>208</v>
      </c>
      <c r="J35" s="59">
        <v>198</v>
      </c>
      <c r="K35" s="106" t="s">
        <v>351</v>
      </c>
      <c r="L35" s="49" t="s">
        <v>323</v>
      </c>
      <c r="M35" s="49">
        <v>1767</v>
      </c>
      <c r="N35" s="31" t="s">
        <v>324</v>
      </c>
      <c r="O35" s="31" t="s">
        <v>325</v>
      </c>
      <c r="P35" s="31" t="s">
        <v>326</v>
      </c>
      <c r="Q35" s="32" t="s">
        <v>327</v>
      </c>
    </row>
    <row r="36" spans="1:17" ht="30" customHeight="1" x14ac:dyDescent="0.2">
      <c r="A36" s="41">
        <v>17</v>
      </c>
      <c r="B36" s="48" t="s">
        <v>322</v>
      </c>
      <c r="C36" s="49" t="s">
        <v>240</v>
      </c>
      <c r="D36" s="49" t="s">
        <v>339</v>
      </c>
      <c r="E36" s="51">
        <v>44049</v>
      </c>
      <c r="F36" s="49" t="s">
        <v>328</v>
      </c>
      <c r="G36" s="53">
        <v>16</v>
      </c>
      <c r="H36" s="104">
        <v>350</v>
      </c>
      <c r="I36" s="49">
        <v>210</v>
      </c>
      <c r="J36" s="59">
        <v>192</v>
      </c>
      <c r="K36" s="49">
        <v>208</v>
      </c>
      <c r="L36" s="49" t="s">
        <v>328</v>
      </c>
      <c r="M36" s="49">
        <v>1761</v>
      </c>
      <c r="N36" s="31" t="s">
        <v>329</v>
      </c>
      <c r="O36" s="31" t="s">
        <v>330</v>
      </c>
      <c r="P36" s="31" t="s">
        <v>331</v>
      </c>
      <c r="Q36" s="32" t="s">
        <v>332</v>
      </c>
    </row>
    <row r="37" spans="1:17" ht="30" customHeight="1" thickBot="1" x14ac:dyDescent="0.25">
      <c r="A37" s="41">
        <v>18</v>
      </c>
      <c r="B37" s="42" t="s">
        <v>322</v>
      </c>
      <c r="C37" s="43" t="s">
        <v>240</v>
      </c>
      <c r="D37" s="54" t="s">
        <v>339</v>
      </c>
      <c r="E37" s="44">
        <v>44158</v>
      </c>
      <c r="F37" s="43" t="s">
        <v>323</v>
      </c>
      <c r="G37" s="71" t="s">
        <v>351</v>
      </c>
      <c r="H37" s="105">
        <v>40</v>
      </c>
      <c r="I37" s="43">
        <v>218</v>
      </c>
      <c r="J37" s="60">
        <v>198</v>
      </c>
      <c r="K37" s="71" t="s">
        <v>351</v>
      </c>
      <c r="L37" s="43" t="s">
        <v>323</v>
      </c>
      <c r="M37" s="43">
        <v>1767</v>
      </c>
      <c r="N37" s="28" t="s">
        <v>333</v>
      </c>
      <c r="O37" s="28" t="s">
        <v>334</v>
      </c>
      <c r="P37" s="28" t="s">
        <v>335</v>
      </c>
      <c r="Q37" s="29" t="s">
        <v>336</v>
      </c>
    </row>
    <row r="38" spans="1:17" ht="30" customHeight="1" thickTop="1" thickBot="1" x14ac:dyDescent="0.25">
      <c r="H38" s="98">
        <f>SUM(H35:H37)</f>
        <v>990</v>
      </c>
      <c r="N38" s="45"/>
    </row>
    <row r="39" spans="1:17" ht="30" customHeight="1" thickTop="1" thickBot="1" x14ac:dyDescent="0.25">
      <c r="H39" s="61"/>
    </row>
    <row r="40" spans="1:17" ht="30" customHeight="1" thickTop="1" thickBot="1" x14ac:dyDescent="0.25">
      <c r="F40" s="121" t="s">
        <v>344</v>
      </c>
      <c r="G40" s="122"/>
      <c r="H40" s="62">
        <f>SUM(H4+H10+H24+H31+H38)</f>
        <v>18624</v>
      </c>
    </row>
    <row r="41" spans="1:17" ht="30" customHeight="1" thickTop="1" thickBot="1" x14ac:dyDescent="0.25">
      <c r="F41" s="123" t="s">
        <v>345</v>
      </c>
      <c r="G41" s="124"/>
      <c r="H41" s="63">
        <f>H40/5280</f>
        <v>3.5272727272727273</v>
      </c>
    </row>
    <row r="42" spans="1:17" ht="15.75" thickTop="1" x14ac:dyDescent="0.2"/>
  </sheetData>
  <mergeCells count="63">
    <mergeCell ref="F40:G40"/>
    <mergeCell ref="F41:G41"/>
    <mergeCell ref="B1:Q1"/>
    <mergeCell ref="B2:B3"/>
    <mergeCell ref="C2:C3"/>
    <mergeCell ref="D2:D3"/>
    <mergeCell ref="E2:E3"/>
    <mergeCell ref="F2:F3"/>
    <mergeCell ref="G2:G3"/>
    <mergeCell ref="H2:H3"/>
    <mergeCell ref="I2:M2"/>
    <mergeCell ref="N2:N3"/>
    <mergeCell ref="O2:O3"/>
    <mergeCell ref="P2:P3"/>
    <mergeCell ref="Q2:Q3"/>
    <mergeCell ref="I7:M7"/>
    <mergeCell ref="N7:N8"/>
    <mergeCell ref="O7:O8"/>
    <mergeCell ref="B7:B8"/>
    <mergeCell ref="C7:C8"/>
    <mergeCell ref="D7:D8"/>
    <mergeCell ref="E7:E8"/>
    <mergeCell ref="F7:F8"/>
    <mergeCell ref="P7:P8"/>
    <mergeCell ref="Q7:Q8"/>
    <mergeCell ref="B12:B13"/>
    <mergeCell ref="C12:C13"/>
    <mergeCell ref="D12:D13"/>
    <mergeCell ref="E12:E13"/>
    <mergeCell ref="F12:F13"/>
    <mergeCell ref="G12:G13"/>
    <mergeCell ref="H12:H13"/>
    <mergeCell ref="I12:M12"/>
    <mergeCell ref="N12:N13"/>
    <mergeCell ref="O12:O13"/>
    <mergeCell ref="P12:P13"/>
    <mergeCell ref="Q12:Q13"/>
    <mergeCell ref="G7:G8"/>
    <mergeCell ref="H7:H8"/>
    <mergeCell ref="I26:M26"/>
    <mergeCell ref="N26:N27"/>
    <mergeCell ref="O26:O27"/>
    <mergeCell ref="B26:B27"/>
    <mergeCell ref="C26:C27"/>
    <mergeCell ref="D26:D27"/>
    <mergeCell ref="E26:E27"/>
    <mergeCell ref="F26:F27"/>
    <mergeCell ref="P26:P27"/>
    <mergeCell ref="Q26:Q27"/>
    <mergeCell ref="B33:B34"/>
    <mergeCell ref="C33:C34"/>
    <mergeCell ref="D33:D34"/>
    <mergeCell ref="E33:E34"/>
    <mergeCell ref="F33:F34"/>
    <mergeCell ref="G33:G34"/>
    <mergeCell ref="H33:H34"/>
    <mergeCell ref="I33:M33"/>
    <mergeCell ref="N33:N34"/>
    <mergeCell ref="O33:O34"/>
    <mergeCell ref="P33:P34"/>
    <mergeCell ref="Q33:Q34"/>
    <mergeCell ref="G26:G27"/>
    <mergeCell ref="H26:H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A186ADC055A447940DDD715215CE9F" ma:contentTypeVersion="4" ma:contentTypeDescription="Create a new document." ma:contentTypeScope="" ma:versionID="6d229870d3721360b0e26fd9a115a6cf">
  <xsd:schema xmlns:xsd="http://www.w3.org/2001/XMLSchema" xmlns:xs="http://www.w3.org/2001/XMLSchema" xmlns:p="http://schemas.microsoft.com/office/2006/metadata/properties" xmlns:ns2="00150870-4b3e-4f9e-b81d-80e737e080df" xmlns:ns3="4b21cb80-cc45-4d0c-a7d3-34275aedda92" targetNamespace="http://schemas.microsoft.com/office/2006/metadata/properties" ma:root="true" ma:fieldsID="8665b9b5d4a95c4aa4c6c1c20ff69438" ns2:_="" ns3:_="">
    <xsd:import namespace="00150870-4b3e-4f9e-b81d-80e737e080df"/>
    <xsd:import namespace="4b21cb80-cc45-4d0c-a7d3-34275aedd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50870-4b3e-4f9e-b81d-80e737e080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1cb80-cc45-4d0c-a7d3-34275aed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1F941F-A039-4642-A10D-74228CC11B57}"/>
</file>

<file path=customXml/itemProps2.xml><?xml version="1.0" encoding="utf-8"?>
<ds:datastoreItem xmlns:ds="http://schemas.openxmlformats.org/officeDocument/2006/customXml" ds:itemID="{A32750E4-E9B7-4415-8839-5A55079DD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179B7-E74D-4BA1-B9A4-74E880AC7AF4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94022c7-28a7-4e5c-8854-df6a7ef56d4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Flow Loss 2018</vt:lpstr>
      <vt:lpstr>Flow Loss 2019</vt:lpstr>
      <vt:lpstr>Flow Loss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Shuler, Gregory</dc:creator>
  <cp:keywords/>
  <dc:description/>
  <cp:lastModifiedBy>Shuler, Gregory</cp:lastModifiedBy>
  <cp:revision/>
  <dcterms:created xsi:type="dcterms:W3CDTF">2020-09-01T17:36:25Z</dcterms:created>
  <dcterms:modified xsi:type="dcterms:W3CDTF">2021-06-10T20:04:51Z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0x0101003FA186ADC055A447940DDD715215CE9F</vt:lpwstr>
  </property>
</Properties>
</file>