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8835" activeTab="2"/>
  </bookViews>
  <sheets>
    <sheet name="Marcellus Ave Rev." sheetId="1" r:id="rId1"/>
    <sheet name="Typical PA well Rev" sheetId="2" r:id="rId2"/>
    <sheet name="Cost Comparison" sheetId="3" r:id="rId3"/>
  </sheets>
  <definedNames/>
  <calcPr fullCalcOnLoad="1"/>
</workbook>
</file>

<file path=xl/comments3.xml><?xml version="1.0" encoding="utf-8"?>
<comments xmlns="http://schemas.openxmlformats.org/spreadsheetml/2006/main">
  <authors>
    <author>David J English</author>
  </authors>
  <commentList>
    <comment ref="B21" authorId="0">
      <text>
        <r>
          <rPr>
            <b/>
            <sz val="8"/>
            <rFont val="Tahoma"/>
            <family val="0"/>
          </rPr>
          <t xml:space="preserve">David J English: Total gas tax burden = 2.6 cents per MCF gas 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 xml:space="preserve">David J English: Total gas tax burden = 2.6 cents per MCF gas 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 xml:space="preserve">David J English: Total gas tax burden = 5.0% 
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 xml:space="preserve">David J English: Total gas tax burden = 5.0% 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0"/>
          </rPr>
          <t>David J English: From Phone conversion to simplify calculation at: http://www.orps.state.ny.us/sas/oil_gas/index.htm</t>
        </r>
        <r>
          <rPr>
            <sz val="8"/>
            <rFont val="Tahoma"/>
            <family val="0"/>
          </rPr>
          <t xml:space="preserve">
Est tax at 3-6% based on local revenue demands.</t>
        </r>
      </text>
    </comment>
    <comment ref="B4" authorId="0">
      <text>
        <r>
          <rPr>
            <b/>
            <sz val="8"/>
            <rFont val="Tahoma"/>
            <family val="0"/>
          </rPr>
          <t>David J English: From Phone conversion to simplify calculation at: http://www.orps.state.ny.us/sas/oil_gas/index.htm
Est tax at 3-6% based on local revenue demands.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David J English:</t>
        </r>
        <r>
          <rPr>
            <sz val="8"/>
            <rFont val="Tahoma"/>
            <family val="0"/>
          </rPr>
          <t xml:space="preserve">
Gas gross production tax = 4.5% 
Gas ad valorem tax = approximately 1% 
Total gas tax burden = approximately 5.5% 
</t>
        </r>
      </text>
    </comment>
    <comment ref="B22" authorId="0">
      <text>
        <r>
          <rPr>
            <b/>
            <sz val="8"/>
            <rFont val="Tahoma"/>
            <family val="0"/>
          </rPr>
          <t>David J English:</t>
        </r>
        <r>
          <rPr>
            <sz val="8"/>
            <rFont val="Tahoma"/>
            <family val="0"/>
          </rPr>
          <t xml:space="preserve">
Gas gross production tax = 4.5% 
Gas ad valorem tax = approximately 1% 
Total gas tax burden = approximately 5.5% 
</t>
        </r>
      </text>
    </comment>
    <comment ref="B8" authorId="0">
      <text>
        <r>
          <rPr>
            <b/>
            <sz val="8"/>
            <rFont val="Tahoma"/>
            <family val="0"/>
          </rPr>
          <t>David J English:</t>
        </r>
        <r>
          <rPr>
            <sz val="8"/>
            <rFont val="Tahoma"/>
            <family val="0"/>
          </rPr>
          <t xml:space="preserve">
Gas severance tax = 7.5% of the market value 
Gas ad valorem tax = variable by county 
</t>
        </r>
      </text>
    </comment>
    <comment ref="B23" authorId="0">
      <text>
        <r>
          <rPr>
            <b/>
            <sz val="8"/>
            <rFont val="Tahoma"/>
            <family val="0"/>
          </rPr>
          <t>David J English:</t>
        </r>
        <r>
          <rPr>
            <sz val="8"/>
            <rFont val="Tahoma"/>
            <family val="0"/>
          </rPr>
          <t xml:space="preserve">
Gas severance tax = 7.5% of the market value 
Gas ad valorem tax = variable by county 
</t>
        </r>
      </text>
    </comment>
  </commentList>
</comments>
</file>

<file path=xl/sharedStrings.xml><?xml version="1.0" encoding="utf-8"?>
<sst xmlns="http://schemas.openxmlformats.org/spreadsheetml/2006/main" count="54" uniqueCount="38">
  <si>
    <t>Expect 40 year life</t>
  </si>
  <si>
    <t>Average Gas Price - $10/MCF</t>
  </si>
  <si>
    <t>1 MCF = 1,000 cubic feet</t>
  </si>
  <si>
    <t>1 BCF = 1,000,000,000 cubic feet (1,000,000 MCF)</t>
  </si>
  <si>
    <t>Annual Production average for an average Marcellus well in MCF</t>
  </si>
  <si>
    <t>Average Revenue from an average Marcellus well with gas at $10/MCF</t>
  </si>
  <si>
    <t>Average of 2007 well production</t>
  </si>
  <si>
    <t>Number of wells</t>
  </si>
  <si>
    <t>Gas Production (MCF</t>
  </si>
  <si>
    <t>Annual Production average for an average well in MCF</t>
  </si>
  <si>
    <t>Average Revenue from an average well with gas at $10/MCF</t>
  </si>
  <si>
    <t>State</t>
  </si>
  <si>
    <t>Permit Cost</t>
  </si>
  <si>
    <t>Total</t>
  </si>
  <si>
    <t>Typical Well</t>
  </si>
  <si>
    <t>About $35,000/Yr</t>
  </si>
  <si>
    <t>About 3500 MCF/Yr.</t>
  </si>
  <si>
    <t>Total Tax Burden</t>
  </si>
  <si>
    <t>Marcellus Well</t>
  </si>
  <si>
    <t>Average Marcellus Production</t>
  </si>
  <si>
    <t>2.5 BCF EUR- Estimated Ultimate Recovery from well (From Ted Borawski - DCNR).</t>
  </si>
  <si>
    <t>Wells are drilled and produce the same as a PA well</t>
  </si>
  <si>
    <t>Assumptions</t>
  </si>
  <si>
    <t>* Average Oil and Gas Town Assement Tax</t>
  </si>
  <si>
    <t>N/A</t>
  </si>
  <si>
    <t>Pennsylvania</t>
  </si>
  <si>
    <t>New York*</t>
  </si>
  <si>
    <t>West Virginia</t>
  </si>
  <si>
    <t>Ohio**</t>
  </si>
  <si>
    <t>Kentucky</t>
  </si>
  <si>
    <t>Texas</t>
  </si>
  <si>
    <t xml:space="preserve"> ** Based on a township with population over 15,000</t>
  </si>
  <si>
    <t>Well is 10,000 ft - horizontal.</t>
  </si>
  <si>
    <t>Well is 4,000 feet</t>
  </si>
  <si>
    <t>Pa permit fee is based on $900 Base fee + $850 Horizontal footage fee + $250 well plugging surcharge.</t>
  </si>
  <si>
    <t xml:space="preserve">Pa permit fee is based on $400 Base Fee + $250 Footage Fee + $250 well plugging surcharge </t>
  </si>
  <si>
    <t xml:space="preserve">Production is based on $35,000 revenue per year or 3,500,000 Cubic Feet (3,500 MCF) </t>
  </si>
  <si>
    <t>Production is based on $625,000 revenue per year or 62,500,000 Cubic Feet (62,500 MCF)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</si>
</sst>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2"/>
      <name val="Arial"/>
      <family val="2"/>
    </font>
    <font>
      <i/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0" sqref="A10"/>
    </sheetView>
  </sheetViews>
  <sheetFormatPr defaultColWidth="9.140625" defaultRowHeight="12.75"/>
  <sheetData>
    <row r="1" ht="12.75">
      <c r="A1" t="s">
        <v>19</v>
      </c>
    </row>
    <row r="3" ht="12.75">
      <c r="A3" t="s">
        <v>0</v>
      </c>
    </row>
    <row r="4" ht="12.75">
      <c r="A4" t="s">
        <v>20</v>
      </c>
    </row>
    <row r="5" ht="12.75">
      <c r="A5" t="s">
        <v>2</v>
      </c>
    </row>
    <row r="6" ht="12.75">
      <c r="A6" t="s">
        <v>3</v>
      </c>
    </row>
    <row r="7" ht="12.75">
      <c r="A7" t="s">
        <v>1</v>
      </c>
    </row>
    <row r="9" ht="12.75">
      <c r="A9" t="s">
        <v>4</v>
      </c>
    </row>
    <row r="10" ht="12.75">
      <c r="A10">
        <f>SUM(2.5*1000000)/40</f>
        <v>62500</v>
      </c>
    </row>
    <row r="12" ht="12.75">
      <c r="A12" t="s">
        <v>5</v>
      </c>
    </row>
    <row r="13" ht="12.75">
      <c r="A13" s="1">
        <f>SUM(A10*10)</f>
        <v>625000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2">
      <selection activeCell="A14" sqref="A14"/>
    </sheetView>
  </sheetViews>
  <sheetFormatPr defaultColWidth="9.140625" defaultRowHeight="12.75"/>
  <cols>
    <col min="1" max="1" width="10.00390625" style="0" bestFit="1" customWidth="1"/>
  </cols>
  <sheetData>
    <row r="1" ht="12.75">
      <c r="A1" t="s">
        <v>6</v>
      </c>
    </row>
    <row r="2" ht="12.75">
      <c r="A2" t="s">
        <v>7</v>
      </c>
    </row>
    <row r="3" ht="12.75">
      <c r="A3">
        <v>52700</v>
      </c>
    </row>
    <row r="5" ht="12.75">
      <c r="A5" t="s">
        <v>8</v>
      </c>
    </row>
    <row r="6" ht="12.75">
      <c r="A6">
        <v>182276972</v>
      </c>
    </row>
    <row r="8" ht="12.75">
      <c r="A8" t="s">
        <v>9</v>
      </c>
    </row>
    <row r="9" ht="12.75">
      <c r="A9" s="2">
        <f>SUM(A6/A3)</f>
        <v>3458.766072106262</v>
      </c>
    </row>
    <row r="10" ht="12.75">
      <c r="A10" s="2" t="s">
        <v>16</v>
      </c>
    </row>
    <row r="11" ht="12.75">
      <c r="A11" t="s">
        <v>1</v>
      </c>
    </row>
    <row r="12" ht="12.75">
      <c r="A12" t="s">
        <v>10</v>
      </c>
    </row>
    <row r="13" ht="12.75">
      <c r="A13" s="1">
        <f>SUM(A9*10)</f>
        <v>34587.660721062624</v>
      </c>
    </row>
    <row r="14" ht="12.75">
      <c r="A14" t="s">
        <v>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1">
      <selection activeCell="I26" sqref="I26"/>
    </sheetView>
  </sheetViews>
  <sheetFormatPr defaultColWidth="9.140625" defaultRowHeight="12.75"/>
  <cols>
    <col min="1" max="1" width="18.28125" style="0" customWidth="1"/>
    <col min="2" max="2" width="15.140625" style="0" bestFit="1" customWidth="1"/>
    <col min="3" max="3" width="10.8515625" style="0" bestFit="1" customWidth="1"/>
  </cols>
  <sheetData>
    <row r="1" ht="15.75">
      <c r="A1" s="3" t="s">
        <v>18</v>
      </c>
    </row>
    <row r="2" spans="1:4" ht="12.75">
      <c r="A2" s="5" t="s">
        <v>11</v>
      </c>
      <c r="B2" s="6" t="s">
        <v>17</v>
      </c>
      <c r="C2" s="6" t="s">
        <v>12</v>
      </c>
      <c r="D2" s="7" t="s">
        <v>13</v>
      </c>
    </row>
    <row r="3" spans="1:4" ht="12.75">
      <c r="A3" s="5" t="s">
        <v>25</v>
      </c>
      <c r="B3" s="6" t="s">
        <v>24</v>
      </c>
      <c r="C3" s="8">
        <v>2000</v>
      </c>
      <c r="D3" s="9">
        <v>2000</v>
      </c>
    </row>
    <row r="4" spans="1:6" ht="12.75">
      <c r="A4" s="5" t="s">
        <v>26</v>
      </c>
      <c r="B4" s="6">
        <v>0.045</v>
      </c>
      <c r="C4" s="8">
        <v>3900</v>
      </c>
      <c r="D4" s="9">
        <f>SUM(B4*625000+C4)</f>
        <v>32025</v>
      </c>
      <c r="F4" t="s">
        <v>23</v>
      </c>
    </row>
    <row r="5" spans="1:4" ht="12.75">
      <c r="A5" s="5" t="s">
        <v>27</v>
      </c>
      <c r="B5" s="6">
        <v>0.05</v>
      </c>
      <c r="C5" s="8">
        <v>900</v>
      </c>
      <c r="D5" s="9">
        <f>SUM(B5*625000+C5)</f>
        <v>32150</v>
      </c>
    </row>
    <row r="6" spans="1:6" ht="12.75">
      <c r="A6" s="5" t="s">
        <v>28</v>
      </c>
      <c r="B6" s="6">
        <v>0.026</v>
      </c>
      <c r="C6" s="8">
        <v>1000</v>
      </c>
      <c r="D6" s="9">
        <f>SUM(B6*62500+C6)</f>
        <v>2625</v>
      </c>
      <c r="F6" t="s">
        <v>31</v>
      </c>
    </row>
    <row r="7" spans="1:4" ht="12.75">
      <c r="A7" s="5" t="s">
        <v>29</v>
      </c>
      <c r="B7" s="6">
        <v>0.055</v>
      </c>
      <c r="C7" s="8">
        <v>300</v>
      </c>
      <c r="D7" s="9">
        <f>SUM(B7*625000+C7)</f>
        <v>34675</v>
      </c>
    </row>
    <row r="8" spans="1:4" ht="12.75">
      <c r="A8" s="5" t="s">
        <v>30</v>
      </c>
      <c r="B8" s="6">
        <v>0.075</v>
      </c>
      <c r="C8" s="8">
        <v>300</v>
      </c>
      <c r="D8" s="9">
        <f>SUM(B8*625000+C8)</f>
        <v>47175</v>
      </c>
    </row>
    <row r="9" ht="12.75">
      <c r="A9" s="4" t="s">
        <v>22</v>
      </c>
    </row>
    <row r="10" ht="12.75">
      <c r="A10" t="s">
        <v>21</v>
      </c>
    </row>
    <row r="11" ht="12.75">
      <c r="A11" t="s">
        <v>32</v>
      </c>
    </row>
    <row r="12" spans="1:7" ht="12.75">
      <c r="A12" s="11" t="s">
        <v>37</v>
      </c>
      <c r="B12" s="11"/>
      <c r="C12" s="11"/>
      <c r="D12" s="11"/>
      <c r="E12" s="11"/>
      <c r="F12" s="11"/>
      <c r="G12" s="11"/>
    </row>
    <row r="13" ht="12.75">
      <c r="A13" t="s">
        <v>34</v>
      </c>
    </row>
    <row r="14" ht="13.5" thickBot="1"/>
    <row r="15" s="10" customFormat="1" ht="13.5" thickTop="1"/>
    <row r="16" ht="15.75">
      <c r="A16" s="3" t="s">
        <v>14</v>
      </c>
    </row>
    <row r="17" spans="1:4" ht="12.75">
      <c r="A17" s="5" t="s">
        <v>11</v>
      </c>
      <c r="B17" s="6" t="s">
        <v>17</v>
      </c>
      <c r="C17" s="6" t="s">
        <v>12</v>
      </c>
      <c r="D17" s="7" t="s">
        <v>13</v>
      </c>
    </row>
    <row r="18" spans="1:4" ht="12.75">
      <c r="A18" s="5" t="s">
        <v>25</v>
      </c>
      <c r="B18" s="6" t="s">
        <v>24</v>
      </c>
      <c r="C18" s="8">
        <v>900</v>
      </c>
      <c r="D18" s="9">
        <v>900</v>
      </c>
    </row>
    <row r="19" spans="1:6" ht="12.75">
      <c r="A19" s="5" t="s">
        <v>26</v>
      </c>
      <c r="B19" s="6">
        <v>0.045</v>
      </c>
      <c r="C19" s="8">
        <v>1620</v>
      </c>
      <c r="D19" s="9">
        <f>SUM(B19*35000+C19)</f>
        <v>3195</v>
      </c>
      <c r="F19" t="s">
        <v>23</v>
      </c>
    </row>
    <row r="20" spans="1:4" ht="12.75">
      <c r="A20" s="5" t="s">
        <v>27</v>
      </c>
      <c r="B20" s="6">
        <v>0.05</v>
      </c>
      <c r="C20" s="8">
        <v>900</v>
      </c>
      <c r="D20" s="9">
        <f>SUM(B20*35000+C20)</f>
        <v>2650</v>
      </c>
    </row>
    <row r="21" spans="1:6" ht="12.75">
      <c r="A21" s="5" t="s">
        <v>28</v>
      </c>
      <c r="B21" s="6">
        <v>0.026</v>
      </c>
      <c r="C21" s="8">
        <v>1000</v>
      </c>
      <c r="D21" s="9">
        <f>SUM(B21*3500+C21)</f>
        <v>1091</v>
      </c>
      <c r="F21" t="s">
        <v>31</v>
      </c>
    </row>
    <row r="22" spans="1:4" ht="12.75">
      <c r="A22" s="5" t="s">
        <v>29</v>
      </c>
      <c r="B22" s="6">
        <v>0.055</v>
      </c>
      <c r="C22" s="8">
        <v>300</v>
      </c>
      <c r="D22" s="9">
        <f>SUM(B22*35000+C22)</f>
        <v>2225</v>
      </c>
    </row>
    <row r="23" spans="1:4" ht="12.75">
      <c r="A23" s="5" t="s">
        <v>30</v>
      </c>
      <c r="B23" s="6">
        <v>0.075</v>
      </c>
      <c r="C23" s="8">
        <v>225</v>
      </c>
      <c r="D23" s="9">
        <f>SUM(B23*35000+C23)</f>
        <v>2850</v>
      </c>
    </row>
    <row r="24" ht="12.75">
      <c r="A24" s="4" t="s">
        <v>22</v>
      </c>
    </row>
    <row r="25" ht="12.75">
      <c r="A25" t="s">
        <v>21</v>
      </c>
    </row>
    <row r="26" ht="12.75">
      <c r="A26" t="s">
        <v>33</v>
      </c>
    </row>
    <row r="27" spans="1:6" ht="12.75">
      <c r="A27" s="11" t="s">
        <v>36</v>
      </c>
      <c r="B27" s="11"/>
      <c r="C27" s="11"/>
      <c r="D27" s="11"/>
      <c r="E27" s="11"/>
      <c r="F27" s="11"/>
    </row>
    <row r="28" spans="1:8" ht="12.75">
      <c r="A28" s="11" t="s">
        <v>35</v>
      </c>
      <c r="B28" s="11"/>
      <c r="C28" s="11"/>
      <c r="D28" s="11"/>
      <c r="E28" s="11"/>
      <c r="F28" s="11"/>
      <c r="G28" s="11"/>
      <c r="H28" s="11"/>
    </row>
  </sheetData>
  <mergeCells count="3">
    <mergeCell ref="A27:F27"/>
    <mergeCell ref="A12:G12"/>
    <mergeCell ref="A28:H28"/>
  </mergeCells>
  <printOptions horizontalCentered="1"/>
  <pageMargins left="0.75" right="0.75" top="1" bottom="1" header="0.5" footer="0.5"/>
  <pageSetup horizontalDpi="600" verticalDpi="600" orientation="landscape" scale="83" r:id="rId3"/>
  <headerFooter alignWithMargins="0">
    <oddHeader>&amp;C&amp;"Arial,Bold"&amp;16State Fee Comparision Chart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 English</dc:creator>
  <cp:keywords/>
  <dc:description/>
  <cp:lastModifiedBy>dlapato</cp:lastModifiedBy>
  <cp:lastPrinted>2008-10-21T19:01:28Z</cp:lastPrinted>
  <dcterms:created xsi:type="dcterms:W3CDTF">2008-10-20T17:53:47Z</dcterms:created>
  <dcterms:modified xsi:type="dcterms:W3CDTF">2008-10-21T19:27:20Z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108498943</vt:i4>
  </property>
  <property fmtid="{D5CDD505-2E9C-101B-9397-08002B2CF9AE}" pid="3" name="_EmailSubject">
    <vt:lpwstr>Complete Final Omit package</vt:lpwstr>
  </property>
  <property fmtid="{D5CDD505-2E9C-101B-9397-08002B2CF9AE}" pid="4" name="_AuthorEmail">
    <vt:lpwstr>dlapato@state.pa.us</vt:lpwstr>
  </property>
  <property fmtid="{D5CDD505-2E9C-101B-9397-08002B2CF9AE}" pid="5" name="_AuthorEmailDisplayName">
    <vt:lpwstr>Lapato, Daniel</vt:lpwstr>
  </property>
  <property fmtid="{D5CDD505-2E9C-101B-9397-08002B2CF9AE}" pid="6" name="_PreviousAdHocReviewCycleID">
    <vt:i4>1759033092</vt:i4>
  </property>
</Properties>
</file>