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<sst xmlns="http://schemas.openxmlformats.org/spreadsheetml/2006/main" count="1904" uniqueCount="880">
  <si>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</si>
  <si>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</si>
  <si>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</si>
  <si>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</si>
  <si>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</si>
  <si>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</si>
  <si>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</si>
  <si>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</si>
  <si>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</si>
  <si>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</si>
  <si>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</si>
  <si>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</si>
  <si>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</si>
  <si>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</si>
  <si>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</si>
  <si>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</si>
  <si>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</si>
  <si>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</si>
  <si>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</si>
  <si>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</si>
  <si>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</si>
  <si>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</si>
  <si>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</si>
  <si>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</si>
  <si>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</si>
  <si>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</si>
  <si>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</si>
  <si>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</si>
  <si>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</si>
  <si>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</si>
  <si>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</si>
  <si>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</si>
  <si>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</si>
  <si>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</si>
  <si>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</si>
  <si>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</si>
  <si>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</si>
  <si>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</si>
  <si>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</si>
  <si>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</si>
  <si>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</si>
  <si>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</si>
  <si>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</si>
  <si>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</si>
  <si>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</si>
  <si>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</si>
  <si>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</si>
  <si>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</si>
  <si>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</si>
  <si>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</si>
  <si>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</si>
  <si>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</si>
  <si>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</si>
  <si>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</si>
  <si>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</si>
  <si>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</si>
  <si>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</si>
  <si>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</si>
  <si>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</si>
  <si>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</si>
  <si>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</si>
  <si>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</si>
  <si>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</si>
  <si>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</si>
  <si>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</si>
  <si>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</si>
  <si>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</si>
  <si>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</si>
  <si>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</si>
  <si>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</si>
  <si>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</si>
  <si>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</si>
  <si>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</si>
  <si>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</si>
  <si>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</si>
  <si>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</si>
  <si>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</si>
  <si>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</si>
  <si>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</si>
  <si>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</si>
  <si>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</si>
  <si>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</si>
  <si>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</si>
  <si>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</si>
  <si>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</si>
  <si>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</si>
  <si>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</si>
  <si>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</si>
  <si>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</si>
  <si>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</si>
  <si>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</si>
  <si>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</si>
  <si>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</si>
  <si>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</si>
  <si>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</si>
  <si>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</si>
  <si>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</si>
  <si>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</si>
  <si>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</si>
  <si>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</si>
  <si>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</si>
  <si>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</si>
  <si>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</si>
  <si>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</si>
  <si>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</si>
  <si>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</si>
  <si>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</si>
  <si>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</si>
  <si>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</si>
  <si>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</si>
  <si>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</si>
  <si>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</si>
  <si>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</si>
  <si>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</si>
  <si>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</si>
  <si>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</si>
  <si>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</si>
  <si>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</si>
  <si>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</si>
  <si>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</si>
  <si>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</si>
  <si>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</si>
  <si>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</si>
  <si>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</si>
  <si>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</si>
  <si>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</si>
  <si>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</si>
  <si>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</si>
  <si>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</si>
  <si>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</si>
  <si>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</si>
  <si>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</si>
  <si>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</si>
  <si>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</si>
  <si>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</si>
  <si>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</si>
  <si>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</si>
  <si>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</si>
  <si>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</si>
  <si>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</si>
  <si>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</si>
  <si>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</si>
  <si>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</si>
  <si>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</si>
  <si>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</si>
  <si>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</si>
  <si>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</si>
  <si>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</si>
  <si>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</si>
  <si>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</si>
  <si>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</si>
  <si>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</si>
  <si>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</si>
  <si>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</si>
  <si>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</si>
  <si>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</si>
  <si>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</si>
  <si>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</si>
  <si>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</si>
  <si>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</si>
  <si>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</si>
  <si>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</si>
  <si>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</si>
  <si>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</si>
  <si>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</si>
  <si>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</si>
  <si>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</si>
  <si>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</si>
  <si>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</si>
  <si>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</si>
  <si>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</si>
  <si>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</si>
  <si>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</si>
  <si>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</si>
  <si>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</si>
  <si>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</si>
  <si>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</si>
  <si>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</si>
  <si>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</si>
  <si>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</si>
  <si>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</si>
  <si>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</si>
  <si>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</si>
  <si>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</si>
  <si>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</si>
  <si>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</si>
  <si>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</si>
  <si>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</si>
  <si>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</si>
  <si>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</si>
  <si>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</si>
  <si>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</si>
  <si>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</si>
  <si>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</si>
  <si>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</si>
  <si>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</si>
  <si>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</si>
  <si>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</si>
  <si>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</si>
  <si>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</si>
  <si>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</si>
  <si>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</si>
  <si>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</si>
  <si>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</si>
  <si>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</si>
  <si>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</si>
  <si>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</si>
  <si>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</si>
  <si>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</si>
  <si>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</si>
  <si>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</si>
  <si>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</si>
  <si>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</si>
  <si>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</si>
  <si>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</si>
  <si>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</si>
  <si>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</si>
  <si>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</si>
  <si>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</si>
  <si>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</si>
  <si>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</si>
  <si>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</si>
  <si>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</si>
  <si>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</si>
  <si>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</si>
  <si>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</si>
  <si>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</si>
  <si>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</si>
  <si>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</si>
  <si>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</si>
  <si>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</si>
  <si>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</si>
  <si>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</si>
  <si>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</si>
  <si>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</si>
  <si>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</si>
  <si>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</si>
  <si>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</si>
  <si>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</si>
  <si>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</si>
  <si>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</si>
  <si>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</si>
  <si>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</si>
  <si>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</si>
  <si>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</si>
  <si>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</si>
  <si>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</si>
  <si>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</si>
  <si>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</si>
  <si>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</si>
  <si>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</si>
  <si>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</si>
  <si>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</si>
  <si>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</si>
  <si>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</si>
  <si>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</si>
  <si>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</si>
  <si>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</si>
  <si>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</si>
  <si>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</si>
  <si>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</si>
  <si>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</si>
  <si>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</si>
  <si>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</si>
  <si>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</si>
  <si>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</si>
  <si>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</si>
  <si>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</si>
  <si>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</si>
  <si>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</si>
  <si>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</si>
  <si>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</si>
  <si>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</si>
  <si>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</si>
  <si>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</si>
  <si>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</si>
  <si>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</si>
  <si>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</si>
  <si>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</si>
  <si>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</si>
  <si>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</si>
  <si>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</si>
  <si>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</si>
  <si>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</si>
  <si>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</si>
  <si>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</si>
  <si>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</si>
  <si>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</si>
  <si>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</si>
  <si>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</si>
  <si>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</si>
  <si>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</si>
  <si>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</si>
  <si>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</si>
  <si>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</si>
  <si>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</si>
  <si>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</si>
  <si>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</si>
  <si>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</si>
  <si>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</si>
  <si>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</si>
  <si>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</si>
  <si>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</si>
  <si>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</si>
  <si>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</si>
  <si>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</si>
  <si>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</si>
  <si>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</si>
  <si>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</si>
  <si>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</si>
  <si>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</si>
  <si>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</si>
  <si>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</si>
  <si>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</si>
  <si>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</si>
  <si>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</si>
  <si>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</si>
  <si>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</si>
  <si>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</si>
  <si>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</si>
  <si>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</si>
  <si>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</si>
  <si>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</si>
  <si>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</si>
  <si>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</si>
  <si>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</si>
  <si>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</si>
  <si>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</si>
  <si>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</si>
  <si>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</si>
  <si>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</si>
  <si>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</si>
  <si>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</si>
  <si>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</si>
  <si>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</si>
  <si>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</si>
  <si>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</si>
  <si>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</si>
  <si>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</si>
  <si>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</si>
  <si>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</si>
  <si>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</si>
  <si>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</si>
  <si>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</si>
  <si>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</si>
  <si>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</si>
  <si>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</si>
  <si>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</si>
  <si>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</si>
  <si>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</si>
  <si>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</si>
  <si>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</si>
  <si>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</si>
  <si>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</si>
  <si>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</si>
  <si>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</si>
  <si>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</si>
  <si>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</si>
  <si>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</si>
  <si>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</si>
  <si>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</si>
  <si>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</si>
  <si>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</si>
  <si>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</si>
  <si>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</si>
  <si>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</si>
  <si>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</si>
  <si>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</si>
  <si>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</si>
  <si>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</si>
  <si>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</si>
  <si>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</si>
  <si>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</si>
  <si>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</si>
  <si>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</si>
  <si>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</si>
  <si>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</si>
  <si>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</si>
  <si>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</si>
  <si>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</si>
  <si>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</si>
  <si>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</si>
  <si>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</si>
  <si>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</si>
  <si>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</si>
  <si>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</si>
  <si>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</si>
  <si>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</si>
  <si>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</si>
  <si>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</si>
  <si>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</si>
  <si>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</si>
  <si>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</si>
  <si>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</si>
  <si>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</si>
  <si>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</si>
  <si>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</si>
  <si>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</si>
  <si>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</si>
  <si>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</si>
  <si>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</si>
  <si>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</si>
  <si>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</si>
  <si>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</si>
  <si>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</si>
  <si>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</si>
  <si>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</si>
  <si>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</si>
  <si>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</si>
  <si>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</si>
  <si>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</si>
  <si>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</si>
  <si>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</si>
  <si>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</si>
  <si>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</si>
  <si>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</si>
  <si>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</si>
  <si>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</si>
  <si>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</si>
  <si>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</si>
  <si>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</si>
  <si>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</si>
  <si>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</si>
  <si>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</si>
  <si>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</si>
  <si>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</si>
  <si>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</si>
  <si>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</si>
  <si>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</si>
  <si>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</si>
  <si>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</si>
  <si>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</si>
  <si>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</si>
  <si>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</si>
  <si>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</si>
  <si>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</si>
  <si>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</si>
  <si>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</si>
  <si>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</si>
  <si>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</si>
  <si>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</si>
  <si>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</si>
  <si>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</si>
  <si>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</si>
  <si>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</si>
  <si>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</si>
  <si>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</si>
  <si>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</si>
  <si>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</si>
  <si>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</si>
  <si>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</si>
  <si>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</si>
  <si>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</si>
  <si>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</si>
  <si>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</si>
  <si>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</si>
  <si>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</si>
  <si>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</si>
  <si>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</si>
  <si>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</si>
  <si>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</si>
  <si>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</si>
  <si>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</si>
  <si>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</si>
  <si>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</si>
  <si>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</si>
  <si>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</si>
  <si>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</si>
  <si>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</si>
  <si>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</si>
  <si>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</si>
  <si>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</si>
  <si>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</si>
  <si>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</si>
  <si>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</si>
  <si>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</si>
  <si>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</si>
  <si>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</si>
  <si>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</si>
  <si>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</si>
  <si>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</si>
  <si>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</si>
  <si>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</si>
  <si>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</si>
  <si>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</si>
  <si>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</si>
  <si>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</si>
  <si>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</si>
  <si>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</si>
  <si>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</si>
  <si>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</si>
  <si>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</si>
  <si>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</si>
  <si>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</si>
  <si>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</si>
  <si>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</si>
  <si>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</si>
  <si>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</si>
  <si>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</si>
  <si>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</si>
  <si>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</si>
  <si>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</si>
  <si>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</si>
  <si>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</si>
  <si>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</si>
  <si>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</si>
  <si>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</si>
  <si>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</si>
  <si>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</si>
  <si>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</si>
  <si>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</si>
  <si>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</si>
  <si>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</si>
  <si>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</si>
  <si>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</si>
  <si>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</si>
  <si>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</si>
  <si>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</si>
  <si>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</si>
  <si>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</si>
  <si>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</si>
  <si>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</si>
  <si>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</si>
  <si>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</si>
  <si>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</si>
  <si>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</si>
  <si>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</si>
  <si>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</si>
  <si>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</si>
  <si>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</si>
  <si>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</si>
  <si>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</si>
  <si>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</si>
  <si>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</si>
  <si>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</si>
  <si>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</si>
  <si>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</si>
  <si>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</si>
  <si>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</si>
  <si>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</si>
  <si>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</si>
  <si>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</si>
  <si>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</si>
  <si>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</si>
  <si>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</si>
  <si>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</si>
  <si>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</si>
  <si>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</si>
  <si>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</si>
  <si>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</si>
  <si>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</si>
  <si>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</si>
  <si>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</si>
  <si>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</si>
  <si>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</si>
  <si>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</si>
  <si>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</si>
  <si>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</si>
  <si>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</si>
  <si>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</si>
  <si>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</si>
  <si>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</si>
  <si>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</si>
  <si>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</si>
  <si>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</si>
  <si>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</si>
  <si>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</si>
  <si>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</si>
  <si>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</si>
  <si>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</si>
  <si>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</si>
  <si>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</si>
  <si>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</si>
  <si>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</si>
  <si>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</si>
  <si>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</si>
  <si>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</si>
  <si>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</si>
  <si>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</si>
  <si>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</si>
  <si>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</si>
  <si>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</si>
  <si>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</si>
  <si>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</si>
  <si>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</si>
  <si>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</si>
  <si>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</si>
  <si>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</si>
  <si>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</si>
  <si>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</si>
  <si>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</si>
  <si>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</si>
  <si>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</si>
  <si>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</si>
  <si>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</si>
  <si>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</si>
  <si>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</si>
  <si>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</si>
  <si>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</si>
  <si>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</si>
  <si>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</si>
  <si>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</si>
  <si>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</si>
  <si>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</si>
  <si>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</si>
  <si>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</si>
  <si>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</si>
  <si>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</si>
  <si>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</si>
  <si>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</si>
  <si>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</si>
  <si>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</si>
  <si>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</si>
  <si>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</si>
  <si>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</si>
  <si>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</si>
  <si>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</si>
  <si>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</si>
  <si>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</si>
  <si>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</si>
  <si>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</si>
  <si>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</si>
  <si>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</si>
  <si>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</si>
  <si>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</si>
  <si>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</si>
  <si>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</si>
  <si>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</si>
  <si>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</si>
  <si>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</si>
  <si>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</si>
  <si>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</si>
  <si>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</si>
  <si>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</si>
  <si>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</si>
  <si>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</si>
  <si>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</si>
  <si>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</si>
  <si>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</si>
  <si>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</si>
  <si>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</si>
  <si>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</si>
  <si>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</si>
  <si>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</si>
  <si>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</si>
  <si>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</si>
  <si>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</si>
  <si>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</si>
  <si>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</si>
  <si>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</si>
  <si>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</si>
  <si>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</si>
  <si>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</si>
  <si>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</si>
  <si>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</si>
  <si>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</si>
  <si>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</si>
  <si>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</si>
  <si>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</si>
  <si>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</si>
  <si>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</si>
  <si>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</si>
  <si>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</si>
  <si>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</si>
  <si>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</si>
  <si>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</si>
  <si>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</si>
  <si>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</si>
  <si>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</si>
  <si>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</si>
  <si>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</si>
  <si>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</si>
  <si>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</si>
  <si>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</si>
  <si>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</si>
  <si>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</si>
  <si>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</si>
  <si>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</si>
  <si>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</si>
  <si>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</si>
  <si>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</si>
  <si>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</si>
  <si>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</si>
  <si>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</si>
  <si>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</si>
  <si>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</si>
  <si>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</si>
  <si>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</si>
  <si>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</si>
  <si>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</si>
  <si>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</si>
  <si>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</si>
  <si>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</si>
  <si>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</si>
  <si>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</si>
  <si>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</si>
  <si>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</si>
  <si>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</si>
  <si>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</si>
  <si>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</si>
  <si>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</si>
  <si>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</si>
  <si>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</si>
  <si>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</si>
  <si>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</si>
  <si>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</si>
  <si>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</si>
  <si>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</si>
  <si>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</si>
  <si>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</si>
  <si>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</si>
  <si>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</si>
  <si>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</si>
  <si>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</si>
  <si>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</si>
  <si>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</si>
  <si>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</si>
  <si>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</si>
  <si>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</si>
  <si>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</si>
  <si>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</si>
  <si>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</si>
  <si>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</si>
  <si>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</si>
  <si>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</si>
  <si>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</si>
  <si>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</si>
  <si>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</si>
  <si>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</si>
  <si>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</si>
  <si>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</si>
  <si>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</si>
  <si>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</si>
  <si>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</si>
  <si>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</si>
  <si>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</si>
  <si>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</si>
  <si>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</si>
  <si>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</si>
  <si>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</si>
  <si>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</si>
  <si>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</si>
  <si>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</si>
  <si>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</si>
  <si>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</si>
  <si>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</si>
  <si>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</si>
  <si>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</si>
  <si>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</si>
  <si>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</si>
  <si>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</si>
  <si>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</si>
  <si>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</si>
  <si>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</si>
  <si>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</si>
  <si>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</si>
  <si>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</si>
  <si>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</si>
  <si>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</si>
  <si>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</si>
  <si>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</si>
  <si>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</si>
  <si>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</si>
  <si>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</si>
  <si>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</si>
  <si>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</si>
  <si>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</si>
  <si>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</si>
  <si>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</si>
  <si>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</si>
  <si>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</si>
  <si>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</si>
  <si>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</si>
  <si>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</si>
  <si>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</si>
  <si>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</si>
  <si>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</si>
  <si>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</si>
  <si>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</si>
  <si>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</si>
  <si>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</si>
  <si>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</si>
  <si>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</si>
  <si>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</si>
  <si>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</si>
  <si>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</si>
  <si>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</si>
  <si>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</si>
  <si>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</si>
  <si>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</si>
  <si>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</si>
  <si>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</si>
  <si>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</si>
  <si>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</si>
  <si>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</si>
  <si>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</si>
  <si>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</si>
  <si>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</si>
  <si>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</si>
  <si>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</si>
  <si>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</si>
  <si>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</si>
  <si>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</si>
  <si>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</si>
  <si>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</si>
  <si>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</si>
  <si>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</si>
  <si>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</si>
  <si>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</si>
  <si>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</si>
  <si>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</si>
  <si>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</si>
  <si>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</si>
  <si>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</si>
  <si>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</si>
  <si>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</si>
  <si>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</si>
  <si>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</si>
  <si>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</si>
  <si>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</si>
  <si>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</si>
  <si>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</si>
  <si>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</si>
  <si>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</si>
  <si>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</si>
  <si>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</si>
  <si>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</si>
  <si>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</si>
  <si>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</si>
  <si>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</si>
  <si>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</si>
  <si>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</si>
  <si>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</si>
  <si>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</si>
  <si>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</si>
  <si>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</si>
  <si>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</si>
  <si>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</si>
  <si>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</si>
  <si>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</si>
  <si>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</si>
  <si>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</si>
  <si>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</si>
  <si>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</si>
  <si>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</si>
  <si>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</si>
  <si>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</si>
  <si>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</si>
  <si>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</si>
  <si>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</si>
  <si>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</si>
  <si>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</si>
  <si>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</si>
  <si>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</si>
  <si>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</si>
  <si>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</si>
  <si>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</si>
  <si>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</si>
  <si>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</si>
  <si>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</si>
  <si>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</si>
  <si>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</si>
  <si>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</si>
  <si>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</si>
  <si>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</si>
  <si>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</si>
  <si>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</si>
  <si>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</si>
  <si>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</si>
  <si>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</si>
  <si>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</si>
  <si>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</si>
  <si>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</si>
  <si>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</si>
  <si>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</si>
  <si>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</si>
  <si>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</si>
  <si>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</si>
  <si>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</si>
  <si>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7311 F 1 &amp;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</si>
</sst>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0" xfId="0" applyFont="1" applyBorder="1" applyAlignment="1">
      <alignment/>
    </xf>
    <xf numFmtId="0" fontId="1" fillId="0" borderId="29" xfId="0" applyFont="1" applyBorder="1" applyAlignment="1">
      <alignment/>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J9" sqref="J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44376</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11.8</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378</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810</v>
      </c>
      <c r="G54" s="459"/>
      <c r="H54" s="459"/>
      <c r="I54" s="188"/>
      <c r="J54" s="462" t="s">
        <v>810</v>
      </c>
      <c r="K54" s="472"/>
      <c r="L54" s="473"/>
      <c r="M54" s="26"/>
    </row>
    <row r="55" spans="1:13" ht="12.75">
      <c r="A55" s="136" t="s">
        <v>770</v>
      </c>
      <c r="B55" s="41" t="s">
        <v>764</v>
      </c>
      <c r="C55" s="26"/>
      <c r="D55" s="26"/>
      <c r="E55" s="26"/>
      <c r="F55" s="466" t="s">
        <v>848</v>
      </c>
      <c r="G55" s="467"/>
      <c r="H55" s="467"/>
      <c r="I55" s="187"/>
      <c r="J55" s="466" t="s">
        <v>848</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62" t="s">
        <v>803</v>
      </c>
      <c r="G59" s="459"/>
      <c r="H59" s="459"/>
      <c r="I59" s="187"/>
      <c r="J59" s="462" t="s">
        <v>803</v>
      </c>
      <c r="K59" s="459"/>
      <c r="L59" s="460"/>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t="s">
        <v>809</v>
      </c>
      <c r="G64" s="459"/>
      <c r="H64" s="459"/>
      <c r="I64" s="188"/>
      <c r="J64" s="462" t="s">
        <v>809</v>
      </c>
      <c r="K64" s="472"/>
      <c r="L64" s="473"/>
      <c r="M64" s="26"/>
    </row>
    <row r="65" spans="1:13" ht="12.75">
      <c r="A65" s="26"/>
      <c r="B65" s="40"/>
      <c r="C65" s="41" t="s">
        <v>764</v>
      </c>
      <c r="D65" s="26"/>
      <c r="E65" s="26"/>
      <c r="F65" s="466" t="s">
        <v>848</v>
      </c>
      <c r="G65" s="467"/>
      <c r="H65" s="467"/>
      <c r="I65" s="187"/>
      <c r="J65" s="466" t="s">
        <v>848</v>
      </c>
      <c r="K65" s="467"/>
      <c r="L65" s="468"/>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62" t="s">
        <v>803</v>
      </c>
      <c r="G69" s="459"/>
      <c r="H69" s="459"/>
      <c r="I69" s="187"/>
      <c r="J69" s="462" t="s">
        <v>803</v>
      </c>
      <c r="K69" s="459"/>
      <c r="L69" s="460"/>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566</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38.28559590652925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91.71157909347077</v>
      </c>
      <c r="H133" s="26" t="s">
        <v>63</v>
      </c>
      <c r="I133" s="26"/>
      <c r="J133" s="372"/>
      <c r="K133" s="26"/>
      <c r="L133" s="26"/>
      <c r="M133" s="26"/>
    </row>
    <row r="134" spans="1:13" ht="13.5" thickBot="1">
      <c r="A134" s="109"/>
      <c r="B134" s="26"/>
      <c r="C134" s="267" t="s">
        <v>126</v>
      </c>
      <c r="D134" s="267"/>
      <c r="E134" s="267"/>
      <c r="F134" s="324" t="s">
        <v>110</v>
      </c>
      <c r="G134" s="395">
        <f>'Calculations- All Data'!F136</f>
        <v>1082.1966333029552</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34</v>
      </c>
      <c r="G148" s="441"/>
      <c r="H148" s="441"/>
      <c r="I148" s="441"/>
      <c r="J148" s="441"/>
      <c r="K148" s="255"/>
      <c r="L148" s="99"/>
      <c r="M148" s="99"/>
    </row>
    <row r="149" spans="1:13" s="97" customFormat="1" ht="22.5" customHeight="1">
      <c r="A149" s="205"/>
      <c r="B149" s="99"/>
      <c r="C149" s="99"/>
      <c r="D149" s="99"/>
      <c r="E149" s="263" t="s">
        <v>820</v>
      </c>
      <c r="F149" s="440"/>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11.8</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707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486.9884849863298</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486.9884849863298</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452.89929103728673</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453</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408</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44376</v>
      </c>
      <c r="G4" s="537"/>
      <c r="H4" s="537"/>
      <c r="I4" s="538"/>
      <c r="J4" s="317"/>
      <c r="K4" s="317"/>
      <c r="L4" s="317"/>
      <c r="M4" s="317"/>
    </row>
    <row r="5" spans="1:13" ht="12.75">
      <c r="A5" s="317"/>
      <c r="B5" s="317"/>
      <c r="C5" s="317"/>
      <c r="D5" s="317" t="s">
        <v>94</v>
      </c>
      <c r="E5" s="317"/>
      <c r="F5" s="539" t="str">
        <f>'CREDIT CALCULATION FORM'!F7:K7</f>
        <v>Bishcroft T 7311 F 1 &amp; 2</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11.8</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Continuous No-Till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510</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686</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t="str">
        <f>'CREDIT CALCULATION FORM'!F64:I64</f>
        <v>Spring or summer</v>
      </c>
      <c r="G73" s="501"/>
      <c r="H73" s="501"/>
      <c r="I73" s="189"/>
      <c r="J73" s="500" t="str">
        <f>'CREDIT CALCULATION FORM'!J64:M64</f>
        <v>Spring or summer</v>
      </c>
      <c r="K73" s="507"/>
      <c r="L73" s="508"/>
      <c r="M73" s="110"/>
    </row>
    <row r="74" spans="1:13" ht="12.75">
      <c r="A74" s="110"/>
      <c r="B74" s="117"/>
      <c r="C74" s="119" t="s">
        <v>510</v>
      </c>
      <c r="D74" s="110"/>
      <c r="E74" s="110"/>
      <c r="F74" s="509" t="str">
        <f>'CREDIT CALCULATION FORM'!F65</f>
        <v>Dairy- Lactating Cows Liquid</v>
      </c>
      <c r="G74" s="510"/>
      <c r="H74" s="510"/>
      <c r="I74" s="189"/>
      <c r="J74" s="509" t="str">
        <f>'CREDIT CALCULATION FORM'!J65</f>
        <v>Dairy- Lactating Cows Liquid</v>
      </c>
      <c r="K74" s="510"/>
      <c r="L74" s="51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No incorporation</v>
      </c>
      <c r="G79" s="501"/>
      <c r="H79" s="501"/>
      <c r="I79" s="189"/>
      <c r="J79" s="500" t="str">
        <f>'CREDIT CALCULATION FORM'!J69</f>
        <v>No incorporation</v>
      </c>
      <c r="K79" s="501"/>
      <c r="L79" s="513"/>
      <c r="M79" s="110"/>
    </row>
    <row r="80" spans="1:13" ht="12.75">
      <c r="A80" s="110"/>
      <c r="B80" s="117"/>
      <c r="C80" s="119"/>
      <c r="D80" s="110" t="s">
        <v>686</v>
      </c>
      <c r="E80" s="110"/>
      <c r="F80" s="512" t="str">
        <f>CONCATENATE(F73,F79)</f>
        <v>Spring or summerNo incorporation</v>
      </c>
      <c r="G80" s="501"/>
      <c r="H80" s="501"/>
      <c r="I80" s="189"/>
      <c r="J80" s="512" t="str">
        <f>CONCATENATE(J73,J79)</f>
        <v>Spring or summerNo incorporation</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Morris </v>
      </c>
      <c r="G106" s="501"/>
      <c r="H106" s="501"/>
      <c r="I106" s="513"/>
      <c r="J106" s="110"/>
      <c r="K106" s="110"/>
      <c r="L106" s="110"/>
      <c r="M106" s="110"/>
    </row>
    <row r="107" spans="1:13" ht="12.75">
      <c r="A107" s="110"/>
      <c r="B107" s="117"/>
      <c r="C107" s="110" t="s">
        <v>843</v>
      </c>
      <c r="D107" s="110"/>
      <c r="E107" s="110"/>
      <c r="F107" s="218">
        <f>VLOOKUP(F106,'Data Tables'!A133:B245,2,FALSE)</f>
        <v>4</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NONE4</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38.28559590652925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1082.1966333029552</v>
      </c>
      <c r="G136" s="119" t="s">
        <v>693</v>
      </c>
      <c r="H136" s="129"/>
      <c r="I136" s="110"/>
      <c r="J136" s="110"/>
      <c r="K136" s="110"/>
      <c r="L136" s="110"/>
      <c r="M136" s="110"/>
    </row>
    <row r="137" spans="1:13" ht="12.75" customHeight="1">
      <c r="A137" s="110"/>
      <c r="B137" s="131" t="s">
        <v>85</v>
      </c>
      <c r="C137" s="119"/>
      <c r="D137" s="110"/>
      <c r="E137" s="110"/>
      <c r="F137" s="403">
        <f>IF(F43=0,"0",F136/F43)</f>
        <v>91.71157909347077</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CropEarly-Planting - Up to 7 days prior to published first frost date</v>
      </c>
      <c r="H144" s="501"/>
      <c r="I144" s="501"/>
      <c r="J144" s="513"/>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11.8</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486.9884849863298</v>
      </c>
      <c r="G153" s="120" t="s">
        <v>693</v>
      </c>
      <c r="H153" s="122"/>
      <c r="I153" s="211"/>
      <c r="J153" s="254"/>
      <c r="K153" s="254"/>
      <c r="L153" s="120"/>
      <c r="M153" s="120"/>
    </row>
    <row r="154" spans="1:13" ht="12.75">
      <c r="A154" s="110"/>
      <c r="B154" s="110"/>
      <c r="C154" s="110"/>
      <c r="D154" s="141" t="s">
        <v>64</v>
      </c>
      <c r="E154" s="212"/>
      <c r="F154" s="281">
        <f>IF(F43=0,"0",(F136-F153)/F43)</f>
        <v>50.44136850140893</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486.9884849863298</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486.9884849863298</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452.89929103728673</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452.89929103728673</v>
      </c>
      <c r="G180" s="110" t="s">
        <v>101</v>
      </c>
      <c r="H180" s="110"/>
      <c r="I180" s="110"/>
      <c r="J180" s="110"/>
      <c r="K180" s="110"/>
      <c r="L180" s="110"/>
      <c r="M180" s="110"/>
    </row>
    <row r="181" spans="1:13" ht="13.5" thickBot="1">
      <c r="A181" s="110"/>
      <c r="B181" s="116" t="s">
        <v>77</v>
      </c>
      <c r="C181" s="415"/>
      <c r="D181" s="415"/>
      <c r="E181" s="415"/>
      <c r="F181" s="416">
        <f>ROUND(F180,0)</f>
        <v>453</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407.7</v>
      </c>
      <c r="G184" s="420" t="s">
        <v>101</v>
      </c>
      <c r="H184" s="110"/>
      <c r="I184" s="110"/>
      <c r="J184" s="110"/>
      <c r="K184" s="110"/>
      <c r="L184" s="110"/>
      <c r="M184" s="110"/>
    </row>
    <row r="185" spans="1:13" ht="15.75" thickBot="1">
      <c r="A185" s="110"/>
      <c r="B185" s="112" t="s">
        <v>75</v>
      </c>
      <c r="C185" s="421"/>
      <c r="D185" s="421"/>
      <c r="E185" s="421"/>
      <c r="F185" s="414">
        <f>ROUND(F184,0)</f>
        <v>408</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0" t="s">
        <v>88</v>
      </c>
      <c r="B2" s="575"/>
      <c r="C2" s="575"/>
      <c r="D2" s="575"/>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6" t="s">
        <v>509</v>
      </c>
      <c r="B81" s="501"/>
      <c r="C81" s="23"/>
      <c r="D81" s="22"/>
      <c r="E81" s="22"/>
      <c r="F81" s="22"/>
      <c r="G81" s="22"/>
    </row>
    <row r="82" spans="1:7" ht="12.75">
      <c r="A82" s="564" t="s">
        <v>628</v>
      </c>
      <c r="B82" s="577" t="s">
        <v>503</v>
      </c>
      <c r="C82" s="562"/>
      <c r="D82" s="16"/>
      <c r="E82" s="5"/>
      <c r="F82" s="5"/>
      <c r="G82" s="5"/>
    </row>
    <row r="83" spans="1:7" ht="12.75">
      <c r="A83" s="565"/>
      <c r="B83" s="578"/>
      <c r="C83" s="563"/>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6" t="s">
        <v>773</v>
      </c>
      <c r="B123" s="581"/>
      <c r="D123" s="379"/>
      <c r="E123" s="45"/>
      <c r="F123" s="378"/>
      <c r="G123" s="22"/>
    </row>
    <row r="124" spans="1:7" ht="12.75">
      <c r="A124" s="579" t="s">
        <v>774</v>
      </c>
      <c r="B124" s="582" t="s">
        <v>845</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0" t="s">
        <v>624</v>
      </c>
      <c r="B131" s="561"/>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0" t="s">
        <v>675</v>
      </c>
      <c r="B247" s="501"/>
      <c r="C247" s="501"/>
      <c r="D247" s="501"/>
      <c r="E247" s="513"/>
    </row>
    <row r="248" spans="1:5" ht="12.75">
      <c r="A248" s="28" t="s">
        <v>672</v>
      </c>
      <c r="B248" s="573" t="s">
        <v>673</v>
      </c>
      <c r="C248" s="574"/>
      <c r="D248" s="574"/>
      <c r="E248" s="228" t="s">
        <v>865</v>
      </c>
    </row>
    <row r="249" spans="1:5" ht="12.75">
      <c r="A249" s="223" t="s">
        <v>848</v>
      </c>
      <c r="B249" s="224">
        <v>28</v>
      </c>
      <c r="C249" s="571" t="s">
        <v>121</v>
      </c>
      <c r="D249" s="572"/>
      <c r="E249" s="6" t="s">
        <v>120</v>
      </c>
    </row>
    <row r="250" spans="1:5" ht="12.75">
      <c r="A250" s="31" t="s">
        <v>852</v>
      </c>
      <c r="B250" s="32">
        <v>10</v>
      </c>
      <c r="C250" s="558" t="s">
        <v>674</v>
      </c>
      <c r="D250" s="570"/>
      <c r="E250" s="7" t="s">
        <v>864</v>
      </c>
    </row>
    <row r="251" spans="1:5" ht="12.75">
      <c r="A251" s="31" t="s">
        <v>850</v>
      </c>
      <c r="B251" s="32">
        <v>9</v>
      </c>
      <c r="C251" s="558" t="s">
        <v>674</v>
      </c>
      <c r="D251" s="570"/>
      <c r="E251" s="7" t="s">
        <v>864</v>
      </c>
    </row>
    <row r="252" spans="1:5" ht="12.75">
      <c r="A252" s="33" t="s">
        <v>851</v>
      </c>
      <c r="B252" s="222">
        <v>7</v>
      </c>
      <c r="C252" s="568" t="s">
        <v>674</v>
      </c>
      <c r="D252" s="569"/>
      <c r="E252" s="8" t="s">
        <v>864</v>
      </c>
    </row>
    <row r="253" spans="1:5" ht="12.75">
      <c r="A253" s="58" t="s">
        <v>849</v>
      </c>
      <c r="B253" s="58">
        <v>36</v>
      </c>
      <c r="C253" s="571" t="s">
        <v>121</v>
      </c>
      <c r="D253" s="572"/>
      <c r="E253" s="405" t="s">
        <v>120</v>
      </c>
    </row>
    <row r="254" spans="1:5" ht="12.75">
      <c r="A254" s="104" t="s">
        <v>846</v>
      </c>
      <c r="B254" s="105">
        <v>11</v>
      </c>
      <c r="C254" s="586" t="s">
        <v>674</v>
      </c>
      <c r="D254" s="572"/>
      <c r="E254" s="7" t="s">
        <v>864</v>
      </c>
    </row>
    <row r="255" spans="1:5" ht="12.75">
      <c r="A255" s="33" t="s">
        <v>847</v>
      </c>
      <c r="B255" s="222">
        <v>14</v>
      </c>
      <c r="C255" s="568" t="s">
        <v>674</v>
      </c>
      <c r="D255" s="569"/>
      <c r="E255" s="8" t="s">
        <v>864</v>
      </c>
    </row>
    <row r="256" spans="1:5" ht="12.75">
      <c r="A256" s="225" t="s">
        <v>806</v>
      </c>
      <c r="B256" s="423">
        <v>12</v>
      </c>
      <c r="C256" s="160" t="s">
        <v>674</v>
      </c>
      <c r="D256" s="422"/>
      <c r="E256" s="7" t="s">
        <v>864</v>
      </c>
    </row>
    <row r="257" spans="1:5" ht="12.75">
      <c r="A257" s="11" t="s">
        <v>853</v>
      </c>
      <c r="B257" s="106">
        <v>30</v>
      </c>
      <c r="C257" s="571" t="s">
        <v>121</v>
      </c>
      <c r="D257" s="572"/>
      <c r="E257" s="6" t="s">
        <v>120</v>
      </c>
    </row>
    <row r="258" spans="1:5" ht="12.75">
      <c r="A258" s="32" t="s">
        <v>854</v>
      </c>
      <c r="B258" s="32">
        <v>25</v>
      </c>
      <c r="C258" s="558" t="s">
        <v>121</v>
      </c>
      <c r="D258" s="559"/>
      <c r="E258" s="7" t="s">
        <v>120</v>
      </c>
    </row>
    <row r="259" spans="1:5" ht="12.75">
      <c r="A259" s="32" t="s">
        <v>855</v>
      </c>
      <c r="B259" s="32">
        <v>40</v>
      </c>
      <c r="C259" s="558" t="s">
        <v>121</v>
      </c>
      <c r="D259" s="559"/>
      <c r="E259" s="7" t="s">
        <v>120</v>
      </c>
    </row>
    <row r="260" spans="1:5" ht="12.75">
      <c r="A260" s="32" t="s">
        <v>856</v>
      </c>
      <c r="B260" s="32">
        <v>50</v>
      </c>
      <c r="C260" s="558" t="s">
        <v>121</v>
      </c>
      <c r="D260" s="559"/>
      <c r="E260" s="7" t="s">
        <v>120</v>
      </c>
    </row>
    <row r="261" spans="1:5" ht="12.75">
      <c r="A261" s="12" t="s">
        <v>857</v>
      </c>
      <c r="B261" s="12">
        <v>40</v>
      </c>
      <c r="C261" s="558" t="s">
        <v>121</v>
      </c>
      <c r="D261" s="559"/>
      <c r="E261" s="7" t="s">
        <v>120</v>
      </c>
    </row>
    <row r="262" spans="1:5" ht="12.75">
      <c r="A262" s="11" t="s">
        <v>858</v>
      </c>
      <c r="B262" s="12">
        <v>37</v>
      </c>
      <c r="C262" s="558" t="s">
        <v>674</v>
      </c>
      <c r="D262" s="559"/>
      <c r="E262" s="7" t="s">
        <v>864</v>
      </c>
    </row>
    <row r="263" spans="1:5" ht="12.75">
      <c r="A263" s="12" t="s">
        <v>863</v>
      </c>
      <c r="B263" s="58">
        <v>43</v>
      </c>
      <c r="C263" s="558" t="s">
        <v>674</v>
      </c>
      <c r="D263" s="559"/>
      <c r="E263" s="7" t="s">
        <v>864</v>
      </c>
    </row>
    <row r="264" spans="1:5" ht="12.75">
      <c r="A264" s="58" t="s">
        <v>859</v>
      </c>
      <c r="B264" s="58">
        <v>79</v>
      </c>
      <c r="C264" s="558" t="s">
        <v>674</v>
      </c>
      <c r="D264" s="559"/>
      <c r="E264" s="7" t="s">
        <v>864</v>
      </c>
    </row>
    <row r="265" spans="1:5" ht="12.75">
      <c r="A265" s="58" t="s">
        <v>860</v>
      </c>
      <c r="B265" s="58">
        <v>66</v>
      </c>
      <c r="C265" s="558" t="s">
        <v>674</v>
      </c>
      <c r="D265" s="559"/>
      <c r="E265" s="7" t="s">
        <v>864</v>
      </c>
    </row>
    <row r="266" spans="1:5" ht="12.75">
      <c r="A266" s="58" t="s">
        <v>861</v>
      </c>
      <c r="B266" s="58">
        <v>52</v>
      </c>
      <c r="C266" s="558" t="s">
        <v>674</v>
      </c>
      <c r="D266" s="559"/>
      <c r="E266" s="7" t="s">
        <v>864</v>
      </c>
    </row>
    <row r="267" spans="1:5" ht="12.75">
      <c r="A267" s="58" t="s">
        <v>862</v>
      </c>
      <c r="B267" s="58">
        <v>73</v>
      </c>
      <c r="C267" s="558" t="s">
        <v>674</v>
      </c>
      <c r="D267" s="559"/>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66">
        <v>0</v>
      </c>
      <c r="D270" s="567"/>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65:D265"/>
    <mergeCell ref="B124:B125"/>
    <mergeCell ref="A273:B273"/>
    <mergeCell ref="C262:D262"/>
    <mergeCell ref="C254:D254"/>
    <mergeCell ref="C249:D249"/>
    <mergeCell ref="C258:D258"/>
    <mergeCell ref="C261:D261"/>
    <mergeCell ref="C264:D264"/>
    <mergeCell ref="C267:D267"/>
    <mergeCell ref="C266:D266"/>
    <mergeCell ref="C257:D257"/>
    <mergeCell ref="A2:H2"/>
    <mergeCell ref="C255:D255"/>
    <mergeCell ref="C263:D263"/>
    <mergeCell ref="A81:B81"/>
    <mergeCell ref="B82:B83"/>
    <mergeCell ref="C260:D260"/>
    <mergeCell ref="A247:E247"/>
    <mergeCell ref="A124:A125"/>
    <mergeCell ref="A123:B123"/>
    <mergeCell ref="C259:D259"/>
    <mergeCell ref="A131:B131"/>
    <mergeCell ref="C82:C83"/>
    <mergeCell ref="A82:A83"/>
    <mergeCell ref="C270:D270"/>
    <mergeCell ref="C252:D252"/>
    <mergeCell ref="C251:D251"/>
    <mergeCell ref="C250:D250"/>
    <mergeCell ref="C253:D253"/>
    <mergeCell ref="B248:D248"/>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0" t="s">
        <v>718</v>
      </c>
      <c r="B33" s="501"/>
      <c r="C33" s="501"/>
      <c r="D33" s="501"/>
      <c r="E33" s="501"/>
      <c r="F33" s="513"/>
      <c r="G33" s="201"/>
    </row>
    <row r="34" spans="1:7" ht="12.75" customHeight="1">
      <c r="A34" s="589" t="s">
        <v>694</v>
      </c>
      <c r="B34" s="599" t="s">
        <v>93</v>
      </c>
      <c r="C34" s="589" t="s">
        <v>781</v>
      </c>
      <c r="D34" s="587" t="s">
        <v>89</v>
      </c>
      <c r="E34" s="587" t="s">
        <v>90</v>
      </c>
      <c r="F34" s="587" t="s">
        <v>91</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0" t="s">
        <v>264</v>
      </c>
      <c r="B60" s="501"/>
      <c r="C60" s="501"/>
      <c r="D60" s="501"/>
      <c r="E60" s="501"/>
      <c r="F60" s="513"/>
    </row>
    <row r="61" spans="1:7" ht="38.25">
      <c r="A61" s="595" t="s">
        <v>694</v>
      </c>
      <c r="B61" s="598" t="s">
        <v>797</v>
      </c>
      <c r="C61" s="593" t="s">
        <v>782</v>
      </c>
      <c r="D61" s="62" t="s">
        <v>89</v>
      </c>
      <c r="E61" s="62" t="s">
        <v>90</v>
      </c>
      <c r="F61" s="62" t="s">
        <v>91</v>
      </c>
      <c r="G61" s="199"/>
    </row>
    <row r="62" spans="1:7" ht="12.75">
      <c r="A62" s="596"/>
      <c r="B62" s="596"/>
      <c r="C62" s="593"/>
      <c r="D62" s="63" t="s">
        <v>715</v>
      </c>
      <c r="E62" s="63" t="s">
        <v>715</v>
      </c>
      <c r="F62" s="63" t="s">
        <v>715</v>
      </c>
      <c r="G62" s="200"/>
    </row>
    <row r="63" spans="1:7" ht="12.75">
      <c r="A63" s="596"/>
      <c r="B63" s="596"/>
      <c r="C63" s="593"/>
      <c r="D63" s="64" t="s">
        <v>695</v>
      </c>
      <c r="E63" s="64" t="s">
        <v>695</v>
      </c>
      <c r="F63" s="64" t="s">
        <v>695</v>
      </c>
      <c r="G63" s="200"/>
    </row>
    <row r="64" spans="1:7" ht="13.5" thickBot="1">
      <c r="A64" s="597"/>
      <c r="B64" s="597"/>
      <c r="C64" s="594"/>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1" t="s">
        <v>155</v>
      </c>
      <c r="B145" s="592"/>
      <c r="C145" s="592"/>
      <c r="D145" s="592"/>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2021-06-29T16:11:55Z</dcterms:modified>
  <cp:category/>
  <cp:version/>
  <cp:contentType/>
  <cp:contentStatus/>
</cp:coreProperties>
</file>