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2420" activeTab="0"/>
  </bookViews>
  <sheets>
    <sheet name="Manure TA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<sst xmlns="http://schemas.openxmlformats.org/spreadsheetml/2006/main" count="84" uniqueCount="38">
  <si>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Type</t>
  </si>
  <si>
    <t>#/day/Au x</t>
  </si>
  <si>
    <t>24hrs/day /</t>
  </si>
  <si>
    <t>T/A</t>
  </si>
  <si>
    <t>Tons</t>
  </si>
  <si>
    <t>Acres</t>
  </si>
  <si>
    <t>s/s</t>
  </si>
  <si>
    <t>e f</t>
  </si>
  <si>
    <t>l f/w</t>
  </si>
  <si>
    <t>Season</t>
  </si>
  <si>
    <t>s/s = spring / summer</t>
  </si>
  <si>
    <t>e f = early fall</t>
  </si>
  <si>
    <t>l f/w = early fall / winter</t>
  </si>
  <si>
    <t>(A U) x</t>
  </si>
  <si>
    <t>Animal Units</t>
  </si>
  <si>
    <t xml:space="preserve">Field </t>
  </si>
  <si>
    <t>ID</t>
  </si>
  <si>
    <t>Pasture x</t>
  </si>
  <si>
    <t>Days on pasture</t>
  </si>
  <si>
    <t xml:space="preserve">hours on </t>
  </si>
  <si>
    <t>pasture /</t>
  </si>
  <si>
    <t>2000# / T=</t>
  </si>
  <si>
    <t>F 1</t>
  </si>
  <si>
    <t>T 3340</t>
  </si>
  <si>
    <t>F 2</t>
  </si>
  <si>
    <t>cows</t>
  </si>
  <si>
    <t xml:space="preserve">calves </t>
  </si>
  <si>
    <t>steer</t>
  </si>
  <si>
    <t>3P and 4P</t>
  </si>
  <si>
    <t>T 3341</t>
  </si>
  <si>
    <t>C 1 / C 2</t>
  </si>
  <si>
    <t>#</t>
  </si>
  <si>
    <t>weight</t>
  </si>
  <si>
    <t>AU</t>
  </si>
  <si>
    <t xml:space="preserve">calves = </t>
  </si>
  <si>
    <t xml:space="preserve">steers= </t>
  </si>
  <si>
    <t>cows=</t>
  </si>
  <si>
    <t>moved in two groups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</si>
</sst>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2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SheetLayoutView="100" zoomScalePageLayoutView="0" workbookViewId="0" topLeftCell="A1">
      <selection activeCell="G40" sqref="G40"/>
    </sheetView>
  </sheetViews>
  <sheetFormatPr defaultColWidth="9.140625" defaultRowHeight="12.75"/>
  <cols>
    <col min="1" max="1" width="11.8515625" style="0" customWidth="1"/>
    <col min="2" max="2" width="8.00390625" style="0" customWidth="1"/>
    <col min="3" max="3" width="12.57421875" style="0" customWidth="1"/>
    <col min="4" max="4" width="10.421875" style="0" customWidth="1"/>
    <col min="5" max="5" width="18.57421875" style="0" customWidth="1"/>
    <col min="6" max="6" width="9.00390625" style="0" customWidth="1"/>
    <col min="7" max="7" width="10.421875" style="0" customWidth="1"/>
    <col min="8" max="8" width="15.00390625" style="0" customWidth="1"/>
    <col min="9" max="9" width="14.8515625" style="0" customWidth="1"/>
    <col min="10" max="10" width="8.00390625" style="0" customWidth="1"/>
    <col min="11" max="11" width="10.7109375" style="0" customWidth="1"/>
    <col min="12" max="12" width="10.57421875" style="0" customWidth="1"/>
    <col min="13" max="13" width="8.7109375" style="0" customWidth="1"/>
  </cols>
  <sheetData>
    <row r="1" spans="1:12" ht="12.75">
      <c r="A1" s="6" t="s">
        <v>15</v>
      </c>
      <c r="B1" s="5" t="s">
        <v>0</v>
      </c>
      <c r="C1" s="7" t="s">
        <v>14</v>
      </c>
      <c r="D1" s="5" t="s">
        <v>1</v>
      </c>
      <c r="E1" s="5" t="s">
        <v>18</v>
      </c>
      <c r="F1" s="5" t="s">
        <v>19</v>
      </c>
      <c r="G1" s="5" t="s">
        <v>2</v>
      </c>
      <c r="H1" s="5" t="s">
        <v>21</v>
      </c>
      <c r="I1" s="5" t="s">
        <v>4</v>
      </c>
      <c r="J1" s="5" t="s">
        <v>5</v>
      </c>
      <c r="K1" s="5" t="s">
        <v>3</v>
      </c>
      <c r="L1" s="5" t="s">
        <v>9</v>
      </c>
    </row>
    <row r="2" spans="1:12" ht="13.5" thickBot="1">
      <c r="A2" s="10" t="s">
        <v>16</v>
      </c>
      <c r="B2" s="11"/>
      <c r="C2" s="12" t="s">
        <v>13</v>
      </c>
      <c r="D2" s="11"/>
      <c r="E2" s="11" t="s">
        <v>17</v>
      </c>
      <c r="F2" s="11" t="s">
        <v>20</v>
      </c>
      <c r="G2" s="11"/>
      <c r="H2" s="11"/>
      <c r="I2" s="11"/>
      <c r="J2" s="11"/>
      <c r="K2" s="11"/>
      <c r="L2" s="11"/>
    </row>
    <row r="3" spans="1:12" ht="13.5" thickTop="1">
      <c r="A3" s="13" t="s">
        <v>23</v>
      </c>
      <c r="B3" s="14" t="s">
        <v>25</v>
      </c>
      <c r="C3" s="49">
        <f>D39/2</f>
        <v>70</v>
      </c>
      <c r="D3" s="15">
        <v>60</v>
      </c>
      <c r="E3" s="15">
        <v>120</v>
      </c>
      <c r="F3" s="15">
        <v>24</v>
      </c>
      <c r="G3" s="15">
        <v>24</v>
      </c>
      <c r="H3" s="15">
        <v>2000</v>
      </c>
      <c r="I3" s="15">
        <f>(C3*D3*E3*F3/G3/H3)</f>
        <v>252</v>
      </c>
      <c r="J3" s="15">
        <v>22</v>
      </c>
      <c r="K3" s="42">
        <f>(I3/J3)</f>
        <v>11.454545454545455</v>
      </c>
      <c r="L3" s="16" t="s">
        <v>6</v>
      </c>
    </row>
    <row r="4" spans="1:12" ht="12.75">
      <c r="A4" s="17" t="s">
        <v>22</v>
      </c>
      <c r="B4" s="8" t="s">
        <v>26</v>
      </c>
      <c r="C4" s="50">
        <f>D40/2</f>
        <v>15</v>
      </c>
      <c r="D4" s="4">
        <v>60</v>
      </c>
      <c r="E4" s="4">
        <v>120</v>
      </c>
      <c r="F4" s="4">
        <v>24</v>
      </c>
      <c r="G4" s="4">
        <v>24</v>
      </c>
      <c r="H4" s="4">
        <v>2000</v>
      </c>
      <c r="I4" s="4">
        <f>(C4*D4*E4*F4/G4/H4)</f>
        <v>54</v>
      </c>
      <c r="J4" s="4">
        <v>22</v>
      </c>
      <c r="K4" s="43">
        <f>(I4/J4)</f>
        <v>2.4545454545454546</v>
      </c>
      <c r="L4" s="18" t="s">
        <v>6</v>
      </c>
    </row>
    <row r="5" spans="1:12" ht="12.75">
      <c r="A5" s="19"/>
      <c r="B5" s="8" t="s">
        <v>27</v>
      </c>
      <c r="C5" s="50">
        <f>D41/2</f>
        <v>7.5</v>
      </c>
      <c r="D5" s="4">
        <v>75</v>
      </c>
      <c r="E5" s="4">
        <v>120</v>
      </c>
      <c r="F5" s="4">
        <v>24</v>
      </c>
      <c r="G5" s="4">
        <v>24</v>
      </c>
      <c r="H5" s="4">
        <v>2000</v>
      </c>
      <c r="I5" s="4">
        <f>(C5*D5*E5*F5/G5/H5)</f>
        <v>33.75</v>
      </c>
      <c r="J5" s="4">
        <v>22</v>
      </c>
      <c r="K5" s="43">
        <f>(I5/J5)</f>
        <v>1.5340909090909092</v>
      </c>
      <c r="L5" s="18" t="s">
        <v>6</v>
      </c>
    </row>
    <row r="6" spans="1:12" ht="12.75">
      <c r="A6" s="20"/>
      <c r="B6" s="1"/>
      <c r="C6" s="9"/>
      <c r="D6" s="2"/>
      <c r="E6" s="2"/>
      <c r="F6" s="2"/>
      <c r="G6" s="2"/>
      <c r="H6" s="2"/>
      <c r="I6" s="2"/>
      <c r="J6" s="2"/>
      <c r="K6" s="44">
        <f>SUM(K3:K5)</f>
        <v>15.44318181818182</v>
      </c>
      <c r="L6" s="21"/>
    </row>
    <row r="7" spans="1:12" ht="12.75">
      <c r="A7" s="20"/>
      <c r="B7" s="3"/>
      <c r="C7" s="9"/>
      <c r="D7" s="2"/>
      <c r="E7" s="2"/>
      <c r="F7" s="2"/>
      <c r="G7" s="2"/>
      <c r="H7" s="2"/>
      <c r="I7" s="2"/>
      <c r="J7" s="2"/>
      <c r="K7" s="45"/>
      <c r="L7" s="21"/>
    </row>
    <row r="8" spans="1:12" ht="12.75">
      <c r="A8" s="22" t="s">
        <v>23</v>
      </c>
      <c r="B8" s="8" t="s">
        <v>25</v>
      </c>
      <c r="C8" s="50">
        <f>C3</f>
        <v>70</v>
      </c>
      <c r="D8" s="4">
        <v>60</v>
      </c>
      <c r="E8" s="4">
        <v>77</v>
      </c>
      <c r="F8" s="4">
        <v>24</v>
      </c>
      <c r="G8" s="4">
        <v>24</v>
      </c>
      <c r="H8" s="4">
        <v>2000</v>
      </c>
      <c r="I8" s="4">
        <f>(C8*D8*E8*F8/G8/H8)</f>
        <v>161.7</v>
      </c>
      <c r="J8" s="4">
        <v>22</v>
      </c>
      <c r="K8" s="43">
        <f>(I8/J8)</f>
        <v>7.35</v>
      </c>
      <c r="L8" s="18" t="s">
        <v>8</v>
      </c>
    </row>
    <row r="9" spans="1:12" ht="12.75">
      <c r="A9" s="17" t="s">
        <v>22</v>
      </c>
      <c r="B9" s="8" t="s">
        <v>26</v>
      </c>
      <c r="C9" s="50">
        <f>C4</f>
        <v>15</v>
      </c>
      <c r="D9" s="4">
        <v>60</v>
      </c>
      <c r="E9" s="4">
        <v>77</v>
      </c>
      <c r="F9" s="4">
        <v>24</v>
      </c>
      <c r="G9" s="4">
        <v>24</v>
      </c>
      <c r="H9" s="4">
        <v>2000</v>
      </c>
      <c r="I9" s="4">
        <f>(C9*D9*E9*F9/G9/H9)</f>
        <v>34.65</v>
      </c>
      <c r="J9" s="4">
        <v>22</v>
      </c>
      <c r="K9" s="43">
        <f>(I9/J9)</f>
        <v>1.575</v>
      </c>
      <c r="L9" s="18" t="s">
        <v>8</v>
      </c>
    </row>
    <row r="10" spans="1:12" ht="12.75">
      <c r="A10" s="19"/>
      <c r="B10" s="8" t="s">
        <v>27</v>
      </c>
      <c r="C10" s="50">
        <f>C5</f>
        <v>7.5</v>
      </c>
      <c r="D10" s="4">
        <v>75</v>
      </c>
      <c r="E10" s="4">
        <v>77</v>
      </c>
      <c r="F10" s="4">
        <v>24</v>
      </c>
      <c r="G10" s="4">
        <v>24</v>
      </c>
      <c r="H10" s="4">
        <v>2000</v>
      </c>
      <c r="I10" s="4">
        <f>(C10*D10*E10*F10/G10/H10)</f>
        <v>21.65625</v>
      </c>
      <c r="J10" s="4">
        <v>22</v>
      </c>
      <c r="K10" s="43">
        <f>(I10/J10)</f>
        <v>0.984375</v>
      </c>
      <c r="L10" s="18" t="s">
        <v>8</v>
      </c>
    </row>
    <row r="11" spans="1:12" ht="13.5" thickBot="1">
      <c r="A11" s="23"/>
      <c r="B11" s="24"/>
      <c r="C11" s="51"/>
      <c r="D11" s="25"/>
      <c r="E11" s="25"/>
      <c r="F11" s="25"/>
      <c r="G11" s="25"/>
      <c r="H11" s="25"/>
      <c r="I11" s="25"/>
      <c r="J11" s="25"/>
      <c r="K11" s="46">
        <f>SUM(K8:K10)</f>
        <v>9.909374999999999</v>
      </c>
      <c r="L11" s="26"/>
    </row>
    <row r="12" spans="2:11" ht="14.25" thickBot="1" thickTop="1">
      <c r="B12" s="2"/>
      <c r="C12" s="52"/>
      <c r="K12" s="47"/>
    </row>
    <row r="13" spans="1:14" ht="13.5" thickTop="1">
      <c r="A13" s="13" t="s">
        <v>23</v>
      </c>
      <c r="B13" s="14" t="s">
        <v>25</v>
      </c>
      <c r="C13" s="49">
        <f>C3</f>
        <v>70</v>
      </c>
      <c r="D13" s="15">
        <v>60</v>
      </c>
      <c r="E13" s="15">
        <v>90</v>
      </c>
      <c r="F13" s="15">
        <v>24</v>
      </c>
      <c r="G13" s="15">
        <v>24</v>
      </c>
      <c r="H13" s="15">
        <v>2000</v>
      </c>
      <c r="I13" s="15">
        <f>(C13*D13*E13*F13/G13/H13)</f>
        <v>189</v>
      </c>
      <c r="J13" s="15">
        <v>13</v>
      </c>
      <c r="K13" s="42">
        <f>(I13/J13)</f>
        <v>14.538461538461538</v>
      </c>
      <c r="L13" s="27" t="s">
        <v>7</v>
      </c>
      <c r="N13" s="2"/>
    </row>
    <row r="14" spans="1:14" ht="12.75">
      <c r="A14" s="28" t="s">
        <v>24</v>
      </c>
      <c r="B14" s="8" t="s">
        <v>26</v>
      </c>
      <c r="C14" s="50">
        <f>C4</f>
        <v>15</v>
      </c>
      <c r="D14" s="4">
        <v>60</v>
      </c>
      <c r="E14" s="4">
        <v>90</v>
      </c>
      <c r="F14" s="4">
        <v>24</v>
      </c>
      <c r="G14" s="4">
        <v>24</v>
      </c>
      <c r="H14" s="4">
        <v>2000</v>
      </c>
      <c r="I14" s="4">
        <f>(C14*D14*E14*F14/G14/H14)</f>
        <v>40.5</v>
      </c>
      <c r="J14" s="4">
        <v>13</v>
      </c>
      <c r="K14" s="43">
        <f>(I14/J14)</f>
        <v>3.1153846153846154</v>
      </c>
      <c r="L14" s="18" t="s">
        <v>7</v>
      </c>
      <c r="M14" s="2"/>
      <c r="N14" s="2"/>
    </row>
    <row r="15" spans="1:14" ht="12.75">
      <c r="A15" s="19"/>
      <c r="B15" s="8" t="s">
        <v>27</v>
      </c>
      <c r="C15" s="50">
        <f>C5</f>
        <v>7.5</v>
      </c>
      <c r="D15" s="4">
        <v>75</v>
      </c>
      <c r="E15" s="4">
        <v>90</v>
      </c>
      <c r="F15" s="4">
        <v>24</v>
      </c>
      <c r="G15" s="4">
        <v>24</v>
      </c>
      <c r="H15" s="4">
        <v>2000</v>
      </c>
      <c r="I15" s="4">
        <f>(C15*D15*E15*F15/G15/H15)</f>
        <v>25.3125</v>
      </c>
      <c r="J15" s="4">
        <v>13</v>
      </c>
      <c r="K15" s="43">
        <f>(I15/J15)</f>
        <v>1.9471153846153846</v>
      </c>
      <c r="L15" s="18" t="s">
        <v>7</v>
      </c>
      <c r="M15" s="2"/>
      <c r="N15" s="2"/>
    </row>
    <row r="16" spans="1:14" ht="13.5" thickBot="1">
      <c r="A16" s="23"/>
      <c r="B16" s="24"/>
      <c r="C16" s="51"/>
      <c r="D16" s="25"/>
      <c r="E16" s="25"/>
      <c r="F16" s="25"/>
      <c r="G16" s="25"/>
      <c r="H16" s="25"/>
      <c r="I16" s="25"/>
      <c r="J16" s="25"/>
      <c r="K16" s="46">
        <f>SUM(K13:K15)</f>
        <v>19.600961538461537</v>
      </c>
      <c r="L16" s="29"/>
      <c r="M16" s="2"/>
      <c r="N16" s="2"/>
    </row>
    <row r="17" spans="1:14" ht="14.25" thickBot="1" thickTop="1">
      <c r="A17" s="2"/>
      <c r="B17" s="2"/>
      <c r="C17" s="9"/>
      <c r="D17" s="2"/>
      <c r="E17" s="2"/>
      <c r="F17" s="2"/>
      <c r="G17" s="2"/>
      <c r="H17" s="2"/>
      <c r="I17" s="2"/>
      <c r="J17" s="2"/>
      <c r="K17" s="45"/>
      <c r="M17" s="2"/>
      <c r="N17" s="2"/>
    </row>
    <row r="18" spans="1:14" ht="13.5" thickTop="1">
      <c r="A18" s="13" t="s">
        <v>23</v>
      </c>
      <c r="B18" s="14" t="s">
        <v>25</v>
      </c>
      <c r="C18" s="49">
        <f>C3</f>
        <v>70</v>
      </c>
      <c r="D18" s="15">
        <v>60</v>
      </c>
      <c r="E18" s="15">
        <v>65</v>
      </c>
      <c r="F18" s="15">
        <v>24</v>
      </c>
      <c r="G18" s="15">
        <v>24</v>
      </c>
      <c r="H18" s="15">
        <v>2000</v>
      </c>
      <c r="I18" s="15">
        <f>(C18*D18*E18*F18/G18/H18)</f>
        <v>136.5</v>
      </c>
      <c r="J18" s="15">
        <v>7.4</v>
      </c>
      <c r="K18" s="42">
        <f>(I18/J18)</f>
        <v>18.445945945945944</v>
      </c>
      <c r="L18" s="16" t="s">
        <v>6</v>
      </c>
      <c r="M18" s="2"/>
      <c r="N18" s="2"/>
    </row>
    <row r="19" spans="1:14" ht="12.75">
      <c r="A19" s="28" t="s">
        <v>28</v>
      </c>
      <c r="B19" s="8" t="s">
        <v>26</v>
      </c>
      <c r="C19" s="50">
        <f>C4</f>
        <v>15</v>
      </c>
      <c r="D19" s="4">
        <v>60</v>
      </c>
      <c r="E19" s="4">
        <v>65</v>
      </c>
      <c r="F19" s="4">
        <v>24</v>
      </c>
      <c r="G19" s="4">
        <v>24</v>
      </c>
      <c r="H19" s="4">
        <v>2000</v>
      </c>
      <c r="I19" s="4">
        <f>(C19*D19*E19*F19/G19/H19)</f>
        <v>29.25</v>
      </c>
      <c r="J19" s="4">
        <v>7.4</v>
      </c>
      <c r="K19" s="43">
        <f>(I19/J19)</f>
        <v>3.9527027027027026</v>
      </c>
      <c r="L19" s="18" t="s">
        <v>6</v>
      </c>
      <c r="M19" s="2"/>
      <c r="N19" s="2"/>
    </row>
    <row r="20" spans="1:14" ht="12.75">
      <c r="A20" s="19"/>
      <c r="B20" s="8" t="s">
        <v>27</v>
      </c>
      <c r="C20" s="50">
        <f>C5</f>
        <v>7.5</v>
      </c>
      <c r="D20" s="4">
        <v>75</v>
      </c>
      <c r="E20" s="4">
        <v>65</v>
      </c>
      <c r="F20" s="4">
        <v>24</v>
      </c>
      <c r="G20" s="4">
        <v>24</v>
      </c>
      <c r="H20" s="4">
        <v>2000</v>
      </c>
      <c r="I20" s="4">
        <f>(C20*D20*E20*F20/G20/H20)</f>
        <v>18.28125</v>
      </c>
      <c r="J20" s="4">
        <v>7.4</v>
      </c>
      <c r="K20" s="43">
        <f>(I20/J20)</f>
        <v>2.470439189189189</v>
      </c>
      <c r="L20" s="18" t="s">
        <v>6</v>
      </c>
      <c r="M20" s="2"/>
      <c r="N20" s="2"/>
    </row>
    <row r="21" spans="1:14" ht="13.5" thickBot="1">
      <c r="A21" s="23"/>
      <c r="B21" s="24"/>
      <c r="C21" s="51"/>
      <c r="D21" s="25"/>
      <c r="E21" s="25"/>
      <c r="F21" s="25"/>
      <c r="G21" s="25"/>
      <c r="H21" s="25"/>
      <c r="I21" s="25"/>
      <c r="J21" s="25"/>
      <c r="K21" s="46">
        <f>SUM(K18:K20)</f>
        <v>24.869087837837835</v>
      </c>
      <c r="L21" s="30"/>
      <c r="M21" s="2"/>
      <c r="N21" s="2"/>
    </row>
    <row r="22" spans="2:14" ht="14.25" thickBot="1" thickTop="1">
      <c r="B22" s="2"/>
      <c r="C22" s="52"/>
      <c r="K22" s="47"/>
      <c r="M22" s="2"/>
      <c r="N22" s="2"/>
    </row>
    <row r="23" spans="1:14" ht="13.5" thickTop="1">
      <c r="A23" s="31" t="s">
        <v>29</v>
      </c>
      <c r="B23" s="14" t="s">
        <v>25</v>
      </c>
      <c r="C23" s="49">
        <f>C3</f>
        <v>70</v>
      </c>
      <c r="D23" s="15">
        <v>60</v>
      </c>
      <c r="E23" s="15">
        <v>120</v>
      </c>
      <c r="F23" s="15">
        <v>24</v>
      </c>
      <c r="G23" s="15">
        <v>24</v>
      </c>
      <c r="H23" s="15">
        <v>2000</v>
      </c>
      <c r="I23" s="15">
        <f>(C23*D23*E23*F23/G23/H23)</f>
        <v>252</v>
      </c>
      <c r="J23" s="15">
        <v>50.2</v>
      </c>
      <c r="K23" s="42">
        <f>(I23/J23)</f>
        <v>5.0199203187251</v>
      </c>
      <c r="L23" s="16" t="s">
        <v>6</v>
      </c>
      <c r="M23" s="2"/>
      <c r="N23" s="2"/>
    </row>
    <row r="24" spans="1:14" ht="12.75">
      <c r="A24" s="28" t="s">
        <v>30</v>
      </c>
      <c r="B24" s="8" t="s">
        <v>26</v>
      </c>
      <c r="C24" s="50">
        <f>C4</f>
        <v>15</v>
      </c>
      <c r="D24" s="4">
        <v>60</v>
      </c>
      <c r="E24" s="4">
        <v>120</v>
      </c>
      <c r="F24" s="4">
        <v>24</v>
      </c>
      <c r="G24" s="4">
        <v>24</v>
      </c>
      <c r="H24" s="4">
        <v>2000</v>
      </c>
      <c r="I24" s="4">
        <f>(C24*D24*E24*F24/G24/H24)</f>
        <v>54</v>
      </c>
      <c r="J24" s="4">
        <v>50.2</v>
      </c>
      <c r="K24" s="43">
        <f>(I24/J24)</f>
        <v>1.0756972111553784</v>
      </c>
      <c r="L24" s="18" t="s">
        <v>6</v>
      </c>
      <c r="M24" s="2"/>
      <c r="N24" s="2"/>
    </row>
    <row r="25" spans="1:14" ht="12.75">
      <c r="A25" s="19"/>
      <c r="B25" s="8" t="s">
        <v>27</v>
      </c>
      <c r="C25" s="50">
        <f>C5</f>
        <v>7.5</v>
      </c>
      <c r="D25" s="4">
        <v>75</v>
      </c>
      <c r="E25" s="4">
        <v>120</v>
      </c>
      <c r="F25" s="4">
        <v>24</v>
      </c>
      <c r="G25" s="4">
        <v>24</v>
      </c>
      <c r="H25" s="4">
        <v>2000</v>
      </c>
      <c r="I25" s="4">
        <f>(C25*D25*E25*F25/G25/H25)</f>
        <v>33.75</v>
      </c>
      <c r="J25" s="4">
        <v>50.2</v>
      </c>
      <c r="K25" s="43">
        <f>(I25/J25)</f>
        <v>0.6723107569721115</v>
      </c>
      <c r="L25" s="18" t="s">
        <v>6</v>
      </c>
      <c r="M25" s="2"/>
      <c r="N25" s="2"/>
    </row>
    <row r="26" spans="1:14" ht="12.75">
      <c r="A26" s="20"/>
      <c r="B26" s="1"/>
      <c r="C26" s="9"/>
      <c r="D26" s="2"/>
      <c r="E26" s="2"/>
      <c r="F26" s="9">
        <v>24</v>
      </c>
      <c r="G26" s="2"/>
      <c r="H26" s="2"/>
      <c r="I26" s="2"/>
      <c r="J26" s="2"/>
      <c r="K26" s="44">
        <f>SUM(K23:K25)</f>
        <v>6.767928286852589</v>
      </c>
      <c r="L26" s="21"/>
      <c r="M26" s="2"/>
      <c r="N26" s="2"/>
    </row>
    <row r="27" spans="1:14" ht="12.75">
      <c r="A27" s="20"/>
      <c r="B27" s="2"/>
      <c r="C27" s="9"/>
      <c r="D27" s="2"/>
      <c r="E27" s="2"/>
      <c r="F27" s="2"/>
      <c r="G27" s="2"/>
      <c r="H27" s="2"/>
      <c r="I27" s="2"/>
      <c r="J27" s="2"/>
      <c r="K27" s="45"/>
      <c r="L27" s="21"/>
      <c r="M27" s="2"/>
      <c r="N27" s="2"/>
    </row>
    <row r="28" spans="1:14" ht="12.75">
      <c r="A28" s="32" t="s">
        <v>29</v>
      </c>
      <c r="B28" s="8" t="s">
        <v>25</v>
      </c>
      <c r="C28" s="50">
        <f>C3</f>
        <v>70</v>
      </c>
      <c r="D28" s="4">
        <v>60</v>
      </c>
      <c r="E28" s="4">
        <v>90</v>
      </c>
      <c r="F28" s="4">
        <v>24</v>
      </c>
      <c r="G28" s="4">
        <v>24</v>
      </c>
      <c r="H28" s="4">
        <v>2000</v>
      </c>
      <c r="I28" s="4">
        <f>(C28*D28*E28*F28/G28/H28)</f>
        <v>189</v>
      </c>
      <c r="J28" s="4">
        <v>50.2</v>
      </c>
      <c r="K28" s="43">
        <f>(I28/J28)</f>
        <v>3.7649402390438245</v>
      </c>
      <c r="L28" s="18" t="s">
        <v>7</v>
      </c>
      <c r="M28" s="2"/>
      <c r="N28" s="2"/>
    </row>
    <row r="29" spans="1:14" ht="12.75">
      <c r="A29" s="28" t="s">
        <v>30</v>
      </c>
      <c r="B29" s="8" t="s">
        <v>26</v>
      </c>
      <c r="C29" s="50">
        <f>C4</f>
        <v>15</v>
      </c>
      <c r="D29" s="4">
        <v>60</v>
      </c>
      <c r="E29" s="4">
        <v>90</v>
      </c>
      <c r="F29" s="4">
        <v>24</v>
      </c>
      <c r="G29" s="4">
        <v>24</v>
      </c>
      <c r="H29" s="4">
        <v>2000</v>
      </c>
      <c r="I29" s="4">
        <f>(C29*D29*E29*F29/G29/H29)</f>
        <v>40.5</v>
      </c>
      <c r="J29" s="4">
        <v>50.2</v>
      </c>
      <c r="K29" s="43">
        <f>(I29/J29)</f>
        <v>0.8067729083665338</v>
      </c>
      <c r="L29" s="18" t="s">
        <v>7</v>
      </c>
      <c r="M29" s="2"/>
      <c r="N29" s="2"/>
    </row>
    <row r="30" spans="1:14" ht="12.75">
      <c r="A30" s="19"/>
      <c r="B30" s="8" t="s">
        <v>27</v>
      </c>
      <c r="C30" s="50">
        <f>C5</f>
        <v>7.5</v>
      </c>
      <c r="D30" s="4">
        <v>75</v>
      </c>
      <c r="E30" s="4">
        <v>90</v>
      </c>
      <c r="F30" s="4">
        <v>24</v>
      </c>
      <c r="G30" s="4">
        <v>24</v>
      </c>
      <c r="H30" s="4">
        <v>2000</v>
      </c>
      <c r="I30" s="4">
        <f>(C30*D30*E30*F30/G30/H30)</f>
        <v>25.3125</v>
      </c>
      <c r="J30" s="4">
        <v>50.2</v>
      </c>
      <c r="K30" s="43">
        <f>(I30/J30)</f>
        <v>0.5042330677290836</v>
      </c>
      <c r="L30" s="18" t="s">
        <v>7</v>
      </c>
      <c r="M30" s="2"/>
      <c r="N30" s="2"/>
    </row>
    <row r="31" spans="1:13" ht="12.75">
      <c r="A31" s="20"/>
      <c r="B31" s="1"/>
      <c r="C31" s="9"/>
      <c r="D31" s="2"/>
      <c r="E31" s="2"/>
      <c r="F31" s="2"/>
      <c r="G31" s="2"/>
      <c r="H31" s="2"/>
      <c r="I31" s="2"/>
      <c r="J31" s="2"/>
      <c r="K31" s="48">
        <f>SUM(K28:K30)</f>
        <v>5.075946215139442</v>
      </c>
      <c r="L31" s="21"/>
      <c r="M31" s="2"/>
    </row>
    <row r="32" spans="1:12" ht="12.75">
      <c r="A32" s="20"/>
      <c r="B32" s="3"/>
      <c r="C32" s="9"/>
      <c r="D32" s="2"/>
      <c r="E32" s="2"/>
      <c r="F32" s="2"/>
      <c r="G32" s="2"/>
      <c r="H32" s="2"/>
      <c r="I32" s="2"/>
      <c r="J32" s="2"/>
      <c r="K32" s="45"/>
      <c r="L32" s="21"/>
    </row>
    <row r="33" spans="1:12" ht="12.75">
      <c r="A33" s="32" t="s">
        <v>29</v>
      </c>
      <c r="B33" s="8" t="s">
        <v>25</v>
      </c>
      <c r="C33" s="50">
        <f>C3</f>
        <v>70</v>
      </c>
      <c r="D33" s="4">
        <v>60</v>
      </c>
      <c r="E33" s="4">
        <v>103</v>
      </c>
      <c r="F33" s="4">
        <v>24</v>
      </c>
      <c r="G33" s="4">
        <v>24</v>
      </c>
      <c r="H33" s="4">
        <v>2000</v>
      </c>
      <c r="I33" s="4">
        <f>(C33*D33*E33*F33/G33/H33)</f>
        <v>216.3</v>
      </c>
      <c r="J33" s="4">
        <v>50.2</v>
      </c>
      <c r="K33" s="43">
        <f>(I33/J33)</f>
        <v>4.308764940239044</v>
      </c>
      <c r="L33" s="18" t="s">
        <v>8</v>
      </c>
    </row>
    <row r="34" spans="1:12" ht="12.75">
      <c r="A34" s="28" t="s">
        <v>30</v>
      </c>
      <c r="B34" s="8" t="s">
        <v>26</v>
      </c>
      <c r="C34" s="50">
        <f>C4</f>
        <v>15</v>
      </c>
      <c r="D34" s="4">
        <v>60</v>
      </c>
      <c r="E34" s="4">
        <v>103</v>
      </c>
      <c r="F34" s="4">
        <v>24</v>
      </c>
      <c r="G34" s="4">
        <v>24</v>
      </c>
      <c r="H34" s="4">
        <v>2000</v>
      </c>
      <c r="I34" s="4">
        <f>(C34*D34*E34*F34/G34/H34)</f>
        <v>46.35</v>
      </c>
      <c r="J34" s="4">
        <v>50.2</v>
      </c>
      <c r="K34" s="43">
        <f>(I34/J34)</f>
        <v>0.9233067729083665</v>
      </c>
      <c r="L34" s="18" t="s">
        <v>8</v>
      </c>
    </row>
    <row r="35" spans="1:12" ht="12.75">
      <c r="A35" s="19"/>
      <c r="B35" s="8" t="s">
        <v>27</v>
      </c>
      <c r="C35" s="50">
        <f>C5</f>
        <v>7.5</v>
      </c>
      <c r="D35" s="4">
        <v>75</v>
      </c>
      <c r="E35" s="4">
        <v>103</v>
      </c>
      <c r="F35" s="4">
        <v>24</v>
      </c>
      <c r="G35" s="4">
        <v>24</v>
      </c>
      <c r="H35" s="4">
        <v>2000</v>
      </c>
      <c r="I35" s="4">
        <f>(C35*D35*E35*F35/G35/H35)</f>
        <v>28.96875</v>
      </c>
      <c r="J35" s="4">
        <v>50.2</v>
      </c>
      <c r="K35" s="43">
        <f>(I35/J35)</f>
        <v>0.577066733067729</v>
      </c>
      <c r="L35" s="18" t="s">
        <v>8</v>
      </c>
    </row>
    <row r="36" spans="1:12" ht="13.5" thickBo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46">
        <f>SUM(K33:K35)</f>
        <v>5.80913844621514</v>
      </c>
      <c r="L36" s="26"/>
    </row>
    <row r="37" spans="1:12" ht="13.5" thickTop="1">
      <c r="A37" s="2"/>
      <c r="B37" s="2"/>
      <c r="C37" s="2"/>
      <c r="D37" s="2"/>
      <c r="E37" s="2"/>
      <c r="F37" s="2"/>
      <c r="G37" s="2"/>
      <c r="H37" s="2"/>
      <c r="I37" s="2"/>
      <c r="J37" s="2"/>
      <c r="K37" s="33"/>
      <c r="L37" s="34"/>
    </row>
    <row r="38" spans="1:12" ht="12.75">
      <c r="A38" s="2"/>
      <c r="B38" s="37" t="s">
        <v>31</v>
      </c>
      <c r="C38" s="38" t="s">
        <v>32</v>
      </c>
      <c r="D38" s="38" t="s">
        <v>33</v>
      </c>
      <c r="E38" s="37"/>
      <c r="F38" s="41"/>
      <c r="G38" s="40"/>
      <c r="H38" s="37"/>
      <c r="I38" s="41"/>
      <c r="J38" s="40"/>
      <c r="K38" s="33"/>
      <c r="L38" s="34"/>
    </row>
    <row r="39" spans="1:10" ht="12.75">
      <c r="A39" s="34" t="s">
        <v>36</v>
      </c>
      <c r="B39" s="35">
        <v>100</v>
      </c>
      <c r="C39" s="35">
        <v>1400</v>
      </c>
      <c r="D39" s="36">
        <f>B39*C39/1000</f>
        <v>140</v>
      </c>
      <c r="E39" s="34" t="s">
        <v>37</v>
      </c>
      <c r="F39" s="36"/>
      <c r="G39" s="36"/>
      <c r="H39" s="2"/>
      <c r="I39" s="36"/>
      <c r="J39" s="36"/>
    </row>
    <row r="40" spans="1:12" ht="12.75">
      <c r="A40" s="39" t="s">
        <v>34</v>
      </c>
      <c r="B40" s="36">
        <v>100</v>
      </c>
      <c r="C40" s="36">
        <v>300</v>
      </c>
      <c r="D40" s="36">
        <f>B40*C40/1000</f>
        <v>30</v>
      </c>
      <c r="E40" s="34" t="s">
        <v>37</v>
      </c>
      <c r="F40" s="35"/>
      <c r="G40" s="36"/>
      <c r="H40" s="2"/>
      <c r="I40" s="35"/>
      <c r="J40" s="36"/>
      <c r="K40" s="33"/>
      <c r="L40" s="34"/>
    </row>
    <row r="41" spans="1:11" ht="12.75">
      <c r="A41" s="39" t="s">
        <v>35</v>
      </c>
      <c r="B41" s="36">
        <v>10</v>
      </c>
      <c r="C41" s="36">
        <v>1500</v>
      </c>
      <c r="D41" s="36">
        <f>B41*C41/1000</f>
        <v>15</v>
      </c>
      <c r="E41" s="34" t="s">
        <v>37</v>
      </c>
      <c r="F41" s="2"/>
      <c r="G41" s="2"/>
      <c r="H41" s="2"/>
      <c r="I41" s="2"/>
      <c r="J41" s="2"/>
      <c r="K41" s="2"/>
    </row>
    <row r="42" spans="1:11" ht="12.75">
      <c r="A42" s="39"/>
      <c r="B42" s="2"/>
      <c r="C42" s="2"/>
      <c r="D42" s="53">
        <f>SUM(D39:D41)</f>
        <v>185</v>
      </c>
      <c r="E42" s="2"/>
      <c r="F42" s="2"/>
      <c r="G42" s="2"/>
      <c r="H42" s="2"/>
      <c r="I42" s="2"/>
      <c r="J42" s="2"/>
      <c r="K42" s="2"/>
    </row>
    <row r="43" ht="12.75">
      <c r="A43" t="s">
        <v>10</v>
      </c>
    </row>
    <row r="44" ht="12.75">
      <c r="A44" t="s">
        <v>11</v>
      </c>
    </row>
    <row r="45" ht="12.75">
      <c r="A45" t="s">
        <v>12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rmorehart</dc:creator>
  <cp:keywords/>
  <dc:description/>
  <cp:lastModifiedBy>pcuser</cp:lastModifiedBy>
  <cp:lastPrinted>2018-10-24T18:04:58Z</cp:lastPrinted>
  <dcterms:created xsi:type="dcterms:W3CDTF">2011-08-29T15:05:53Z</dcterms:created>
  <dcterms:modified xsi:type="dcterms:W3CDTF">2019-03-19T15:47:26Z</dcterms:modified>
  <cp:category/>
  <cp:version/>
  <cp:contentType/>
  <cp:contentStatus/>
</cp:coreProperties>
</file>