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<sst xmlns="http://schemas.openxmlformats.org/spreadsheetml/2006/main" count="1890" uniqueCount="881">
  <si>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</si>
  <si>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</si>
  <si>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</si>
  <si>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</si>
  <si>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</si>
  <si>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</si>
  <si>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</si>
  <si>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</si>
  <si>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</si>
  <si>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</si>
  <si>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</si>
  <si>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</si>
  <si>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</si>
  <si>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</si>
  <si>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</si>
  <si>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</si>
  <si>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</si>
  <si>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</si>
  <si>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</si>
  <si>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</si>
  <si>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</si>
  <si>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</si>
  <si>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</si>
  <si>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</si>
  <si>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</si>
  <si>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</si>
  <si>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</si>
  <si>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</si>
  <si>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</si>
  <si>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</si>
  <si>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</si>
  <si>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</si>
  <si>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</si>
  <si>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</si>
  <si>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</si>
  <si>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</si>
  <si>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</si>
  <si>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</si>
  <si>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</si>
  <si>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</si>
  <si>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</si>
  <si>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</si>
  <si>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</si>
  <si>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</si>
  <si>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</si>
  <si>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</si>
  <si>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</si>
  <si>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</si>
  <si>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</si>
  <si>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</si>
  <si>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</si>
  <si>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</si>
  <si>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</si>
  <si>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</si>
  <si>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</si>
  <si>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</si>
  <si>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</si>
  <si>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</si>
  <si>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</si>
  <si>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</si>
  <si>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</si>
  <si>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</si>
  <si>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</si>
  <si>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</si>
  <si>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</si>
  <si>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</si>
  <si>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</si>
  <si>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</si>
  <si>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</si>
  <si>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</si>
  <si>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</si>
  <si>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</si>
  <si>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</si>
  <si>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</si>
  <si>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</si>
  <si>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</si>
  <si>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</si>
  <si>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</si>
  <si>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</si>
  <si>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</si>
  <si>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</si>
  <si>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</si>
  <si>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</si>
  <si>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</si>
  <si>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</si>
  <si>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</si>
  <si>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</si>
  <si>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</si>
  <si>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</si>
  <si>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</si>
  <si>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</si>
  <si>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</si>
  <si>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</si>
  <si>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</si>
  <si>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</si>
  <si>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</si>
  <si>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</si>
  <si>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</si>
  <si>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</si>
  <si>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</si>
  <si>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</si>
  <si>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</si>
  <si>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</si>
  <si>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</si>
  <si>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</si>
  <si>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</si>
  <si>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</si>
  <si>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</si>
  <si>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</si>
  <si>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</si>
  <si>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</si>
  <si>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</si>
  <si>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</si>
  <si>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</si>
  <si>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</si>
  <si>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</si>
  <si>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</si>
  <si>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</si>
  <si>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</si>
  <si>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</si>
  <si>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</si>
  <si>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</si>
  <si>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</si>
  <si>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</si>
  <si>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</si>
  <si>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</si>
  <si>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</si>
  <si>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</si>
  <si>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</si>
  <si>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</si>
  <si>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</si>
  <si>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</si>
  <si>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</si>
  <si>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</si>
  <si>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</si>
  <si>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</si>
  <si>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</si>
  <si>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</si>
  <si>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</si>
  <si>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</si>
  <si>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</si>
  <si>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</si>
  <si>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</si>
  <si>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</si>
  <si>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</si>
  <si>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</si>
  <si>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</si>
  <si>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</si>
  <si>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</si>
  <si>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</si>
  <si>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</si>
  <si>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</si>
  <si>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</si>
  <si>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</si>
  <si>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</si>
  <si>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</si>
  <si>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</si>
  <si>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</si>
  <si>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</si>
  <si>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</si>
  <si>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</si>
  <si>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</si>
  <si>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</si>
  <si>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</si>
  <si>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</si>
  <si>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</si>
  <si>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</si>
  <si>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</si>
  <si>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</si>
  <si>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</si>
  <si>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</si>
  <si>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</si>
  <si>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</si>
  <si>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</si>
  <si>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</si>
  <si>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</si>
  <si>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</si>
  <si>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</si>
  <si>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</si>
  <si>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</si>
  <si>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</si>
  <si>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</si>
  <si>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</si>
  <si>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</si>
  <si>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</si>
  <si>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</si>
  <si>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</si>
  <si>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</si>
  <si>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</si>
  <si>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</si>
  <si>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</si>
  <si>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</si>
  <si>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</si>
  <si>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</si>
  <si>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</si>
  <si>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</si>
  <si>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</si>
  <si>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</si>
  <si>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</si>
  <si>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</si>
  <si>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</si>
  <si>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</si>
  <si>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</si>
  <si>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</si>
  <si>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</si>
  <si>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</si>
  <si>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</si>
  <si>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</si>
  <si>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</si>
  <si>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</si>
  <si>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</si>
  <si>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</si>
  <si>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</si>
  <si>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</si>
  <si>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</si>
  <si>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</si>
  <si>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</si>
  <si>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</si>
  <si>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</si>
  <si>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</si>
  <si>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</si>
  <si>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</si>
  <si>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</si>
  <si>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</si>
  <si>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</si>
  <si>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</si>
  <si>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</si>
  <si>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</si>
  <si>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</si>
  <si>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</si>
  <si>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</si>
  <si>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</si>
  <si>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</si>
  <si>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</si>
  <si>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</si>
  <si>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</si>
  <si>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</si>
  <si>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</si>
  <si>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</si>
  <si>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</si>
  <si>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</si>
  <si>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</si>
  <si>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</si>
  <si>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</si>
  <si>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</si>
  <si>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</si>
  <si>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</si>
  <si>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</si>
  <si>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</si>
  <si>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</si>
  <si>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</si>
  <si>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</si>
  <si>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</si>
  <si>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</si>
  <si>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</si>
  <si>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</si>
  <si>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</si>
  <si>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</si>
  <si>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</si>
  <si>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</si>
  <si>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</si>
  <si>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</si>
  <si>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</si>
  <si>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</si>
  <si>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</si>
  <si>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</si>
  <si>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</si>
  <si>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</si>
  <si>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</si>
  <si>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</si>
  <si>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</si>
  <si>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</si>
  <si>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</si>
  <si>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</si>
  <si>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</si>
  <si>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</si>
  <si>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</si>
  <si>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</si>
  <si>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</si>
  <si>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</si>
  <si>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</si>
  <si>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</si>
  <si>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</si>
  <si>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</si>
  <si>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</si>
  <si>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</si>
  <si>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</si>
  <si>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</si>
  <si>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</si>
  <si>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</si>
  <si>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</si>
  <si>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</si>
  <si>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</si>
  <si>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</si>
  <si>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</si>
  <si>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</si>
  <si>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</si>
  <si>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</si>
  <si>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</si>
  <si>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</si>
  <si>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</si>
  <si>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</si>
  <si>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</si>
  <si>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</si>
  <si>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</si>
  <si>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</si>
  <si>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</si>
  <si>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</si>
  <si>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</si>
  <si>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</si>
  <si>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</si>
  <si>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</si>
  <si>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</si>
  <si>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</si>
  <si>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</si>
  <si>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</si>
  <si>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</si>
  <si>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</si>
  <si>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</si>
  <si>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</si>
  <si>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</si>
  <si>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</si>
  <si>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</si>
  <si>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</si>
  <si>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</si>
  <si>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</si>
  <si>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</si>
  <si>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</si>
  <si>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</si>
  <si>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</si>
  <si>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</si>
  <si>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</si>
  <si>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</si>
  <si>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</si>
  <si>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</si>
  <si>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</si>
  <si>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</si>
  <si>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</si>
  <si>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</si>
  <si>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</si>
  <si>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</si>
  <si>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</si>
  <si>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</si>
  <si>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</si>
  <si>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</si>
  <si>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</si>
  <si>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</si>
  <si>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</si>
  <si>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</si>
  <si>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</si>
  <si>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</si>
  <si>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</si>
  <si>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</si>
  <si>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</si>
  <si>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</si>
  <si>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</si>
  <si>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</si>
  <si>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</si>
  <si>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</si>
  <si>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</si>
  <si>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</si>
  <si>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</si>
  <si>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</si>
  <si>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</si>
  <si>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</si>
  <si>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</si>
  <si>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</si>
  <si>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</si>
  <si>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</si>
  <si>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</si>
  <si>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</si>
  <si>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</si>
  <si>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</si>
  <si>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</si>
  <si>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</si>
  <si>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</si>
  <si>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</si>
  <si>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</si>
  <si>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</si>
  <si>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</si>
  <si>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</si>
  <si>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</si>
  <si>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</si>
  <si>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</si>
  <si>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</si>
  <si>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</si>
  <si>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</si>
  <si>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</si>
  <si>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</si>
  <si>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</si>
  <si>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</si>
  <si>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</si>
  <si>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</si>
  <si>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</si>
  <si>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</si>
  <si>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</si>
  <si>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</si>
  <si>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</si>
  <si>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</si>
  <si>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</si>
  <si>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</si>
  <si>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</si>
  <si>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</si>
  <si>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</si>
  <si>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</si>
  <si>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</si>
  <si>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</si>
  <si>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</si>
  <si>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</si>
  <si>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</si>
  <si>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</si>
  <si>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</si>
  <si>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</si>
  <si>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</si>
  <si>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</si>
  <si>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</si>
  <si>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</si>
  <si>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</si>
  <si>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</si>
  <si>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</si>
  <si>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</si>
  <si>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</si>
  <si>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</si>
  <si>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</si>
  <si>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</si>
  <si>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</si>
  <si>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</si>
  <si>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</si>
  <si>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</si>
  <si>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</si>
  <si>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</si>
  <si>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</si>
  <si>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</si>
  <si>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</si>
  <si>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</si>
  <si>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</si>
  <si>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</si>
  <si>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</si>
  <si>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</si>
  <si>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</si>
  <si>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</si>
  <si>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</si>
  <si>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</si>
  <si>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</si>
  <si>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</si>
  <si>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</si>
  <si>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</si>
  <si>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</si>
  <si>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</si>
  <si>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</si>
  <si>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</si>
  <si>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</si>
  <si>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</si>
  <si>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</si>
  <si>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</si>
  <si>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</si>
  <si>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</si>
  <si>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</si>
  <si>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</si>
  <si>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</si>
  <si>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</si>
  <si>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</si>
  <si>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</si>
  <si>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</si>
  <si>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</si>
  <si>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</si>
  <si>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</si>
  <si>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</si>
  <si>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</si>
  <si>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</si>
  <si>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</si>
  <si>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</si>
  <si>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</si>
  <si>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</si>
  <si>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</si>
  <si>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</si>
  <si>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</si>
  <si>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</si>
  <si>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</si>
  <si>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</si>
  <si>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</si>
  <si>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</si>
  <si>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</si>
  <si>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</si>
  <si>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</si>
  <si>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</si>
  <si>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</si>
  <si>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</si>
  <si>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</si>
  <si>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</si>
  <si>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</si>
  <si>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</si>
  <si>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</si>
  <si>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</si>
  <si>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</si>
  <si>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</si>
  <si>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</si>
  <si>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</si>
  <si>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</si>
  <si>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</si>
  <si>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</si>
  <si>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</si>
  <si>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</si>
  <si>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</si>
  <si>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</si>
  <si>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</si>
  <si>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</si>
  <si>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</si>
  <si>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</si>
  <si>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</si>
  <si>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</si>
  <si>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</si>
  <si>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</si>
  <si>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</si>
  <si>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</si>
  <si>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</si>
  <si>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</si>
  <si>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</si>
  <si>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</si>
  <si>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</si>
  <si>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</si>
  <si>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</si>
  <si>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</si>
  <si>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</si>
  <si>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</si>
  <si>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</si>
  <si>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</si>
  <si>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</si>
  <si>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</si>
  <si>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</si>
  <si>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</si>
  <si>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</si>
  <si>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</si>
  <si>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</si>
  <si>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</si>
  <si>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</si>
  <si>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</si>
  <si>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</si>
  <si>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</si>
  <si>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</si>
  <si>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</si>
  <si>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</si>
  <si>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</si>
  <si>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</si>
  <si>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</si>
  <si>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</si>
  <si>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</si>
  <si>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</si>
  <si>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</si>
  <si>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</si>
  <si>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</si>
  <si>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</si>
  <si>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</si>
  <si>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</si>
  <si>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</si>
  <si>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</si>
  <si>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</si>
  <si>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</si>
  <si>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</si>
  <si>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</si>
  <si>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</si>
  <si>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</si>
  <si>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</si>
  <si>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</si>
  <si>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</si>
  <si>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</si>
  <si>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</si>
  <si>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</si>
  <si>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</si>
  <si>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</si>
  <si>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</si>
  <si>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</si>
  <si>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</si>
  <si>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</si>
  <si>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</si>
  <si>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</si>
  <si>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</si>
  <si>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</si>
  <si>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</si>
  <si>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</si>
  <si>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</si>
  <si>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</si>
  <si>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</si>
  <si>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</si>
  <si>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</si>
  <si>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</si>
  <si>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</si>
  <si>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</si>
  <si>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</si>
  <si>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</si>
  <si>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</si>
  <si>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</si>
  <si>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</si>
  <si>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</si>
  <si>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</si>
  <si>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</si>
  <si>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</si>
  <si>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</si>
  <si>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</si>
  <si>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</si>
  <si>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</si>
  <si>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</si>
  <si>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</si>
  <si>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</si>
  <si>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</si>
  <si>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</si>
  <si>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</si>
  <si>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</si>
  <si>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</si>
  <si>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</si>
  <si>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</si>
  <si>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</si>
  <si>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</si>
  <si>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</si>
  <si>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</si>
  <si>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</si>
  <si>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</si>
  <si>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</si>
  <si>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</si>
  <si>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</si>
  <si>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</si>
  <si>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</si>
  <si>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</si>
  <si>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</si>
  <si>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</si>
  <si>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</si>
  <si>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</si>
  <si>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</si>
  <si>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</si>
  <si>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</si>
  <si>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</si>
  <si>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</si>
  <si>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</si>
  <si>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</si>
  <si>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</si>
  <si>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</si>
  <si>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</si>
  <si>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</si>
  <si>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</si>
  <si>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</si>
  <si>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</si>
  <si>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</si>
  <si>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</si>
  <si>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</si>
  <si>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</si>
  <si>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</si>
  <si>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</si>
  <si>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</si>
  <si>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</si>
  <si>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</si>
  <si>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</si>
  <si>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</si>
  <si>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</si>
  <si>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</si>
  <si>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</si>
  <si>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</si>
  <si>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</si>
  <si>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</si>
  <si>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</si>
  <si>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</si>
  <si>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</si>
  <si>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</si>
  <si>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</si>
  <si>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</si>
  <si>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</si>
  <si>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</si>
  <si>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</si>
  <si>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</si>
  <si>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</si>
  <si>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</si>
  <si>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</si>
  <si>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</si>
  <si>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</si>
  <si>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</si>
  <si>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</si>
  <si>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</si>
  <si>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</si>
  <si>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</si>
  <si>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</si>
  <si>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</si>
  <si>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</si>
  <si>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</si>
  <si>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</si>
  <si>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</si>
  <si>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</si>
  <si>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</si>
  <si>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</si>
  <si>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</si>
  <si>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</si>
  <si>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</si>
  <si>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</si>
  <si>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</si>
  <si>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</si>
  <si>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</si>
  <si>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</si>
  <si>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</si>
  <si>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</si>
  <si>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</si>
  <si>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</si>
  <si>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</si>
  <si>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</si>
  <si>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</si>
  <si>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</si>
  <si>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</si>
  <si>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</si>
  <si>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</si>
  <si>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</si>
  <si>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</si>
  <si>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</si>
  <si>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</si>
  <si>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</si>
  <si>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</si>
  <si>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</si>
  <si>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</si>
  <si>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</si>
  <si>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</si>
  <si>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</si>
  <si>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</si>
  <si>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</si>
  <si>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</si>
  <si>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</si>
  <si>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</si>
  <si>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</si>
  <si>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</si>
  <si>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</si>
  <si>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</si>
  <si>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</si>
  <si>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</si>
  <si>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</si>
  <si>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</si>
  <si>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</si>
  <si>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</si>
  <si>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</si>
  <si>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</si>
  <si>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</si>
  <si>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</si>
  <si>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</si>
  <si>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</si>
  <si>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</si>
  <si>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</si>
  <si>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</si>
  <si>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</si>
  <si>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</si>
  <si>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</si>
  <si>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</si>
  <si>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</si>
  <si>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</si>
  <si>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</si>
  <si>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</si>
  <si>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</si>
  <si>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</si>
  <si>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</si>
  <si>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</si>
  <si>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</si>
  <si>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</si>
  <si>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</si>
  <si>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</si>
  <si>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</si>
  <si>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</si>
  <si>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</si>
  <si>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</si>
  <si>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</si>
  <si>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</si>
  <si>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</si>
  <si>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</si>
  <si>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</si>
  <si>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</si>
  <si>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</si>
  <si>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</si>
  <si>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</si>
  <si>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</si>
  <si>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</si>
  <si>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</si>
  <si>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</si>
  <si>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</si>
  <si>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</si>
  <si>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</si>
  <si>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</si>
  <si>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</si>
  <si>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</si>
  <si>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</si>
  <si>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</si>
  <si>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</si>
  <si>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</si>
  <si>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</si>
  <si>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</si>
  <si>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</si>
  <si>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</si>
  <si>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</si>
  <si>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</si>
  <si>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</si>
  <si>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</si>
  <si>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</si>
  <si>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</si>
  <si>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</si>
  <si>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</si>
  <si>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</si>
  <si>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</si>
  <si>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</si>
  <si>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</si>
  <si>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</si>
  <si>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</si>
  <si>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</si>
  <si>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</si>
  <si>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</si>
  <si>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</si>
  <si>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</si>
  <si>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</si>
  <si>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</si>
  <si>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</si>
  <si>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</si>
  <si>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</si>
  <si>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</si>
  <si>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</si>
  <si>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</si>
  <si>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</si>
  <si>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</si>
  <si>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</si>
  <si>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</si>
  <si>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</si>
  <si>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</si>
  <si>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</si>
  <si>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</si>
  <si>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</si>
  <si>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</si>
  <si>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</si>
  <si>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</si>
  <si>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</si>
  <si>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</si>
  <si>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</si>
  <si>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</si>
  <si>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</si>
  <si>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</si>
  <si>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</si>
  <si>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</si>
  <si>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</si>
  <si>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</si>
  <si>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</si>
  <si>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</si>
  <si>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</si>
  <si>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</si>
  <si>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</si>
  <si>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</si>
  <si>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</si>
  <si>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</si>
  <si>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</si>
  <si>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</si>
  <si>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</si>
  <si>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</si>
  <si>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</si>
  <si>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</si>
  <si>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</si>
  <si>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</si>
  <si>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</si>
  <si>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</si>
  <si>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</si>
  <si>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</si>
  <si>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</si>
  <si>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</si>
  <si>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</si>
  <si>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</si>
  <si>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</si>
  <si>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</si>
  <si>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</si>
  <si>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</si>
  <si>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</si>
  <si>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</si>
  <si>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</si>
  <si>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</si>
  <si>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</si>
  <si>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</si>
  <si>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</si>
  <si>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</si>
  <si>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</si>
  <si>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</si>
  <si>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</si>
  <si>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</si>
  <si>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</si>
  <si>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</si>
  <si>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</si>
  <si>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McCoy T 1614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</si>
</sst>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44418</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11</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12.179249999999998</v>
      </c>
      <c r="H133" s="26" t="s">
        <v>547</v>
      </c>
      <c r="I133" s="26"/>
      <c r="J133" s="372"/>
      <c r="K133" s="26"/>
      <c r="L133" s="26"/>
      <c r="M133" s="26"/>
    </row>
    <row r="134" spans="1:13" ht="13.5" thickBot="1">
      <c r="A134" s="109"/>
      <c r="B134" s="26"/>
      <c r="C134" s="267" t="s">
        <v>610</v>
      </c>
      <c r="D134" s="267"/>
      <c r="E134" s="267"/>
      <c r="F134" s="324" t="s">
        <v>594</v>
      </c>
      <c r="G134" s="395">
        <f>'Calculations- All Data'!F136</f>
        <v>133.97175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518</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11</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75.6005269954304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75.6005269954304</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71.1400959027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71</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64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44418</v>
      </c>
      <c r="G4" s="525"/>
      <c r="H4" s="525"/>
      <c r="I4" s="526"/>
      <c r="J4" s="317"/>
      <c r="K4" s="317"/>
      <c r="L4" s="317"/>
      <c r="M4" s="317"/>
    </row>
    <row r="5" spans="1:13" ht="12.75">
      <c r="A5" s="317"/>
      <c r="B5" s="317"/>
      <c r="C5" s="317"/>
      <c r="D5" s="317" t="s">
        <v>578</v>
      </c>
      <c r="E5" s="317"/>
      <c r="F5" s="527" t="str">
        <f>'CREDIT CALCULATION FORM'!F7:K7</f>
        <v>McCoy T 1614 F 5</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11</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133.97175</v>
      </c>
      <c r="G136" s="119" t="s">
        <v>298</v>
      </c>
      <c r="H136" s="129"/>
      <c r="I136" s="110"/>
      <c r="J136" s="110"/>
      <c r="K136" s="110"/>
      <c r="L136" s="110"/>
      <c r="M136" s="110"/>
    </row>
    <row r="137" spans="1:13" ht="12.75" customHeight="1">
      <c r="A137" s="110"/>
      <c r="B137" s="131" t="s">
        <v>569</v>
      </c>
      <c r="C137" s="119"/>
      <c r="D137" s="110"/>
      <c r="E137" s="110"/>
      <c r="F137" s="403">
        <f>IF(F43=0,"0",F136/F43)</f>
        <v>12.179249999999998</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Cereal Cover Crop</v>
      </c>
      <c r="F146" s="519"/>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11</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75.6005269954304</v>
      </c>
      <c r="G153" s="120" t="s">
        <v>298</v>
      </c>
      <c r="H153" s="122"/>
      <c r="I153" s="211"/>
      <c r="J153" s="254"/>
      <c r="K153" s="254"/>
      <c r="L153" s="120"/>
      <c r="M153" s="120"/>
    </row>
    <row r="154" spans="1:13" ht="12.75">
      <c r="A154" s="110"/>
      <c r="B154" s="110"/>
      <c r="C154" s="110"/>
      <c r="D154" s="141" t="s">
        <v>548</v>
      </c>
      <c r="E154" s="212"/>
      <c r="F154" s="281">
        <f>IF(F43=0,"0",(F136-F153)/F43)</f>
        <v>5.306474818597235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75.6005269954304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75.6005269954304</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71.1400959027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71.1400959027</v>
      </c>
      <c r="G180" s="110" t="s">
        <v>585</v>
      </c>
      <c r="H180" s="110"/>
      <c r="I180" s="110"/>
      <c r="J180" s="110"/>
      <c r="K180" s="110"/>
      <c r="L180" s="110"/>
      <c r="M180" s="110"/>
    </row>
    <row r="181" spans="1:13" ht="13.5" thickBot="1">
      <c r="A181" s="110"/>
      <c r="B181" s="116" t="s">
        <v>561</v>
      </c>
      <c r="C181" s="415"/>
      <c r="D181" s="415"/>
      <c r="E181" s="415"/>
      <c r="F181" s="416">
        <f>ROUND(F180,0)</f>
        <v>71</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63.9</v>
      </c>
      <c r="G184" s="420" t="s">
        <v>585</v>
      </c>
      <c r="H184" s="110"/>
      <c r="I184" s="110"/>
      <c r="J184" s="110"/>
      <c r="K184" s="110"/>
      <c r="L184" s="110"/>
      <c r="M184" s="110"/>
    </row>
    <row r="185" spans="1:13" ht="15.75" thickBot="1">
      <c r="A185" s="110"/>
      <c r="B185" s="112" t="s">
        <v>559</v>
      </c>
      <c r="C185" s="421"/>
      <c r="D185" s="421"/>
      <c r="E185" s="421"/>
      <c r="F185" s="414">
        <f>ROUND(F184,0)</f>
        <v>64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2" t="s">
        <v>279</v>
      </c>
      <c r="D252" s="583"/>
      <c r="E252" s="8" t="s">
        <v>469</v>
      </c>
    </row>
    <row r="253" spans="1:5" ht="12.75">
      <c r="A253" s="58" t="s">
        <v>454</v>
      </c>
      <c r="B253" s="58">
        <v>36</v>
      </c>
      <c r="C253" s="571" t="s">
        <v>605</v>
      </c>
      <c r="D253" s="572"/>
      <c r="E253" s="405" t="s">
        <v>604</v>
      </c>
    </row>
    <row r="254" spans="1:5" ht="12.75">
      <c r="A254" s="104" t="s">
        <v>451</v>
      </c>
      <c r="B254" s="105">
        <v>11</v>
      </c>
      <c r="C254" s="586" t="s">
        <v>279</v>
      </c>
      <c r="D254" s="572"/>
      <c r="E254" s="7" t="s">
        <v>469</v>
      </c>
    </row>
    <row r="255" spans="1:5" ht="12.75">
      <c r="A255" s="33" t="s">
        <v>452</v>
      </c>
      <c r="B255" s="222">
        <v>14</v>
      </c>
      <c r="C255" s="582" t="s">
        <v>279</v>
      </c>
      <c r="D255" s="583"/>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281</v>
      </c>
      <c r="B273" s="585"/>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A273:B273"/>
    <mergeCell ref="C262:D262"/>
    <mergeCell ref="C254:D254"/>
    <mergeCell ref="C263:D263"/>
    <mergeCell ref="C270:D270"/>
    <mergeCell ref="C265:D265"/>
    <mergeCell ref="C266:D266"/>
    <mergeCell ref="C255:D255"/>
    <mergeCell ref="C252:D252"/>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2021-08-10T15:58:23Z</dcterms:modified>
  <cp:category/>
  <cp:version/>
  <cp:contentType/>
  <cp:contentStatus/>
</cp:coreProperties>
</file>