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<sst xmlns="http://schemas.openxmlformats.org/spreadsheetml/2006/main" count="1898" uniqueCount="881">
  <si>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</si>
  <si>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</si>
  <si>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</si>
  <si>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</si>
  <si>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</si>
  <si>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</si>
  <si>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</si>
  <si>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</si>
  <si>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</si>
  <si>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</si>
  <si>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</si>
  <si>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</si>
  <si>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</si>
  <si>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</si>
  <si>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</si>
  <si>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</si>
  <si>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</si>
  <si>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</si>
  <si>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</si>
  <si>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</si>
  <si>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</si>
  <si>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</si>
  <si>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</si>
  <si>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</si>
  <si>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</si>
  <si>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</si>
  <si>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</si>
  <si>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</si>
  <si>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</si>
  <si>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</si>
  <si>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</si>
  <si>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</si>
  <si>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</si>
  <si>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</si>
  <si>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</si>
  <si>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</si>
  <si>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</si>
  <si>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</si>
  <si>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</si>
  <si>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</si>
  <si>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</si>
  <si>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</si>
  <si>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</si>
  <si>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</si>
  <si>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</si>
  <si>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</si>
  <si>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</si>
  <si>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</si>
  <si>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</si>
  <si>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</si>
  <si>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</si>
  <si>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</si>
  <si>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</si>
  <si>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</si>
  <si>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</si>
  <si>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</si>
  <si>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</si>
  <si>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</si>
  <si>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</si>
  <si>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</si>
  <si>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</si>
  <si>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</si>
  <si>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</si>
  <si>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</si>
  <si>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</si>
  <si>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</si>
  <si>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</si>
  <si>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</si>
  <si>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</si>
  <si>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</si>
  <si>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</si>
  <si>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</si>
  <si>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</si>
  <si>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</si>
  <si>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</si>
  <si>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</si>
  <si>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</si>
  <si>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</si>
  <si>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</si>
  <si>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</si>
  <si>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</si>
  <si>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</si>
  <si>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</si>
  <si>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</si>
  <si>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</si>
  <si>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</si>
  <si>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</si>
  <si>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</si>
  <si>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</si>
  <si>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</si>
  <si>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</si>
  <si>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</si>
  <si>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</si>
  <si>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</si>
  <si>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</si>
  <si>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</si>
  <si>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</si>
  <si>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</si>
  <si>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</si>
  <si>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</si>
  <si>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</si>
  <si>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</si>
  <si>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</si>
  <si>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</si>
  <si>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</si>
  <si>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</si>
  <si>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</si>
  <si>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</si>
  <si>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</si>
  <si>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</si>
  <si>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</si>
  <si>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</si>
  <si>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</si>
  <si>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</si>
  <si>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</si>
  <si>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</si>
  <si>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</si>
  <si>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</si>
  <si>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</si>
  <si>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</si>
  <si>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</si>
  <si>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</si>
  <si>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</si>
  <si>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</si>
  <si>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</si>
  <si>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</si>
  <si>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</si>
  <si>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</si>
  <si>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</si>
  <si>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</si>
  <si>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</si>
  <si>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</si>
  <si>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</si>
  <si>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</si>
  <si>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</si>
  <si>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</si>
  <si>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</si>
  <si>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</si>
  <si>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</si>
  <si>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</si>
  <si>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</si>
  <si>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</si>
  <si>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</si>
  <si>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</si>
  <si>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</si>
  <si>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</si>
  <si>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</si>
  <si>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</si>
  <si>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</si>
  <si>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</si>
  <si>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</si>
  <si>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</si>
  <si>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</si>
  <si>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</si>
  <si>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</si>
  <si>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</si>
  <si>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</si>
  <si>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</si>
  <si>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</si>
  <si>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</si>
  <si>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</si>
  <si>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</si>
  <si>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</si>
  <si>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</si>
  <si>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</si>
  <si>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</si>
  <si>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</si>
  <si>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</si>
  <si>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</si>
  <si>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</si>
  <si>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</si>
  <si>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</si>
  <si>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</si>
  <si>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</si>
  <si>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</si>
  <si>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</si>
  <si>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</si>
  <si>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</si>
  <si>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</si>
  <si>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</si>
  <si>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</si>
  <si>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</si>
  <si>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</si>
  <si>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</si>
  <si>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</si>
  <si>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</si>
  <si>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</si>
  <si>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</si>
  <si>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</si>
  <si>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</si>
  <si>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</si>
  <si>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</si>
  <si>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</si>
  <si>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</si>
  <si>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</si>
  <si>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</si>
  <si>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</si>
  <si>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</si>
  <si>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</si>
  <si>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</si>
  <si>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</si>
  <si>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</si>
  <si>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</si>
  <si>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</si>
  <si>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</si>
  <si>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</si>
  <si>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</si>
  <si>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</si>
  <si>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</si>
  <si>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</si>
  <si>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</si>
  <si>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</si>
  <si>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</si>
  <si>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</si>
  <si>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</si>
  <si>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</si>
  <si>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</si>
  <si>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</si>
  <si>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</si>
  <si>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</si>
  <si>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</si>
  <si>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</si>
  <si>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</si>
  <si>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</si>
  <si>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</si>
  <si>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</si>
  <si>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</si>
  <si>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</si>
  <si>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</si>
  <si>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</si>
  <si>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</si>
  <si>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</si>
  <si>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</si>
  <si>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</si>
  <si>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</si>
  <si>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</si>
  <si>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</si>
  <si>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</si>
  <si>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</si>
  <si>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</si>
  <si>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</si>
  <si>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</si>
  <si>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</si>
  <si>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</si>
  <si>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</si>
  <si>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</si>
  <si>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</si>
  <si>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</si>
  <si>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</si>
  <si>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</si>
  <si>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</si>
  <si>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</si>
  <si>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</si>
  <si>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</si>
  <si>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</si>
  <si>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</si>
  <si>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</si>
  <si>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</si>
  <si>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</si>
  <si>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</si>
  <si>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</si>
  <si>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</si>
  <si>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</si>
  <si>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</si>
  <si>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</si>
  <si>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</si>
  <si>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</si>
  <si>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</si>
  <si>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</si>
  <si>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</si>
  <si>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</si>
  <si>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</si>
  <si>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</si>
  <si>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</si>
  <si>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</si>
  <si>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</si>
  <si>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</si>
  <si>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</si>
  <si>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</si>
  <si>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</si>
  <si>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</si>
  <si>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</si>
  <si>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</si>
  <si>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</si>
  <si>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</si>
  <si>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</si>
  <si>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</si>
  <si>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</si>
  <si>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</si>
  <si>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</si>
  <si>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</si>
  <si>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</si>
  <si>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</si>
  <si>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</si>
  <si>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</si>
  <si>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</si>
  <si>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</si>
  <si>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</si>
  <si>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</si>
  <si>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</si>
  <si>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</si>
  <si>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</si>
  <si>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</si>
  <si>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</si>
  <si>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</si>
  <si>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</si>
  <si>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</si>
  <si>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</si>
  <si>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</si>
  <si>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</si>
  <si>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</si>
  <si>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</si>
  <si>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</si>
  <si>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</si>
  <si>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</si>
  <si>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</si>
  <si>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</si>
  <si>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</si>
  <si>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</si>
  <si>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</si>
  <si>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</si>
  <si>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</si>
  <si>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</si>
  <si>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</si>
  <si>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</si>
  <si>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</si>
  <si>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</si>
  <si>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</si>
  <si>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</si>
  <si>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</si>
  <si>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</si>
  <si>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</si>
  <si>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</si>
  <si>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</si>
  <si>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</si>
  <si>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</si>
  <si>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</si>
  <si>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</si>
  <si>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</si>
  <si>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</si>
  <si>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</si>
  <si>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</si>
  <si>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</si>
  <si>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</si>
  <si>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</si>
  <si>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</si>
  <si>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</si>
  <si>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</si>
  <si>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</si>
  <si>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</si>
  <si>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</si>
  <si>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</si>
  <si>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</si>
  <si>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</si>
  <si>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</si>
  <si>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</si>
  <si>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</si>
  <si>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</si>
  <si>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</si>
  <si>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</si>
  <si>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</si>
  <si>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</si>
  <si>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</si>
  <si>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</si>
  <si>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</si>
  <si>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</si>
  <si>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</si>
  <si>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</si>
  <si>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</si>
  <si>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</si>
  <si>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</si>
  <si>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</si>
  <si>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</si>
  <si>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</si>
  <si>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</si>
  <si>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</si>
  <si>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</si>
  <si>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</si>
  <si>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</si>
  <si>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</si>
  <si>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</si>
  <si>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</si>
  <si>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</si>
  <si>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</si>
  <si>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</si>
  <si>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</si>
  <si>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</si>
  <si>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</si>
  <si>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</si>
  <si>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</si>
  <si>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</si>
  <si>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</si>
  <si>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</si>
  <si>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</si>
  <si>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</si>
  <si>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</si>
  <si>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</si>
  <si>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</si>
  <si>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</si>
  <si>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</si>
  <si>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</si>
  <si>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</si>
  <si>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</si>
  <si>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</si>
  <si>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</si>
  <si>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</si>
  <si>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</si>
  <si>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</si>
  <si>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</si>
  <si>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</si>
  <si>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</si>
  <si>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</si>
  <si>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</si>
  <si>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</si>
  <si>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</si>
  <si>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</si>
  <si>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</si>
  <si>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</si>
  <si>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</si>
  <si>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</si>
  <si>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</si>
  <si>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</si>
  <si>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</si>
  <si>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</si>
  <si>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</si>
  <si>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</si>
  <si>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</si>
  <si>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</si>
  <si>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</si>
  <si>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</si>
  <si>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</si>
  <si>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</si>
  <si>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</si>
  <si>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</si>
  <si>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</si>
  <si>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</si>
  <si>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</si>
  <si>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</si>
  <si>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</si>
  <si>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</si>
  <si>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</si>
  <si>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</si>
  <si>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</si>
  <si>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</si>
  <si>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</si>
  <si>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</si>
  <si>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</si>
  <si>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</si>
  <si>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</si>
  <si>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</si>
  <si>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</si>
  <si>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</si>
  <si>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</si>
  <si>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</si>
  <si>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</si>
  <si>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</si>
  <si>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</si>
  <si>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</si>
  <si>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</si>
  <si>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</si>
  <si>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</si>
  <si>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</si>
  <si>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</si>
  <si>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</si>
  <si>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</si>
  <si>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</si>
  <si>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</si>
  <si>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</si>
  <si>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</si>
  <si>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</si>
  <si>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</si>
  <si>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</si>
  <si>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</si>
  <si>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</si>
  <si>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</si>
  <si>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</si>
  <si>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</si>
  <si>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</si>
  <si>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</si>
  <si>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</si>
  <si>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</si>
  <si>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</si>
  <si>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</si>
  <si>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</si>
  <si>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</si>
  <si>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</si>
  <si>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</si>
  <si>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</si>
  <si>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</si>
  <si>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</si>
  <si>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</si>
  <si>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</si>
  <si>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</si>
  <si>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</si>
  <si>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</si>
  <si>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</si>
  <si>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</si>
  <si>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</si>
  <si>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</si>
  <si>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</si>
  <si>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</si>
  <si>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</si>
  <si>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</si>
  <si>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</si>
  <si>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</si>
  <si>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</si>
  <si>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</si>
  <si>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</si>
  <si>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</si>
  <si>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</si>
  <si>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</si>
  <si>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</si>
  <si>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</si>
  <si>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</si>
  <si>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</si>
  <si>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</si>
  <si>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</si>
  <si>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</si>
  <si>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</si>
  <si>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</si>
  <si>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</si>
  <si>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</si>
  <si>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</si>
  <si>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</si>
  <si>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</si>
  <si>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</si>
  <si>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</si>
  <si>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</si>
  <si>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</si>
  <si>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</si>
  <si>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</si>
  <si>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</si>
  <si>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</si>
  <si>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</si>
  <si>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</si>
  <si>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</si>
  <si>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</si>
  <si>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</si>
  <si>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</si>
  <si>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</si>
  <si>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</si>
  <si>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</si>
  <si>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</si>
  <si>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</si>
  <si>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</si>
  <si>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</si>
  <si>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</si>
  <si>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</si>
  <si>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</si>
  <si>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</si>
  <si>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</si>
  <si>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</si>
  <si>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</si>
  <si>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</si>
  <si>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</si>
  <si>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</si>
  <si>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</si>
  <si>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</si>
  <si>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</si>
  <si>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</si>
  <si>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</si>
  <si>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</si>
  <si>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</si>
  <si>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</si>
  <si>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</si>
  <si>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</si>
  <si>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</si>
  <si>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</si>
  <si>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</si>
  <si>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</si>
  <si>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</si>
  <si>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</si>
  <si>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</si>
  <si>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</si>
  <si>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</si>
  <si>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</si>
  <si>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</si>
  <si>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</si>
  <si>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</si>
  <si>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</si>
  <si>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</si>
  <si>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</si>
  <si>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</si>
  <si>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</si>
  <si>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</si>
  <si>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</si>
  <si>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</si>
  <si>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</si>
  <si>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</si>
  <si>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</si>
  <si>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</si>
  <si>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</si>
  <si>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</si>
  <si>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</si>
  <si>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</si>
  <si>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</si>
  <si>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</si>
  <si>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</si>
  <si>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</si>
  <si>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</si>
  <si>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</si>
  <si>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</si>
  <si>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</si>
  <si>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</si>
  <si>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</si>
  <si>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</si>
  <si>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</si>
  <si>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</si>
  <si>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</si>
  <si>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</si>
  <si>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</si>
  <si>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</si>
  <si>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</si>
  <si>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</si>
  <si>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</si>
  <si>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</si>
  <si>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</si>
  <si>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</si>
  <si>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</si>
  <si>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</si>
  <si>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</si>
  <si>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</si>
  <si>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</si>
  <si>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</si>
  <si>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</si>
  <si>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</si>
  <si>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</si>
  <si>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</si>
  <si>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</si>
  <si>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</si>
  <si>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</si>
  <si>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</si>
  <si>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</si>
  <si>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</si>
  <si>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</si>
  <si>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</si>
  <si>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</si>
  <si>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</si>
  <si>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</si>
  <si>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</si>
  <si>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</si>
  <si>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</si>
  <si>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</si>
  <si>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</si>
  <si>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</si>
  <si>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</si>
  <si>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</si>
  <si>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</si>
  <si>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</si>
  <si>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</si>
  <si>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</si>
  <si>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</si>
  <si>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</si>
  <si>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</si>
  <si>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</si>
  <si>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</si>
  <si>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</si>
  <si>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</si>
  <si>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</si>
  <si>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</si>
  <si>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</si>
  <si>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</si>
  <si>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</si>
  <si>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</si>
  <si>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</si>
  <si>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</si>
  <si>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</si>
  <si>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</si>
  <si>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</si>
  <si>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</si>
  <si>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</si>
  <si>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</si>
  <si>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</si>
  <si>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</si>
  <si>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</si>
  <si>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</si>
  <si>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</si>
  <si>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</si>
  <si>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</si>
  <si>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</si>
  <si>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</si>
  <si>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</si>
  <si>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</si>
  <si>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</si>
  <si>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</si>
  <si>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</si>
  <si>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</si>
  <si>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</si>
  <si>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</si>
  <si>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</si>
  <si>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</si>
  <si>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</si>
  <si>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</si>
  <si>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</si>
  <si>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</si>
  <si>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</si>
  <si>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</si>
  <si>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</si>
  <si>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</si>
  <si>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</si>
  <si>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</si>
  <si>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</si>
  <si>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</si>
  <si>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</si>
  <si>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</si>
  <si>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</si>
  <si>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</si>
  <si>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</si>
  <si>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</si>
  <si>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</si>
  <si>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</si>
  <si>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</si>
  <si>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</si>
  <si>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</si>
  <si>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</si>
  <si>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</si>
  <si>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</si>
  <si>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</si>
  <si>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</si>
  <si>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</si>
  <si>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</si>
  <si>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</si>
  <si>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</si>
  <si>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</si>
  <si>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</si>
  <si>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</si>
  <si>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</si>
  <si>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</si>
  <si>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</si>
  <si>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</si>
  <si>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</si>
  <si>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</si>
  <si>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</si>
  <si>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</si>
  <si>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</si>
  <si>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</si>
  <si>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</si>
  <si>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</si>
  <si>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</si>
  <si>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</si>
  <si>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</si>
  <si>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</si>
  <si>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</si>
  <si>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</si>
  <si>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</si>
  <si>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</si>
  <si>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</si>
  <si>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</si>
  <si>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</si>
  <si>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</si>
  <si>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</si>
  <si>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</si>
  <si>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</si>
  <si>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</si>
  <si>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</si>
  <si>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</si>
  <si>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</si>
  <si>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</si>
  <si>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</si>
  <si>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</si>
  <si>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</si>
  <si>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</si>
  <si>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</si>
  <si>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</si>
  <si>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</si>
  <si>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</si>
  <si>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</si>
  <si>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</si>
  <si>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</si>
  <si>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</si>
  <si>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</si>
  <si>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</si>
  <si>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</si>
  <si>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</si>
  <si>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</si>
  <si>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</si>
  <si>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</si>
  <si>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</si>
  <si>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</si>
  <si>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</si>
  <si>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</si>
  <si>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</si>
  <si>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</si>
  <si>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</si>
  <si>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</si>
  <si>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</si>
  <si>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</si>
  <si>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</si>
  <si>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</si>
  <si>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</si>
  <si>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</si>
  <si>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</si>
  <si>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</si>
  <si>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</si>
  <si>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</si>
  <si>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</si>
  <si>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</si>
  <si>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</si>
  <si>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</si>
  <si>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</si>
  <si>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</si>
  <si>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</si>
  <si>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</si>
  <si>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</si>
  <si>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</si>
  <si>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</si>
  <si>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</si>
  <si>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</si>
  <si>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</si>
  <si>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</si>
  <si>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</si>
  <si>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</si>
  <si>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</si>
  <si>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</si>
  <si>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</si>
  <si>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</si>
  <si>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</si>
  <si>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</si>
  <si>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</si>
  <si>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</si>
  <si>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</si>
  <si>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</si>
  <si>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</si>
  <si>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</si>
  <si>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</si>
  <si>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</si>
  <si>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</si>
  <si>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</si>
  <si>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</si>
  <si>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</si>
  <si>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</si>
  <si>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</si>
  <si>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</si>
  <si>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</si>
  <si>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</si>
  <si>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</si>
  <si>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</si>
  <si>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</si>
  <si>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</si>
  <si>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</si>
  <si>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</si>
  <si>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</si>
  <si>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</si>
  <si>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</si>
  <si>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</si>
  <si>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</si>
  <si>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</si>
  <si>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</si>
  <si>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</si>
  <si>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</si>
  <si>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</si>
  <si>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</si>
  <si>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</si>
  <si>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</si>
  <si>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</si>
  <si>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</si>
  <si>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</si>
  <si>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</si>
  <si>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</si>
  <si>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</si>
  <si>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</si>
  <si>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</si>
  <si>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</si>
  <si>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</si>
  <si>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</si>
  <si>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</si>
  <si>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</si>
  <si>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</si>
  <si>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</si>
  <si>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</si>
  <si>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</si>
  <si>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</si>
  <si>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</si>
  <si>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</si>
  <si>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</si>
  <si>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</si>
  <si>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</si>
  <si>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</si>
  <si>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</si>
  <si>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Schrack T 588 F 3</t>
  </si>
  <si>
    <t>Conventional Till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</si>
</sst>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6">
      <selection activeCell="K178" sqref="K17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43483</v>
      </c>
      <c r="G6" s="457"/>
      <c r="H6" s="457"/>
      <c r="I6" s="458"/>
      <c r="J6" s="316"/>
      <c r="K6" s="316"/>
      <c r="L6" s="316"/>
      <c r="M6" s="316"/>
    </row>
    <row r="7" spans="1:13" ht="12.75" customHeight="1">
      <c r="A7" s="316"/>
      <c r="B7" s="316"/>
      <c r="C7" s="316"/>
      <c r="D7" s="316" t="s">
        <v>578</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8.7</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880</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217</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1115.216025</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519</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8.7</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525.1365327931874</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525.1365327931874</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488.37697549766426</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488</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439</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43483</v>
      </c>
      <c r="G4" s="525"/>
      <c r="H4" s="525"/>
      <c r="I4" s="526"/>
      <c r="J4" s="317"/>
      <c r="K4" s="317"/>
      <c r="L4" s="317"/>
      <c r="M4" s="317"/>
    </row>
    <row r="5" spans="1:13" ht="12.75">
      <c r="A5" s="317"/>
      <c r="B5" s="317"/>
      <c r="C5" s="317"/>
      <c r="D5" s="317" t="s">
        <v>578</v>
      </c>
      <c r="E5" s="317"/>
      <c r="F5" s="527" t="str">
        <f>'CREDIT CALCULATION FORM'!F7:K7</f>
        <v>Schrack T 588 F 3</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8.7</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Berks </v>
      </c>
      <c r="G106" s="505"/>
      <c r="H106" s="505"/>
      <c r="I106" s="506"/>
      <c r="J106" s="110"/>
      <c r="K106" s="110"/>
      <c r="L106" s="110"/>
      <c r="M106" s="110"/>
    </row>
    <row r="107" spans="1:13" ht="12.75">
      <c r="A107" s="110"/>
      <c r="B107" s="117"/>
      <c r="C107" s="110" t="s">
        <v>448</v>
      </c>
      <c r="D107" s="110"/>
      <c r="E107" s="110"/>
      <c r="F107" s="218">
        <f>VLOOKUP(F106,'Data Tables'!A133:B245,2,FALSE)</f>
        <v>3</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1115.216025</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Commodity Cereal Cover Crop</v>
      </c>
      <c r="F146" s="519"/>
      <c r="G146" s="504" t="str">
        <f>IF(OR(E146=$E$245,E146=$E$246),CONCATENATE(E146,$F$151),IF(E146="Continuous No-Till*",CONCATENATE(E146,$F$49),IF(OR(E146=$E$249,E146=$E$250,E146=$E$251,E146=$E$252),CONCATENATE(E146,$F$45),E146)))</f>
        <v>Commodity Cereal Cover CropEarly-Planting - Up to 7 days prior to published first frost date</v>
      </c>
      <c r="H146" s="505"/>
      <c r="I146" s="505"/>
      <c r="J146" s="506"/>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8.7</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525.1365327931874</v>
      </c>
      <c r="G153" s="120" t="s">
        <v>298</v>
      </c>
      <c r="H153" s="122"/>
      <c r="I153" s="211"/>
      <c r="J153" s="254"/>
      <c r="K153" s="254"/>
      <c r="L153" s="120"/>
      <c r="M153" s="120"/>
    </row>
    <row r="154" spans="1:13" ht="12.75">
      <c r="A154" s="110"/>
      <c r="B154" s="110"/>
      <c r="C154" s="110"/>
      <c r="D154" s="141" t="s">
        <v>548</v>
      </c>
      <c r="E154" s="212"/>
      <c r="F154" s="281">
        <f>IF(F43=0,"0",(F136-F153)/F43)</f>
        <v>67.8252289892888</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525.1365327931874</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525.1365327931874</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488.37697549766426</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488.37697549766426</v>
      </c>
      <c r="G180" s="110" t="s">
        <v>585</v>
      </c>
      <c r="H180" s="110"/>
      <c r="I180" s="110"/>
      <c r="J180" s="110"/>
      <c r="K180" s="110"/>
      <c r="L180" s="110"/>
      <c r="M180" s="110"/>
    </row>
    <row r="181" spans="1:13" ht="13.5" thickBot="1">
      <c r="A181" s="110"/>
      <c r="B181" s="116" t="s">
        <v>561</v>
      </c>
      <c r="C181" s="415"/>
      <c r="D181" s="415"/>
      <c r="E181" s="415"/>
      <c r="F181" s="416">
        <f>ROUND(F180,0)</f>
        <v>488</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439.2</v>
      </c>
      <c r="G184" s="420" t="s">
        <v>585</v>
      </c>
      <c r="H184" s="110"/>
      <c r="I184" s="110"/>
      <c r="J184" s="110"/>
      <c r="K184" s="110"/>
      <c r="L184" s="110"/>
      <c r="M184" s="110"/>
    </row>
    <row r="185" spans="1:13" ht="15.75" thickBot="1">
      <c r="A185" s="110"/>
      <c r="B185" s="112" t="s">
        <v>559</v>
      </c>
      <c r="C185" s="421"/>
      <c r="D185" s="421"/>
      <c r="E185" s="421"/>
      <c r="F185" s="414">
        <f>ROUND(F184,0)</f>
        <v>439</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89" t="s">
        <v>299</v>
      </c>
      <c r="B34" s="599" t="s">
        <v>577</v>
      </c>
      <c r="C34" s="589" t="s">
        <v>386</v>
      </c>
      <c r="D34" s="587" t="s">
        <v>573</v>
      </c>
      <c r="E34" s="587" t="s">
        <v>574</v>
      </c>
      <c r="F34" s="587" t="s">
        <v>575</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5" t="s">
        <v>299</v>
      </c>
      <c r="B61" s="598" t="s">
        <v>402</v>
      </c>
      <c r="C61" s="593" t="s">
        <v>387</v>
      </c>
      <c r="D61" s="62" t="s">
        <v>573</v>
      </c>
      <c r="E61" s="62" t="s">
        <v>574</v>
      </c>
      <c r="F61" s="62" t="s">
        <v>575</v>
      </c>
      <c r="G61" s="199"/>
    </row>
    <row r="62" spans="1:7" ht="12.75">
      <c r="A62" s="596"/>
      <c r="B62" s="596"/>
      <c r="C62" s="593"/>
      <c r="D62" s="63" t="s">
        <v>320</v>
      </c>
      <c r="E62" s="63" t="s">
        <v>320</v>
      </c>
      <c r="F62" s="63" t="s">
        <v>320</v>
      </c>
      <c r="G62" s="200"/>
    </row>
    <row r="63" spans="1:7" ht="12.75">
      <c r="A63" s="596"/>
      <c r="B63" s="596"/>
      <c r="C63" s="593"/>
      <c r="D63" s="64" t="s">
        <v>300</v>
      </c>
      <c r="E63" s="64" t="s">
        <v>300</v>
      </c>
      <c r="F63" s="64" t="s">
        <v>300</v>
      </c>
      <c r="G63" s="200"/>
    </row>
    <row r="64" spans="1:7" ht="13.5" thickBot="1">
      <c r="A64" s="597"/>
      <c r="B64" s="597"/>
      <c r="C64" s="594"/>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1" t="s">
        <v>639</v>
      </c>
      <c r="B145" s="592"/>
      <c r="C145" s="592"/>
      <c r="D145" s="592"/>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2019-01-18T15:00:39Z</dcterms:modified>
  <cp:category/>
  <cp:version/>
  <cp:contentType/>
  <cp:contentStatus/>
</cp:coreProperties>
</file>