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P:\ARM\Projects\EPA 184c DEP Response\184c Comment Documents from EPA's Docket\"/>
    </mc:Choice>
  </mc:AlternateContent>
  <xr:revisionPtr revIDLastSave="0" documentId="8_{1F8854CE-A34D-47E7-8728-0CF336019953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BA159" i="1"/>
  <c r="BB159" i="1" s="1"/>
  <c r="AS159" i="1"/>
  <c r="AT159" i="1" s="1"/>
  <c r="AK159" i="1"/>
  <c r="AL159" i="1" s="1"/>
  <c r="AC159" i="1"/>
  <c r="AD159" i="1" s="1"/>
  <c r="U159" i="1"/>
  <c r="V159" i="1" s="1"/>
  <c r="M159" i="1"/>
  <c r="N159" i="1" s="1"/>
  <c r="E159" i="1"/>
  <c r="F159" i="1" s="1"/>
  <c r="BF156" i="1"/>
  <c r="BD156" i="1"/>
  <c r="BC156" i="1"/>
  <c r="AV156" i="1"/>
  <c r="AU156" i="1"/>
  <c r="AN156" i="1"/>
  <c r="AM156" i="1"/>
  <c r="AF156" i="1"/>
  <c r="AE156" i="1"/>
  <c r="X156" i="1"/>
  <c r="W156" i="1"/>
  <c r="P156" i="1"/>
  <c r="O156" i="1"/>
  <c r="G156" i="1"/>
  <c r="BF155" i="1"/>
  <c r="BD155" i="1"/>
  <c r="BC155" i="1"/>
  <c r="AV155" i="1"/>
  <c r="AU155" i="1"/>
  <c r="AN155" i="1"/>
  <c r="AM155" i="1"/>
  <c r="AF155" i="1"/>
  <c r="AE155" i="1"/>
  <c r="X155" i="1"/>
  <c r="W155" i="1"/>
  <c r="P155" i="1"/>
  <c r="O155" i="1"/>
  <c r="G155" i="1"/>
  <c r="BF154" i="1"/>
  <c r="BD154" i="1"/>
  <c r="BC154" i="1"/>
  <c r="AV154" i="1"/>
  <c r="AU154" i="1"/>
  <c r="AN154" i="1"/>
  <c r="AM154" i="1"/>
  <c r="AF154" i="1"/>
  <c r="AE154" i="1"/>
  <c r="X154" i="1"/>
  <c r="W154" i="1"/>
  <c r="P154" i="1"/>
  <c r="O154" i="1"/>
  <c r="G154" i="1"/>
  <c r="BF153" i="1"/>
  <c r="BD153" i="1"/>
  <c r="BC153" i="1"/>
  <c r="AV153" i="1"/>
  <c r="AU153" i="1"/>
  <c r="AN153" i="1"/>
  <c r="AM153" i="1"/>
  <c r="AF153" i="1"/>
  <c r="AE153" i="1"/>
  <c r="X153" i="1"/>
  <c r="W153" i="1"/>
  <c r="P153" i="1"/>
  <c r="O153" i="1"/>
  <c r="G153" i="1"/>
  <c r="BF152" i="1"/>
  <c r="BD152" i="1"/>
  <c r="BC152" i="1"/>
  <c r="AV152" i="1"/>
  <c r="AU152" i="1"/>
  <c r="AN152" i="1"/>
  <c r="AM152" i="1"/>
  <c r="AF152" i="1"/>
  <c r="AE152" i="1"/>
  <c r="X152" i="1"/>
  <c r="W152" i="1"/>
  <c r="P152" i="1"/>
  <c r="O152" i="1"/>
  <c r="G152" i="1"/>
  <c r="BF151" i="1"/>
  <c r="BD151" i="1"/>
  <c r="BC151" i="1"/>
  <c r="AV151" i="1"/>
  <c r="AU151" i="1"/>
  <c r="AN151" i="1"/>
  <c r="AM151" i="1"/>
  <c r="AF151" i="1"/>
  <c r="AE151" i="1"/>
  <c r="X151" i="1"/>
  <c r="W151" i="1"/>
  <c r="P151" i="1"/>
  <c r="O151" i="1"/>
  <c r="G151" i="1"/>
  <c r="BF150" i="1"/>
  <c r="BD150" i="1"/>
  <c r="BC150" i="1"/>
  <c r="AV150" i="1"/>
  <c r="AU150" i="1"/>
  <c r="AN150" i="1"/>
  <c r="AM150" i="1"/>
  <c r="AF150" i="1"/>
  <c r="AE150" i="1"/>
  <c r="X150" i="1"/>
  <c r="W150" i="1"/>
  <c r="P150" i="1"/>
  <c r="O150" i="1"/>
  <c r="G150" i="1"/>
  <c r="BF149" i="1"/>
  <c r="BD149" i="1"/>
  <c r="BC149" i="1"/>
  <c r="AV149" i="1"/>
  <c r="AU149" i="1"/>
  <c r="AN149" i="1"/>
  <c r="AM149" i="1"/>
  <c r="AF149" i="1"/>
  <c r="AE149" i="1"/>
  <c r="X149" i="1"/>
  <c r="W149" i="1"/>
  <c r="P149" i="1"/>
  <c r="O149" i="1"/>
  <c r="G149" i="1"/>
  <c r="BF148" i="1"/>
  <c r="BD148" i="1"/>
  <c r="BC148" i="1"/>
  <c r="AV148" i="1"/>
  <c r="AU148" i="1"/>
  <c r="AN148" i="1"/>
  <c r="AM148" i="1"/>
  <c r="AF148" i="1"/>
  <c r="AE148" i="1"/>
  <c r="X148" i="1"/>
  <c r="W148" i="1"/>
  <c r="P148" i="1"/>
  <c r="O148" i="1"/>
  <c r="G148" i="1"/>
  <c r="BF147" i="1"/>
  <c r="BD147" i="1"/>
  <c r="BC147" i="1"/>
  <c r="AV147" i="1"/>
  <c r="AU147" i="1"/>
  <c r="AN147" i="1"/>
  <c r="AM147" i="1"/>
  <c r="AF147" i="1"/>
  <c r="AE147" i="1"/>
  <c r="X147" i="1"/>
  <c r="W147" i="1"/>
  <c r="P147" i="1"/>
  <c r="O147" i="1"/>
  <c r="G147" i="1"/>
  <c r="BF146" i="1"/>
  <c r="BD146" i="1"/>
  <c r="BC146" i="1"/>
  <c r="AV146" i="1"/>
  <c r="AU146" i="1"/>
  <c r="AN146" i="1"/>
  <c r="AM146" i="1"/>
  <c r="AF146" i="1"/>
  <c r="AE146" i="1"/>
  <c r="X146" i="1"/>
  <c r="W146" i="1"/>
  <c r="P146" i="1"/>
  <c r="O146" i="1"/>
  <c r="G146" i="1"/>
  <c r="BF145" i="1"/>
  <c r="BD145" i="1"/>
  <c r="BC145" i="1"/>
  <c r="AV145" i="1"/>
  <c r="AU145" i="1"/>
  <c r="AN145" i="1"/>
  <c r="AM145" i="1"/>
  <c r="AF145" i="1"/>
  <c r="AE145" i="1"/>
  <c r="X145" i="1"/>
  <c r="W145" i="1"/>
  <c r="P145" i="1"/>
  <c r="O145" i="1"/>
  <c r="G145" i="1"/>
  <c r="BF144" i="1"/>
  <c r="BD144" i="1"/>
  <c r="BC144" i="1"/>
  <c r="AV144" i="1"/>
  <c r="AU144" i="1"/>
  <c r="AN144" i="1"/>
  <c r="AM144" i="1"/>
  <c r="AF144" i="1"/>
  <c r="AE144" i="1"/>
  <c r="X144" i="1"/>
  <c r="W144" i="1"/>
  <c r="P144" i="1"/>
  <c r="O144" i="1"/>
  <c r="G144" i="1"/>
  <c r="BF143" i="1"/>
  <c r="BD143" i="1"/>
  <c r="BC143" i="1"/>
  <c r="AV143" i="1"/>
  <c r="AU143" i="1"/>
  <c r="AN143" i="1"/>
  <c r="AM143" i="1"/>
  <c r="AF143" i="1"/>
  <c r="AE143" i="1"/>
  <c r="X143" i="1"/>
  <c r="W143" i="1"/>
  <c r="P143" i="1"/>
  <c r="O143" i="1"/>
  <c r="G143" i="1"/>
  <c r="BF142" i="1"/>
  <c r="BD142" i="1"/>
  <c r="BC142" i="1"/>
  <c r="AV142" i="1"/>
  <c r="AU142" i="1"/>
  <c r="AN142" i="1"/>
  <c r="AM142" i="1"/>
  <c r="AF142" i="1"/>
  <c r="AE142" i="1"/>
  <c r="X142" i="1"/>
  <c r="W142" i="1"/>
  <c r="P142" i="1"/>
  <c r="O142" i="1"/>
  <c r="G142" i="1"/>
  <c r="BF141" i="1"/>
  <c r="BD141" i="1"/>
  <c r="BC141" i="1"/>
  <c r="AV141" i="1"/>
  <c r="AU141" i="1"/>
  <c r="AN141" i="1"/>
  <c r="AM141" i="1"/>
  <c r="AF141" i="1"/>
  <c r="AE141" i="1"/>
  <c r="X141" i="1"/>
  <c r="W141" i="1"/>
  <c r="P141" i="1"/>
  <c r="O141" i="1"/>
  <c r="G141" i="1"/>
  <c r="BF140" i="1"/>
  <c r="BD140" i="1"/>
  <c r="BC140" i="1"/>
  <c r="AV140" i="1"/>
  <c r="AU140" i="1"/>
  <c r="AN140" i="1"/>
  <c r="AM140" i="1"/>
  <c r="AF140" i="1"/>
  <c r="AE140" i="1"/>
  <c r="X140" i="1"/>
  <c r="W140" i="1"/>
  <c r="P140" i="1"/>
  <c r="O140" i="1"/>
  <c r="G140" i="1"/>
  <c r="BF139" i="1"/>
  <c r="BD139" i="1"/>
  <c r="BC139" i="1"/>
  <c r="AV139" i="1"/>
  <c r="AU139" i="1"/>
  <c r="AN139" i="1"/>
  <c r="AM139" i="1"/>
  <c r="AF139" i="1"/>
  <c r="AE139" i="1"/>
  <c r="X139" i="1"/>
  <c r="W139" i="1"/>
  <c r="P139" i="1"/>
  <c r="O139" i="1"/>
  <c r="G139" i="1"/>
  <c r="BF138" i="1"/>
  <c r="BD138" i="1"/>
  <c r="BC138" i="1"/>
  <c r="AV138" i="1"/>
  <c r="AU138" i="1"/>
  <c r="AN138" i="1"/>
  <c r="AM138" i="1"/>
  <c r="AF138" i="1"/>
  <c r="AE138" i="1"/>
  <c r="X138" i="1"/>
  <c r="W138" i="1"/>
  <c r="P138" i="1"/>
  <c r="O138" i="1"/>
  <c r="G138" i="1"/>
  <c r="BF137" i="1"/>
  <c r="BD137" i="1"/>
  <c r="BC137" i="1"/>
  <c r="AV137" i="1"/>
  <c r="AU137" i="1"/>
  <c r="AN137" i="1"/>
  <c r="AM137" i="1"/>
  <c r="AF137" i="1"/>
  <c r="AE137" i="1"/>
  <c r="X137" i="1"/>
  <c r="W137" i="1"/>
  <c r="P137" i="1"/>
  <c r="O137" i="1"/>
  <c r="G137" i="1"/>
  <c r="BF136" i="1"/>
  <c r="BD136" i="1"/>
  <c r="BC136" i="1"/>
  <c r="AV136" i="1"/>
  <c r="AU136" i="1"/>
  <c r="AN136" i="1"/>
  <c r="AM136" i="1"/>
  <c r="AF136" i="1"/>
  <c r="AE136" i="1"/>
  <c r="X136" i="1"/>
  <c r="W136" i="1"/>
  <c r="P136" i="1"/>
  <c r="O136" i="1"/>
  <c r="G136" i="1"/>
  <c r="BF135" i="1"/>
  <c r="BD135" i="1"/>
  <c r="BC135" i="1"/>
  <c r="AV135" i="1"/>
  <c r="AU135" i="1"/>
  <c r="AN135" i="1"/>
  <c r="AM135" i="1"/>
  <c r="AF135" i="1"/>
  <c r="AE135" i="1"/>
  <c r="X135" i="1"/>
  <c r="W135" i="1"/>
  <c r="P135" i="1"/>
  <c r="O135" i="1"/>
  <c r="G135" i="1"/>
  <c r="BF134" i="1"/>
  <c r="BD134" i="1"/>
  <c r="BC134" i="1"/>
  <c r="AV134" i="1"/>
  <c r="AU134" i="1"/>
  <c r="AN134" i="1"/>
  <c r="AM134" i="1"/>
  <c r="AF134" i="1"/>
  <c r="AE134" i="1"/>
  <c r="X134" i="1"/>
  <c r="W134" i="1"/>
  <c r="P134" i="1"/>
  <c r="O134" i="1"/>
  <c r="G134" i="1"/>
  <c r="BF133" i="1"/>
  <c r="BD133" i="1"/>
  <c r="BC133" i="1"/>
  <c r="AV133" i="1"/>
  <c r="AU133" i="1"/>
  <c r="AN133" i="1"/>
  <c r="AM133" i="1"/>
  <c r="AF133" i="1"/>
  <c r="AE133" i="1"/>
  <c r="X133" i="1"/>
  <c r="W133" i="1"/>
  <c r="P133" i="1"/>
  <c r="O133" i="1"/>
  <c r="G133" i="1"/>
  <c r="BF132" i="1"/>
  <c r="BD132" i="1"/>
  <c r="BC132" i="1"/>
  <c r="AV132" i="1"/>
  <c r="AU132" i="1"/>
  <c r="AN132" i="1"/>
  <c r="AM132" i="1"/>
  <c r="AF132" i="1"/>
  <c r="AE132" i="1"/>
  <c r="X132" i="1"/>
  <c r="W132" i="1"/>
  <c r="P132" i="1"/>
  <c r="O132" i="1"/>
  <c r="G132" i="1"/>
  <c r="BF131" i="1"/>
  <c r="BD131" i="1"/>
  <c r="BC131" i="1"/>
  <c r="AV131" i="1"/>
  <c r="AU131" i="1"/>
  <c r="AN131" i="1"/>
  <c r="AM131" i="1"/>
  <c r="AF131" i="1"/>
  <c r="AE131" i="1"/>
  <c r="X131" i="1"/>
  <c r="W131" i="1"/>
  <c r="P131" i="1"/>
  <c r="O131" i="1"/>
  <c r="G131" i="1"/>
  <c r="BF130" i="1"/>
  <c r="BD130" i="1"/>
  <c r="BC130" i="1"/>
  <c r="AV130" i="1"/>
  <c r="AU130" i="1"/>
  <c r="AN130" i="1"/>
  <c r="AM130" i="1"/>
  <c r="AF130" i="1"/>
  <c r="AE130" i="1"/>
  <c r="X130" i="1"/>
  <c r="W130" i="1"/>
  <c r="P130" i="1"/>
  <c r="O130" i="1"/>
  <c r="G130" i="1"/>
  <c r="BF129" i="1"/>
  <c r="BD129" i="1"/>
  <c r="BC129" i="1"/>
  <c r="AV129" i="1"/>
  <c r="AU129" i="1"/>
  <c r="AN129" i="1"/>
  <c r="AM129" i="1"/>
  <c r="AF129" i="1"/>
  <c r="AE129" i="1"/>
  <c r="X129" i="1"/>
  <c r="W129" i="1"/>
  <c r="P129" i="1"/>
  <c r="O129" i="1"/>
  <c r="G129" i="1"/>
  <c r="BF128" i="1"/>
  <c r="BD128" i="1"/>
  <c r="BC128" i="1"/>
  <c r="AV128" i="1"/>
  <c r="AU128" i="1"/>
  <c r="AN128" i="1"/>
  <c r="AM128" i="1"/>
  <c r="AF128" i="1"/>
  <c r="AE128" i="1"/>
  <c r="X128" i="1"/>
  <c r="W128" i="1"/>
  <c r="P128" i="1"/>
  <c r="O128" i="1"/>
  <c r="G128" i="1"/>
  <c r="BF127" i="1"/>
  <c r="BD127" i="1"/>
  <c r="BC127" i="1"/>
  <c r="AV127" i="1"/>
  <c r="AU127" i="1"/>
  <c r="AN127" i="1"/>
  <c r="AM127" i="1"/>
  <c r="AF127" i="1"/>
  <c r="AE127" i="1"/>
  <c r="X127" i="1"/>
  <c r="W127" i="1"/>
  <c r="P127" i="1"/>
  <c r="O127" i="1"/>
  <c r="G127" i="1"/>
  <c r="BF126" i="1"/>
  <c r="BD126" i="1"/>
  <c r="BC126" i="1"/>
  <c r="AV126" i="1"/>
  <c r="AU126" i="1"/>
  <c r="AN126" i="1"/>
  <c r="AM126" i="1"/>
  <c r="AF126" i="1"/>
  <c r="AE126" i="1"/>
  <c r="X126" i="1"/>
  <c r="W126" i="1"/>
  <c r="P126" i="1"/>
  <c r="O126" i="1"/>
  <c r="G126" i="1"/>
  <c r="BF125" i="1"/>
  <c r="BD125" i="1"/>
  <c r="BC125" i="1"/>
  <c r="AV125" i="1"/>
  <c r="AU125" i="1"/>
  <c r="AN125" i="1"/>
  <c r="AM125" i="1"/>
  <c r="AF125" i="1"/>
  <c r="AE125" i="1"/>
  <c r="X125" i="1"/>
  <c r="W125" i="1"/>
  <c r="P125" i="1"/>
  <c r="O125" i="1"/>
  <c r="G125" i="1"/>
  <c r="BF124" i="1"/>
  <c r="BD124" i="1"/>
  <c r="BC124" i="1"/>
  <c r="AV124" i="1"/>
  <c r="AU124" i="1"/>
  <c r="AN124" i="1"/>
  <c r="AM124" i="1"/>
  <c r="AF124" i="1"/>
  <c r="AE124" i="1"/>
  <c r="X124" i="1"/>
  <c r="W124" i="1"/>
  <c r="P124" i="1"/>
  <c r="O124" i="1"/>
  <c r="G124" i="1"/>
  <c r="BF123" i="1"/>
  <c r="BD123" i="1"/>
  <c r="BC123" i="1"/>
  <c r="AV123" i="1"/>
  <c r="AU123" i="1"/>
  <c r="AN123" i="1"/>
  <c r="AM123" i="1"/>
  <c r="AF123" i="1"/>
  <c r="AE123" i="1"/>
  <c r="X123" i="1"/>
  <c r="W123" i="1"/>
  <c r="P123" i="1"/>
  <c r="O123" i="1"/>
  <c r="G123" i="1"/>
  <c r="BF122" i="1"/>
  <c r="BD122" i="1"/>
  <c r="BC122" i="1"/>
  <c r="AV122" i="1"/>
  <c r="AU122" i="1"/>
  <c r="AN122" i="1"/>
  <c r="AM122" i="1"/>
  <c r="AF122" i="1"/>
  <c r="AE122" i="1"/>
  <c r="X122" i="1"/>
  <c r="W122" i="1"/>
  <c r="P122" i="1"/>
  <c r="O122" i="1"/>
  <c r="G122" i="1"/>
  <c r="BF121" i="1"/>
  <c r="BD121" i="1"/>
  <c r="BC121" i="1"/>
  <c r="AV121" i="1"/>
  <c r="AU121" i="1"/>
  <c r="AN121" i="1"/>
  <c r="AM121" i="1"/>
  <c r="AF121" i="1"/>
  <c r="AE121" i="1"/>
  <c r="X121" i="1"/>
  <c r="W121" i="1"/>
  <c r="P121" i="1"/>
  <c r="O121" i="1"/>
  <c r="G121" i="1"/>
  <c r="BF120" i="1"/>
  <c r="BD120" i="1"/>
  <c r="BC120" i="1"/>
  <c r="AV120" i="1"/>
  <c r="AU120" i="1"/>
  <c r="AN120" i="1"/>
  <c r="AM120" i="1"/>
  <c r="AF120" i="1"/>
  <c r="AE120" i="1"/>
  <c r="X120" i="1"/>
  <c r="W120" i="1"/>
  <c r="P120" i="1"/>
  <c r="O120" i="1"/>
  <c r="G120" i="1"/>
  <c r="BF119" i="1"/>
  <c r="BD119" i="1"/>
  <c r="BC119" i="1"/>
  <c r="AV119" i="1"/>
  <c r="AU119" i="1"/>
  <c r="AN119" i="1"/>
  <c r="AM119" i="1"/>
  <c r="AF119" i="1"/>
  <c r="AE119" i="1"/>
  <c r="X119" i="1"/>
  <c r="W119" i="1"/>
  <c r="P119" i="1"/>
  <c r="O119" i="1"/>
  <c r="G119" i="1"/>
  <c r="BF118" i="1"/>
  <c r="BD118" i="1"/>
  <c r="BC118" i="1"/>
  <c r="AV118" i="1"/>
  <c r="AU118" i="1"/>
  <c r="AN118" i="1"/>
  <c r="AM118" i="1"/>
  <c r="AF118" i="1"/>
  <c r="AE118" i="1"/>
  <c r="X118" i="1"/>
  <c r="W118" i="1"/>
  <c r="P118" i="1"/>
  <c r="O118" i="1"/>
  <c r="G118" i="1"/>
  <c r="BF117" i="1"/>
  <c r="BD117" i="1"/>
  <c r="BC117" i="1"/>
  <c r="AV117" i="1"/>
  <c r="AU117" i="1"/>
  <c r="AN117" i="1"/>
  <c r="AM117" i="1"/>
  <c r="AF117" i="1"/>
  <c r="AE117" i="1"/>
  <c r="X117" i="1"/>
  <c r="W117" i="1"/>
  <c r="P117" i="1"/>
  <c r="O117" i="1"/>
  <c r="G117" i="1"/>
  <c r="BF116" i="1"/>
  <c r="BD116" i="1"/>
  <c r="BC116" i="1"/>
  <c r="AV116" i="1"/>
  <c r="AU116" i="1"/>
  <c r="AN116" i="1"/>
  <c r="AM116" i="1"/>
  <c r="AF116" i="1"/>
  <c r="AE116" i="1"/>
  <c r="X116" i="1"/>
  <c r="W116" i="1"/>
  <c r="P116" i="1"/>
  <c r="O116" i="1"/>
  <c r="G116" i="1"/>
  <c r="BF115" i="1"/>
  <c r="BD115" i="1"/>
  <c r="BC115" i="1"/>
  <c r="AV115" i="1"/>
  <c r="AU115" i="1"/>
  <c r="AN115" i="1"/>
  <c r="AM115" i="1"/>
  <c r="AF115" i="1"/>
  <c r="AE115" i="1"/>
  <c r="X115" i="1"/>
  <c r="W115" i="1"/>
  <c r="P115" i="1"/>
  <c r="O115" i="1"/>
  <c r="G115" i="1"/>
  <c r="BF114" i="1"/>
  <c r="BD114" i="1"/>
  <c r="BC114" i="1"/>
  <c r="AV114" i="1"/>
  <c r="AU114" i="1"/>
  <c r="AN114" i="1"/>
  <c r="AM114" i="1"/>
  <c r="AF114" i="1"/>
  <c r="AE114" i="1"/>
  <c r="X114" i="1"/>
  <c r="W114" i="1"/>
  <c r="P114" i="1"/>
  <c r="O114" i="1"/>
  <c r="G114" i="1"/>
  <c r="BF113" i="1"/>
  <c r="BD113" i="1"/>
  <c r="BC113" i="1"/>
  <c r="AV113" i="1"/>
  <c r="AU113" i="1"/>
  <c r="AN113" i="1"/>
  <c r="AM113" i="1"/>
  <c r="AF113" i="1"/>
  <c r="AE113" i="1"/>
  <c r="X113" i="1"/>
  <c r="W113" i="1"/>
  <c r="P113" i="1"/>
  <c r="O113" i="1"/>
  <c r="G113" i="1"/>
  <c r="BF112" i="1"/>
  <c r="BD112" i="1"/>
  <c r="BC112" i="1"/>
  <c r="AV112" i="1"/>
  <c r="AU112" i="1"/>
  <c r="AN112" i="1"/>
  <c r="AM112" i="1"/>
  <c r="AF112" i="1"/>
  <c r="AE112" i="1"/>
  <c r="X112" i="1"/>
  <c r="W112" i="1"/>
  <c r="P112" i="1"/>
  <c r="O112" i="1"/>
  <c r="G112" i="1"/>
  <c r="BF111" i="1"/>
  <c r="BD111" i="1"/>
  <c r="BC111" i="1"/>
  <c r="AV111" i="1"/>
  <c r="AU111" i="1"/>
  <c r="AN111" i="1"/>
  <c r="AM111" i="1"/>
  <c r="AF111" i="1"/>
  <c r="AE111" i="1"/>
  <c r="X111" i="1"/>
  <c r="W111" i="1"/>
  <c r="P111" i="1"/>
  <c r="O111" i="1"/>
  <c r="G111" i="1"/>
  <c r="BF110" i="1"/>
  <c r="BD110" i="1"/>
  <c r="BC110" i="1"/>
  <c r="AV110" i="1"/>
  <c r="AU110" i="1"/>
  <c r="AN110" i="1"/>
  <c r="AM110" i="1"/>
  <c r="AF110" i="1"/>
  <c r="AE110" i="1"/>
  <c r="X110" i="1"/>
  <c r="W110" i="1"/>
  <c r="P110" i="1"/>
  <c r="O110" i="1"/>
  <c r="G110" i="1"/>
  <c r="BF109" i="1"/>
  <c r="BD109" i="1"/>
  <c r="BC109" i="1"/>
  <c r="AV109" i="1"/>
  <c r="AU109" i="1"/>
  <c r="AN109" i="1"/>
  <c r="AM109" i="1"/>
  <c r="AF109" i="1"/>
  <c r="AE109" i="1"/>
  <c r="X109" i="1"/>
  <c r="W109" i="1"/>
  <c r="P109" i="1"/>
  <c r="O109" i="1"/>
  <c r="G109" i="1"/>
  <c r="BF108" i="1"/>
  <c r="BD108" i="1"/>
  <c r="BC108" i="1"/>
  <c r="AV108" i="1"/>
  <c r="AU108" i="1"/>
  <c r="AN108" i="1"/>
  <c r="AM108" i="1"/>
  <c r="AF108" i="1"/>
  <c r="AE108" i="1"/>
  <c r="X108" i="1"/>
  <c r="W108" i="1"/>
  <c r="P108" i="1"/>
  <c r="O108" i="1"/>
  <c r="G108" i="1"/>
  <c r="BF107" i="1"/>
  <c r="BD107" i="1"/>
  <c r="BC107" i="1"/>
  <c r="AV107" i="1"/>
  <c r="AU107" i="1"/>
  <c r="AN107" i="1"/>
  <c r="AM107" i="1"/>
  <c r="AF107" i="1"/>
  <c r="AE107" i="1"/>
  <c r="X107" i="1"/>
  <c r="W107" i="1"/>
  <c r="P107" i="1"/>
  <c r="O107" i="1"/>
  <c r="G107" i="1"/>
  <c r="BF106" i="1"/>
  <c r="BD106" i="1"/>
  <c r="BC106" i="1"/>
  <c r="AV106" i="1"/>
  <c r="AU106" i="1"/>
  <c r="AN106" i="1"/>
  <c r="AM106" i="1"/>
  <c r="AF106" i="1"/>
  <c r="AE106" i="1"/>
  <c r="X106" i="1"/>
  <c r="W106" i="1"/>
  <c r="P106" i="1"/>
  <c r="O106" i="1"/>
  <c r="G106" i="1"/>
  <c r="BF105" i="1"/>
  <c r="BD105" i="1"/>
  <c r="BC105" i="1"/>
  <c r="AV105" i="1"/>
  <c r="AU105" i="1"/>
  <c r="AN105" i="1"/>
  <c r="AM105" i="1"/>
  <c r="AF105" i="1"/>
  <c r="AE105" i="1"/>
  <c r="X105" i="1"/>
  <c r="W105" i="1"/>
  <c r="P105" i="1"/>
  <c r="O105" i="1"/>
  <c r="G105" i="1"/>
  <c r="BF104" i="1"/>
  <c r="BD104" i="1"/>
  <c r="BC104" i="1"/>
  <c r="AV104" i="1"/>
  <c r="AU104" i="1"/>
  <c r="AN104" i="1"/>
  <c r="AM104" i="1"/>
  <c r="AF104" i="1"/>
  <c r="AE104" i="1"/>
  <c r="X104" i="1"/>
  <c r="W104" i="1"/>
  <c r="P104" i="1"/>
  <c r="O104" i="1"/>
  <c r="G104" i="1"/>
  <c r="BF103" i="1"/>
  <c r="BD103" i="1"/>
  <c r="BC103" i="1"/>
  <c r="AV103" i="1"/>
  <c r="AU103" i="1"/>
  <c r="AN103" i="1"/>
  <c r="AM103" i="1"/>
  <c r="AF103" i="1"/>
  <c r="AE103" i="1"/>
  <c r="X103" i="1"/>
  <c r="W103" i="1"/>
  <c r="P103" i="1"/>
  <c r="O103" i="1"/>
  <c r="G103" i="1"/>
  <c r="BF102" i="1"/>
  <c r="BD102" i="1"/>
  <c r="BC102" i="1"/>
  <c r="AV102" i="1"/>
  <c r="AU102" i="1"/>
  <c r="AN102" i="1"/>
  <c r="AM102" i="1"/>
  <c r="AF102" i="1"/>
  <c r="AE102" i="1"/>
  <c r="X102" i="1"/>
  <c r="W102" i="1"/>
  <c r="P102" i="1"/>
  <c r="O102" i="1"/>
  <c r="G102" i="1"/>
  <c r="BF101" i="1"/>
  <c r="BD101" i="1"/>
  <c r="BC101" i="1"/>
  <c r="AV101" i="1"/>
  <c r="AU101" i="1"/>
  <c r="AN101" i="1"/>
  <c r="AM101" i="1"/>
  <c r="AF101" i="1"/>
  <c r="AE101" i="1"/>
  <c r="X101" i="1"/>
  <c r="W101" i="1"/>
  <c r="P101" i="1"/>
  <c r="O101" i="1"/>
  <c r="G101" i="1"/>
  <c r="BF100" i="1"/>
  <c r="BD100" i="1"/>
  <c r="BC100" i="1"/>
  <c r="AV100" i="1"/>
  <c r="AU100" i="1"/>
  <c r="AN100" i="1"/>
  <c r="AM100" i="1"/>
  <c r="AF100" i="1"/>
  <c r="AE100" i="1"/>
  <c r="X100" i="1"/>
  <c r="W100" i="1"/>
  <c r="P100" i="1"/>
  <c r="O100" i="1"/>
  <c r="G100" i="1"/>
  <c r="BF99" i="1"/>
  <c r="BD99" i="1"/>
  <c r="BC99" i="1"/>
  <c r="AV99" i="1"/>
  <c r="AU99" i="1"/>
  <c r="AN99" i="1"/>
  <c r="AM99" i="1"/>
  <c r="AF99" i="1"/>
  <c r="AE99" i="1"/>
  <c r="X99" i="1"/>
  <c r="W99" i="1"/>
  <c r="P99" i="1"/>
  <c r="O99" i="1"/>
  <c r="G99" i="1"/>
  <c r="BF98" i="1"/>
  <c r="BD98" i="1"/>
  <c r="BC98" i="1"/>
  <c r="AV98" i="1"/>
  <c r="AU98" i="1"/>
  <c r="AN98" i="1"/>
  <c r="AM98" i="1"/>
  <c r="AF98" i="1"/>
  <c r="AE98" i="1"/>
  <c r="X98" i="1"/>
  <c r="W98" i="1"/>
  <c r="P98" i="1"/>
  <c r="O98" i="1"/>
  <c r="G98" i="1"/>
  <c r="BF97" i="1"/>
  <c r="BD97" i="1"/>
  <c r="BC97" i="1"/>
  <c r="AV97" i="1"/>
  <c r="AU97" i="1"/>
  <c r="AN97" i="1"/>
  <c r="AM97" i="1"/>
  <c r="AF97" i="1"/>
  <c r="AE97" i="1"/>
  <c r="X97" i="1"/>
  <c r="W97" i="1"/>
  <c r="P97" i="1"/>
  <c r="O97" i="1"/>
  <c r="G97" i="1"/>
  <c r="BF96" i="1"/>
  <c r="BD96" i="1"/>
  <c r="BC96" i="1"/>
  <c r="AV96" i="1"/>
  <c r="AU96" i="1"/>
  <c r="AN96" i="1"/>
  <c r="AM96" i="1"/>
  <c r="AF96" i="1"/>
  <c r="AE96" i="1"/>
  <c r="X96" i="1"/>
  <c r="W96" i="1"/>
  <c r="P96" i="1"/>
  <c r="O96" i="1"/>
  <c r="G96" i="1"/>
  <c r="BF95" i="1"/>
  <c r="BD95" i="1"/>
  <c r="BC95" i="1"/>
  <c r="AV95" i="1"/>
  <c r="AU95" i="1"/>
  <c r="AN95" i="1"/>
  <c r="AM95" i="1"/>
  <c r="AF95" i="1"/>
  <c r="AE95" i="1"/>
  <c r="X95" i="1"/>
  <c r="W95" i="1"/>
  <c r="P95" i="1"/>
  <c r="O95" i="1"/>
  <c r="G95" i="1"/>
  <c r="BF94" i="1"/>
  <c r="BD94" i="1"/>
  <c r="BC94" i="1"/>
  <c r="AV94" i="1"/>
  <c r="AU94" i="1"/>
  <c r="AN94" i="1"/>
  <c r="AM94" i="1"/>
  <c r="AF94" i="1"/>
  <c r="AE94" i="1"/>
  <c r="X94" i="1"/>
  <c r="W94" i="1"/>
  <c r="P94" i="1"/>
  <c r="O94" i="1"/>
  <c r="G94" i="1"/>
  <c r="BF93" i="1"/>
  <c r="BD93" i="1"/>
  <c r="BC93" i="1"/>
  <c r="AV93" i="1"/>
  <c r="AU93" i="1"/>
  <c r="AN93" i="1"/>
  <c r="AM93" i="1"/>
  <c r="AF93" i="1"/>
  <c r="AE93" i="1"/>
  <c r="X93" i="1"/>
  <c r="W93" i="1"/>
  <c r="P93" i="1"/>
  <c r="O93" i="1"/>
  <c r="G93" i="1"/>
  <c r="BF92" i="1"/>
  <c r="BD92" i="1"/>
  <c r="BC92" i="1"/>
  <c r="AV92" i="1"/>
  <c r="AU92" i="1"/>
  <c r="AN92" i="1"/>
  <c r="AM92" i="1"/>
  <c r="AF92" i="1"/>
  <c r="AE92" i="1"/>
  <c r="X92" i="1"/>
  <c r="W92" i="1"/>
  <c r="P92" i="1"/>
  <c r="O92" i="1"/>
  <c r="G92" i="1"/>
  <c r="BF91" i="1"/>
  <c r="BD91" i="1"/>
  <c r="BC91" i="1"/>
  <c r="AV91" i="1"/>
  <c r="AU91" i="1"/>
  <c r="AN91" i="1"/>
  <c r="AM91" i="1"/>
  <c r="AF91" i="1"/>
  <c r="AE91" i="1"/>
  <c r="X91" i="1"/>
  <c r="W91" i="1"/>
  <c r="P91" i="1"/>
  <c r="O91" i="1"/>
  <c r="G91" i="1"/>
  <c r="BF90" i="1"/>
  <c r="BD90" i="1"/>
  <c r="BC90" i="1"/>
  <c r="AV90" i="1"/>
  <c r="AU90" i="1"/>
  <c r="AN90" i="1"/>
  <c r="AM90" i="1"/>
  <c r="AF90" i="1"/>
  <c r="AE90" i="1"/>
  <c r="X90" i="1"/>
  <c r="W90" i="1"/>
  <c r="P90" i="1"/>
  <c r="O90" i="1"/>
  <c r="G90" i="1"/>
  <c r="BF89" i="1"/>
  <c r="BD89" i="1"/>
  <c r="BC89" i="1"/>
  <c r="AV89" i="1"/>
  <c r="AU89" i="1"/>
  <c r="AN89" i="1"/>
  <c r="AM89" i="1"/>
  <c r="AF89" i="1"/>
  <c r="AE89" i="1"/>
  <c r="X89" i="1"/>
  <c r="W89" i="1"/>
  <c r="P89" i="1"/>
  <c r="O89" i="1"/>
  <c r="G89" i="1"/>
  <c r="BF88" i="1"/>
  <c r="BD88" i="1"/>
  <c r="BC88" i="1"/>
  <c r="AV88" i="1"/>
  <c r="AU88" i="1"/>
  <c r="AN88" i="1"/>
  <c r="AM88" i="1"/>
  <c r="AF88" i="1"/>
  <c r="AE88" i="1"/>
  <c r="X88" i="1"/>
  <c r="W88" i="1"/>
  <c r="P88" i="1"/>
  <c r="O88" i="1"/>
  <c r="G88" i="1"/>
  <c r="BF87" i="1"/>
  <c r="BD87" i="1"/>
  <c r="BC87" i="1"/>
  <c r="AV87" i="1"/>
  <c r="AU87" i="1"/>
  <c r="AN87" i="1"/>
  <c r="AM87" i="1"/>
  <c r="AF87" i="1"/>
  <c r="AE87" i="1"/>
  <c r="X87" i="1"/>
  <c r="W87" i="1"/>
  <c r="P87" i="1"/>
  <c r="O87" i="1"/>
  <c r="G87" i="1"/>
  <c r="BF86" i="1"/>
  <c r="BD86" i="1"/>
  <c r="BC86" i="1"/>
  <c r="AV86" i="1"/>
  <c r="AU86" i="1"/>
  <c r="AN86" i="1"/>
  <c r="AM86" i="1"/>
  <c r="AF86" i="1"/>
  <c r="AE86" i="1"/>
  <c r="X86" i="1"/>
  <c r="W86" i="1"/>
  <c r="P86" i="1"/>
  <c r="O86" i="1"/>
  <c r="G86" i="1"/>
  <c r="BF85" i="1"/>
  <c r="BD85" i="1"/>
  <c r="BC85" i="1"/>
  <c r="AV85" i="1"/>
  <c r="AU85" i="1"/>
  <c r="AN85" i="1"/>
  <c r="AM85" i="1"/>
  <c r="AF85" i="1"/>
  <c r="AE85" i="1"/>
  <c r="X85" i="1"/>
  <c r="W85" i="1"/>
  <c r="P85" i="1"/>
  <c r="O85" i="1"/>
  <c r="G85" i="1"/>
  <c r="BF84" i="1"/>
  <c r="BD84" i="1"/>
  <c r="BC84" i="1"/>
  <c r="AV84" i="1"/>
  <c r="AU84" i="1"/>
  <c r="AN84" i="1"/>
  <c r="AM84" i="1"/>
  <c r="AF84" i="1"/>
  <c r="AE84" i="1"/>
  <c r="X84" i="1"/>
  <c r="W84" i="1"/>
  <c r="P84" i="1"/>
  <c r="O84" i="1"/>
  <c r="G84" i="1"/>
  <c r="BF83" i="1"/>
  <c r="BD83" i="1"/>
  <c r="BC83" i="1"/>
  <c r="AV83" i="1"/>
  <c r="AU83" i="1"/>
  <c r="AN83" i="1"/>
  <c r="AM83" i="1"/>
  <c r="AF83" i="1"/>
  <c r="AE83" i="1"/>
  <c r="X83" i="1"/>
  <c r="W83" i="1"/>
  <c r="P83" i="1"/>
  <c r="O83" i="1"/>
  <c r="G83" i="1"/>
  <c r="BF82" i="1"/>
  <c r="BD82" i="1"/>
  <c r="BC82" i="1"/>
  <c r="AV82" i="1"/>
  <c r="AU82" i="1"/>
  <c r="AN82" i="1"/>
  <c r="AM82" i="1"/>
  <c r="AF82" i="1"/>
  <c r="AE82" i="1"/>
  <c r="X82" i="1"/>
  <c r="W82" i="1"/>
  <c r="P82" i="1"/>
  <c r="O82" i="1"/>
  <c r="G82" i="1"/>
  <c r="BF81" i="1"/>
  <c r="BD81" i="1"/>
  <c r="BC81" i="1"/>
  <c r="AV81" i="1"/>
  <c r="AU81" i="1"/>
  <c r="AN81" i="1"/>
  <c r="AM81" i="1"/>
  <c r="AF81" i="1"/>
  <c r="AE81" i="1"/>
  <c r="X81" i="1"/>
  <c r="W81" i="1"/>
  <c r="P81" i="1"/>
  <c r="O81" i="1"/>
  <c r="G81" i="1"/>
  <c r="BF80" i="1"/>
  <c r="BD80" i="1"/>
  <c r="BC80" i="1"/>
  <c r="AV80" i="1"/>
  <c r="AU80" i="1"/>
  <c r="AN80" i="1"/>
  <c r="AM80" i="1"/>
  <c r="AF80" i="1"/>
  <c r="AE80" i="1"/>
  <c r="X80" i="1"/>
  <c r="W80" i="1"/>
  <c r="P80" i="1"/>
  <c r="O80" i="1"/>
  <c r="G80" i="1"/>
  <c r="BF79" i="1"/>
  <c r="BD79" i="1"/>
  <c r="BC79" i="1"/>
  <c r="AV79" i="1"/>
  <c r="AU79" i="1"/>
  <c r="AN79" i="1"/>
  <c r="AM79" i="1"/>
  <c r="AF79" i="1"/>
  <c r="AE79" i="1"/>
  <c r="X79" i="1"/>
  <c r="W79" i="1"/>
  <c r="P79" i="1"/>
  <c r="O79" i="1"/>
  <c r="G79" i="1"/>
  <c r="BF78" i="1"/>
  <c r="BD78" i="1"/>
  <c r="BC78" i="1"/>
  <c r="AV78" i="1"/>
  <c r="AU78" i="1"/>
  <c r="AN78" i="1"/>
  <c r="AM78" i="1"/>
  <c r="AF78" i="1"/>
  <c r="AE78" i="1"/>
  <c r="X78" i="1"/>
  <c r="W78" i="1"/>
  <c r="P78" i="1"/>
  <c r="O78" i="1"/>
  <c r="G78" i="1"/>
  <c r="BF77" i="1"/>
  <c r="BD77" i="1"/>
  <c r="BC77" i="1"/>
  <c r="AV77" i="1"/>
  <c r="AU77" i="1"/>
  <c r="AN77" i="1"/>
  <c r="AM77" i="1"/>
  <c r="AF77" i="1"/>
  <c r="AE77" i="1"/>
  <c r="X77" i="1"/>
  <c r="W77" i="1"/>
  <c r="P77" i="1"/>
  <c r="O77" i="1"/>
  <c r="G77" i="1"/>
  <c r="BF76" i="1"/>
  <c r="BD76" i="1"/>
  <c r="BC76" i="1"/>
  <c r="AV76" i="1"/>
  <c r="AU76" i="1"/>
  <c r="AN76" i="1"/>
  <c r="AM76" i="1"/>
  <c r="AF76" i="1"/>
  <c r="AE76" i="1"/>
  <c r="X76" i="1"/>
  <c r="W76" i="1"/>
  <c r="P76" i="1"/>
  <c r="O76" i="1"/>
  <c r="G76" i="1"/>
  <c r="BF75" i="1"/>
  <c r="BD75" i="1"/>
  <c r="BC75" i="1"/>
  <c r="AV75" i="1"/>
  <c r="AU75" i="1"/>
  <c r="AN75" i="1"/>
  <c r="AM75" i="1"/>
  <c r="AF75" i="1"/>
  <c r="AE75" i="1"/>
  <c r="X75" i="1"/>
  <c r="W75" i="1"/>
  <c r="P75" i="1"/>
  <c r="O75" i="1"/>
  <c r="G75" i="1"/>
  <c r="BF74" i="1"/>
  <c r="BD74" i="1"/>
  <c r="BC74" i="1"/>
  <c r="AV74" i="1"/>
  <c r="AU74" i="1"/>
  <c r="AN74" i="1"/>
  <c r="AM74" i="1"/>
  <c r="AF74" i="1"/>
  <c r="AE74" i="1"/>
  <c r="X74" i="1"/>
  <c r="W74" i="1"/>
  <c r="P74" i="1"/>
  <c r="O74" i="1"/>
  <c r="G74" i="1"/>
  <c r="BF73" i="1"/>
  <c r="BD73" i="1"/>
  <c r="BC73" i="1"/>
  <c r="AV73" i="1"/>
  <c r="AU73" i="1"/>
  <c r="AN73" i="1"/>
  <c r="AM73" i="1"/>
  <c r="AF73" i="1"/>
  <c r="AE73" i="1"/>
  <c r="X73" i="1"/>
  <c r="W73" i="1"/>
  <c r="P73" i="1"/>
  <c r="O73" i="1"/>
  <c r="G73" i="1"/>
  <c r="BF72" i="1"/>
  <c r="BD72" i="1"/>
  <c r="BC72" i="1"/>
  <c r="AV72" i="1"/>
  <c r="AU72" i="1"/>
  <c r="AN72" i="1"/>
  <c r="AM72" i="1"/>
  <c r="AF72" i="1"/>
  <c r="AE72" i="1"/>
  <c r="X72" i="1"/>
  <c r="W72" i="1"/>
  <c r="P72" i="1"/>
  <c r="O72" i="1"/>
  <c r="G72" i="1"/>
  <c r="BF71" i="1"/>
  <c r="BD71" i="1"/>
  <c r="BC71" i="1"/>
  <c r="AV71" i="1"/>
  <c r="AU71" i="1"/>
  <c r="AN71" i="1"/>
  <c r="AM71" i="1"/>
  <c r="AF71" i="1"/>
  <c r="AE71" i="1"/>
  <c r="X71" i="1"/>
  <c r="W71" i="1"/>
  <c r="P71" i="1"/>
  <c r="O71" i="1"/>
  <c r="G71" i="1"/>
  <c r="BF70" i="1"/>
  <c r="BD70" i="1"/>
  <c r="BC70" i="1"/>
  <c r="AV70" i="1"/>
  <c r="AU70" i="1"/>
  <c r="AN70" i="1"/>
  <c r="AM70" i="1"/>
  <c r="AF70" i="1"/>
  <c r="AE70" i="1"/>
  <c r="X70" i="1"/>
  <c r="W70" i="1"/>
  <c r="P70" i="1"/>
  <c r="O70" i="1"/>
  <c r="G70" i="1"/>
  <c r="BF69" i="1"/>
  <c r="BD69" i="1"/>
  <c r="BC69" i="1"/>
  <c r="AV69" i="1"/>
  <c r="AU69" i="1"/>
  <c r="AN69" i="1"/>
  <c r="AM69" i="1"/>
  <c r="AF69" i="1"/>
  <c r="AE69" i="1"/>
  <c r="X69" i="1"/>
  <c r="W69" i="1"/>
  <c r="P69" i="1"/>
  <c r="O69" i="1"/>
  <c r="G69" i="1"/>
  <c r="BF68" i="1"/>
  <c r="BD68" i="1"/>
  <c r="BC68" i="1"/>
  <c r="AV68" i="1"/>
  <c r="AU68" i="1"/>
  <c r="AN68" i="1"/>
  <c r="AM68" i="1"/>
  <c r="AF68" i="1"/>
  <c r="AE68" i="1"/>
  <c r="X68" i="1"/>
  <c r="W68" i="1"/>
  <c r="P68" i="1"/>
  <c r="O68" i="1"/>
  <c r="G68" i="1"/>
  <c r="BF67" i="1"/>
  <c r="BD67" i="1"/>
  <c r="BC67" i="1"/>
  <c r="AV67" i="1"/>
  <c r="AU67" i="1"/>
  <c r="AN67" i="1"/>
  <c r="AM67" i="1"/>
  <c r="AF67" i="1"/>
  <c r="AE67" i="1"/>
  <c r="X67" i="1"/>
  <c r="W67" i="1"/>
  <c r="P67" i="1"/>
  <c r="O67" i="1"/>
  <c r="G67" i="1"/>
  <c r="BF66" i="1"/>
  <c r="BD66" i="1"/>
  <c r="BC66" i="1"/>
  <c r="AV66" i="1"/>
  <c r="AU66" i="1"/>
  <c r="AN66" i="1"/>
  <c r="AM66" i="1"/>
  <c r="AF66" i="1"/>
  <c r="AE66" i="1"/>
  <c r="X66" i="1"/>
  <c r="W66" i="1"/>
  <c r="P66" i="1"/>
  <c r="O66" i="1"/>
  <c r="G66" i="1"/>
  <c r="BF65" i="1"/>
  <c r="BD65" i="1"/>
  <c r="BC65" i="1"/>
  <c r="AV65" i="1"/>
  <c r="AU65" i="1"/>
  <c r="AN65" i="1"/>
  <c r="AM65" i="1"/>
  <c r="AF65" i="1"/>
  <c r="AE65" i="1"/>
  <c r="X65" i="1"/>
  <c r="W65" i="1"/>
  <c r="P65" i="1"/>
  <c r="O65" i="1"/>
  <c r="G65" i="1"/>
  <c r="BF64" i="1"/>
  <c r="BD64" i="1"/>
  <c r="BC64" i="1"/>
  <c r="AV64" i="1"/>
  <c r="AU64" i="1"/>
  <c r="AN64" i="1"/>
  <c r="AM64" i="1"/>
  <c r="AF64" i="1"/>
  <c r="AE64" i="1"/>
  <c r="X64" i="1"/>
  <c r="W64" i="1"/>
  <c r="P64" i="1"/>
  <c r="O64" i="1"/>
  <c r="G64" i="1"/>
  <c r="BF63" i="1"/>
  <c r="BD63" i="1"/>
  <c r="BC63" i="1"/>
  <c r="AV63" i="1"/>
  <c r="AU63" i="1"/>
  <c r="AN63" i="1"/>
  <c r="AM63" i="1"/>
  <c r="AF63" i="1"/>
  <c r="AE63" i="1"/>
  <c r="X63" i="1"/>
  <c r="W63" i="1"/>
  <c r="P63" i="1"/>
  <c r="O63" i="1"/>
  <c r="G63" i="1"/>
  <c r="BF62" i="1"/>
  <c r="BD62" i="1"/>
  <c r="BC62" i="1"/>
  <c r="AV62" i="1"/>
  <c r="AU62" i="1"/>
  <c r="AN62" i="1"/>
  <c r="AM62" i="1"/>
  <c r="AF62" i="1"/>
  <c r="AE62" i="1"/>
  <c r="X62" i="1"/>
  <c r="W62" i="1"/>
  <c r="P62" i="1"/>
  <c r="O62" i="1"/>
  <c r="G62" i="1"/>
  <c r="BF61" i="1"/>
  <c r="BD61" i="1"/>
  <c r="BC61" i="1"/>
  <c r="AV61" i="1"/>
  <c r="AU61" i="1"/>
  <c r="AN61" i="1"/>
  <c r="AM61" i="1"/>
  <c r="AF61" i="1"/>
  <c r="AE61" i="1"/>
  <c r="X61" i="1"/>
  <c r="W61" i="1"/>
  <c r="P61" i="1"/>
  <c r="O61" i="1"/>
  <c r="G61" i="1"/>
  <c r="BF60" i="1"/>
  <c r="BD60" i="1"/>
  <c r="BC60" i="1"/>
  <c r="AV60" i="1"/>
  <c r="AU60" i="1"/>
  <c r="AN60" i="1"/>
  <c r="AM60" i="1"/>
  <c r="AF60" i="1"/>
  <c r="AE60" i="1"/>
  <c r="X60" i="1"/>
  <c r="W60" i="1"/>
  <c r="P60" i="1"/>
  <c r="O60" i="1"/>
  <c r="G60" i="1"/>
  <c r="BF59" i="1"/>
  <c r="BD59" i="1"/>
  <c r="BC59" i="1"/>
  <c r="AV59" i="1"/>
  <c r="AU59" i="1"/>
  <c r="AN59" i="1"/>
  <c r="AM59" i="1"/>
  <c r="AF59" i="1"/>
  <c r="AE59" i="1"/>
  <c r="X59" i="1"/>
  <c r="W59" i="1"/>
  <c r="P59" i="1"/>
  <c r="O59" i="1"/>
  <c r="G59" i="1"/>
  <c r="BF58" i="1"/>
  <c r="BD58" i="1"/>
  <c r="BC58" i="1"/>
  <c r="AV58" i="1"/>
  <c r="AU58" i="1"/>
  <c r="AN58" i="1"/>
  <c r="AM58" i="1"/>
  <c r="AF58" i="1"/>
  <c r="AE58" i="1"/>
  <c r="X58" i="1"/>
  <c r="W58" i="1"/>
  <c r="P58" i="1"/>
  <c r="O58" i="1"/>
  <c r="G58" i="1"/>
  <c r="BF57" i="1"/>
  <c r="BD57" i="1"/>
  <c r="BC57" i="1"/>
  <c r="AV57" i="1"/>
  <c r="AU57" i="1"/>
  <c r="AN57" i="1"/>
  <c r="AM57" i="1"/>
  <c r="AF57" i="1"/>
  <c r="AE57" i="1"/>
  <c r="X57" i="1"/>
  <c r="W57" i="1"/>
  <c r="P57" i="1"/>
  <c r="O57" i="1"/>
  <c r="G57" i="1"/>
  <c r="BF56" i="1"/>
  <c r="BD56" i="1"/>
  <c r="BC56" i="1"/>
  <c r="AV56" i="1"/>
  <c r="AU56" i="1"/>
  <c r="AN56" i="1"/>
  <c r="AM56" i="1"/>
  <c r="AF56" i="1"/>
  <c r="AE56" i="1"/>
  <c r="X56" i="1"/>
  <c r="W56" i="1"/>
  <c r="P56" i="1"/>
  <c r="O56" i="1"/>
  <c r="G56" i="1"/>
  <c r="BF55" i="1"/>
  <c r="BD55" i="1"/>
  <c r="BC55" i="1"/>
  <c r="AV55" i="1"/>
  <c r="AU55" i="1"/>
  <c r="AN55" i="1"/>
  <c r="AM55" i="1"/>
  <c r="AF55" i="1"/>
  <c r="AE55" i="1"/>
  <c r="X55" i="1"/>
  <c r="W55" i="1"/>
  <c r="P55" i="1"/>
  <c r="O55" i="1"/>
  <c r="G55" i="1"/>
  <c r="BF54" i="1"/>
  <c r="BD54" i="1"/>
  <c r="BC54" i="1"/>
  <c r="AV54" i="1"/>
  <c r="AU54" i="1"/>
  <c r="AN54" i="1"/>
  <c r="AM54" i="1"/>
  <c r="AF54" i="1"/>
  <c r="AE54" i="1"/>
  <c r="X54" i="1"/>
  <c r="W54" i="1"/>
  <c r="P54" i="1"/>
  <c r="O54" i="1"/>
  <c r="G54" i="1"/>
  <c r="BF53" i="1"/>
  <c r="BD53" i="1"/>
  <c r="BC53" i="1"/>
  <c r="AV53" i="1"/>
  <c r="AU53" i="1"/>
  <c r="AN53" i="1"/>
  <c r="AM53" i="1"/>
  <c r="AF53" i="1"/>
  <c r="AE53" i="1"/>
  <c r="X53" i="1"/>
  <c r="W53" i="1"/>
  <c r="P53" i="1"/>
  <c r="O53" i="1"/>
  <c r="G53" i="1"/>
  <c r="BF52" i="1"/>
  <c r="BD52" i="1"/>
  <c r="BC52" i="1"/>
  <c r="AV52" i="1"/>
  <c r="AU52" i="1"/>
  <c r="AN52" i="1"/>
  <c r="AM52" i="1"/>
  <c r="AF52" i="1"/>
  <c r="AE52" i="1"/>
  <c r="X52" i="1"/>
  <c r="W52" i="1"/>
  <c r="P52" i="1"/>
  <c r="O52" i="1"/>
  <c r="G52" i="1"/>
  <c r="BF51" i="1"/>
  <c r="BD51" i="1"/>
  <c r="BC51" i="1"/>
  <c r="AV51" i="1"/>
  <c r="AU51" i="1"/>
  <c r="AN51" i="1"/>
  <c r="AM51" i="1"/>
  <c r="AF51" i="1"/>
  <c r="AE51" i="1"/>
  <c r="X51" i="1"/>
  <c r="W51" i="1"/>
  <c r="P51" i="1"/>
  <c r="O51" i="1"/>
  <c r="G51" i="1"/>
  <c r="BF50" i="1"/>
  <c r="BD50" i="1"/>
  <c r="BC50" i="1"/>
  <c r="AV50" i="1"/>
  <c r="AU50" i="1"/>
  <c r="AN50" i="1"/>
  <c r="AM50" i="1"/>
  <c r="AF50" i="1"/>
  <c r="AE50" i="1"/>
  <c r="X50" i="1"/>
  <c r="W50" i="1"/>
  <c r="P50" i="1"/>
  <c r="O50" i="1"/>
  <c r="G50" i="1"/>
  <c r="BF49" i="1"/>
  <c r="BD49" i="1"/>
  <c r="BC49" i="1"/>
  <c r="AV49" i="1"/>
  <c r="AU49" i="1"/>
  <c r="AN49" i="1"/>
  <c r="AM49" i="1"/>
  <c r="AF49" i="1"/>
  <c r="AE49" i="1"/>
  <c r="X49" i="1"/>
  <c r="W49" i="1"/>
  <c r="P49" i="1"/>
  <c r="O49" i="1"/>
  <c r="G49" i="1"/>
  <c r="BF48" i="1"/>
  <c r="BD48" i="1"/>
  <c r="BC48" i="1"/>
  <c r="AV48" i="1"/>
  <c r="AU48" i="1"/>
  <c r="AN48" i="1"/>
  <c r="AM48" i="1"/>
  <c r="AF48" i="1"/>
  <c r="AE48" i="1"/>
  <c r="X48" i="1"/>
  <c r="W48" i="1"/>
  <c r="P48" i="1"/>
  <c r="O48" i="1"/>
  <c r="G48" i="1"/>
  <c r="BF47" i="1"/>
  <c r="BD47" i="1"/>
  <c r="BC47" i="1"/>
  <c r="AV47" i="1"/>
  <c r="AU47" i="1"/>
  <c r="AN47" i="1"/>
  <c r="AM47" i="1"/>
  <c r="AF47" i="1"/>
  <c r="AE47" i="1"/>
  <c r="X47" i="1"/>
  <c r="W47" i="1"/>
  <c r="P47" i="1"/>
  <c r="O47" i="1"/>
  <c r="G47" i="1"/>
  <c r="BF46" i="1"/>
  <c r="BD46" i="1"/>
  <c r="BC46" i="1"/>
  <c r="AV46" i="1"/>
  <c r="AU46" i="1"/>
  <c r="AN46" i="1"/>
  <c r="AM46" i="1"/>
  <c r="AF46" i="1"/>
  <c r="AE46" i="1"/>
  <c r="X46" i="1"/>
  <c r="W46" i="1"/>
  <c r="P46" i="1"/>
  <c r="O46" i="1"/>
  <c r="G46" i="1"/>
  <c r="BF45" i="1"/>
  <c r="BD45" i="1"/>
  <c r="BC45" i="1"/>
  <c r="AV45" i="1"/>
  <c r="AU45" i="1"/>
  <c r="AN45" i="1"/>
  <c r="AM45" i="1"/>
  <c r="AF45" i="1"/>
  <c r="AE45" i="1"/>
  <c r="X45" i="1"/>
  <c r="W45" i="1"/>
  <c r="P45" i="1"/>
  <c r="O45" i="1"/>
  <c r="G45" i="1"/>
  <c r="BF44" i="1"/>
  <c r="BD44" i="1"/>
  <c r="BC44" i="1"/>
  <c r="AV44" i="1"/>
  <c r="AU44" i="1"/>
  <c r="AN44" i="1"/>
  <c r="AM44" i="1"/>
  <c r="AF44" i="1"/>
  <c r="AE44" i="1"/>
  <c r="X44" i="1"/>
  <c r="W44" i="1"/>
  <c r="P44" i="1"/>
  <c r="O44" i="1"/>
  <c r="G44" i="1"/>
  <c r="BF43" i="1"/>
  <c r="BD43" i="1"/>
  <c r="BC43" i="1"/>
  <c r="AV43" i="1"/>
  <c r="AU43" i="1"/>
  <c r="AN43" i="1"/>
  <c r="AM43" i="1"/>
  <c r="AF43" i="1"/>
  <c r="AE43" i="1"/>
  <c r="X43" i="1"/>
  <c r="W43" i="1"/>
  <c r="P43" i="1"/>
  <c r="O43" i="1"/>
  <c r="G43" i="1"/>
  <c r="BF42" i="1"/>
  <c r="BD42" i="1"/>
  <c r="BC42" i="1"/>
  <c r="AV42" i="1"/>
  <c r="AU42" i="1"/>
  <c r="AN42" i="1"/>
  <c r="AM42" i="1"/>
  <c r="AF42" i="1"/>
  <c r="AE42" i="1"/>
  <c r="X42" i="1"/>
  <c r="W42" i="1"/>
  <c r="P42" i="1"/>
  <c r="O42" i="1"/>
  <c r="G42" i="1"/>
  <c r="BF41" i="1"/>
  <c r="BD41" i="1"/>
  <c r="BC41" i="1"/>
  <c r="AV41" i="1"/>
  <c r="AU41" i="1"/>
  <c r="AN41" i="1"/>
  <c r="AM41" i="1"/>
  <c r="AF41" i="1"/>
  <c r="AE41" i="1"/>
  <c r="X41" i="1"/>
  <c r="W41" i="1"/>
  <c r="P41" i="1"/>
  <c r="O41" i="1"/>
  <c r="G41" i="1"/>
  <c r="BF40" i="1"/>
  <c r="BD40" i="1"/>
  <c r="BC40" i="1"/>
  <c r="AV40" i="1"/>
  <c r="AU40" i="1"/>
  <c r="AN40" i="1"/>
  <c r="AM40" i="1"/>
  <c r="AF40" i="1"/>
  <c r="AE40" i="1"/>
  <c r="X40" i="1"/>
  <c r="W40" i="1"/>
  <c r="P40" i="1"/>
  <c r="O40" i="1"/>
  <c r="G40" i="1"/>
  <c r="BF39" i="1"/>
  <c r="BD39" i="1"/>
  <c r="BC39" i="1"/>
  <c r="AV39" i="1"/>
  <c r="AU39" i="1"/>
  <c r="AN39" i="1"/>
  <c r="AM39" i="1"/>
  <c r="AF39" i="1"/>
  <c r="AE39" i="1"/>
  <c r="X39" i="1"/>
  <c r="W39" i="1"/>
  <c r="P39" i="1"/>
  <c r="O39" i="1"/>
  <c r="G39" i="1"/>
  <c r="BF38" i="1"/>
  <c r="BD38" i="1"/>
  <c r="BC38" i="1"/>
  <c r="AV38" i="1"/>
  <c r="AU38" i="1"/>
  <c r="AN38" i="1"/>
  <c r="AM38" i="1"/>
  <c r="AF38" i="1"/>
  <c r="AE38" i="1"/>
  <c r="X38" i="1"/>
  <c r="W38" i="1"/>
  <c r="P38" i="1"/>
  <c r="O38" i="1"/>
  <c r="G38" i="1"/>
  <c r="BF37" i="1"/>
  <c r="BD37" i="1"/>
  <c r="BC37" i="1"/>
  <c r="AV37" i="1"/>
  <c r="AU37" i="1"/>
  <c r="AN37" i="1"/>
  <c r="AM37" i="1"/>
  <c r="AF37" i="1"/>
  <c r="AE37" i="1"/>
  <c r="X37" i="1"/>
  <c r="W37" i="1"/>
  <c r="P37" i="1"/>
  <c r="O37" i="1"/>
  <c r="G37" i="1"/>
  <c r="BF36" i="1"/>
  <c r="BD36" i="1"/>
  <c r="BC36" i="1"/>
  <c r="AV36" i="1"/>
  <c r="AU36" i="1"/>
  <c r="AN36" i="1"/>
  <c r="AM36" i="1"/>
  <c r="AF36" i="1"/>
  <c r="AE36" i="1"/>
  <c r="X36" i="1"/>
  <c r="W36" i="1"/>
  <c r="P36" i="1"/>
  <c r="O36" i="1"/>
  <c r="G36" i="1"/>
  <c r="BF35" i="1"/>
  <c r="BD35" i="1"/>
  <c r="BC35" i="1"/>
  <c r="AV35" i="1"/>
  <c r="AU35" i="1"/>
  <c r="AN35" i="1"/>
  <c r="AM35" i="1"/>
  <c r="AF35" i="1"/>
  <c r="AE35" i="1"/>
  <c r="X35" i="1"/>
  <c r="W35" i="1"/>
  <c r="P35" i="1"/>
  <c r="O35" i="1"/>
  <c r="G35" i="1"/>
  <c r="BF34" i="1"/>
  <c r="BD34" i="1"/>
  <c r="BC34" i="1"/>
  <c r="AV34" i="1"/>
  <c r="AU34" i="1"/>
  <c r="AN34" i="1"/>
  <c r="AM34" i="1"/>
  <c r="AF34" i="1"/>
  <c r="AE34" i="1"/>
  <c r="X34" i="1"/>
  <c r="W34" i="1"/>
  <c r="P34" i="1"/>
  <c r="O34" i="1"/>
  <c r="G34" i="1"/>
  <c r="BF33" i="1"/>
  <c r="BD33" i="1"/>
  <c r="BC33" i="1"/>
  <c r="AV33" i="1"/>
  <c r="AU33" i="1"/>
  <c r="AN33" i="1"/>
  <c r="AM33" i="1"/>
  <c r="AF33" i="1"/>
  <c r="AE33" i="1"/>
  <c r="X33" i="1"/>
  <c r="W33" i="1"/>
  <c r="P33" i="1"/>
  <c r="O33" i="1"/>
  <c r="G33" i="1"/>
  <c r="BF32" i="1"/>
  <c r="BD32" i="1"/>
  <c r="BC32" i="1"/>
  <c r="AV32" i="1"/>
  <c r="AU32" i="1"/>
  <c r="AN32" i="1"/>
  <c r="AM32" i="1"/>
  <c r="AF32" i="1"/>
  <c r="AE32" i="1"/>
  <c r="X32" i="1"/>
  <c r="W32" i="1"/>
  <c r="P32" i="1"/>
  <c r="O32" i="1"/>
  <c r="G32" i="1"/>
  <c r="BF31" i="1"/>
  <c r="BD31" i="1"/>
  <c r="BC31" i="1"/>
  <c r="AV31" i="1"/>
  <c r="AU31" i="1"/>
  <c r="AN31" i="1"/>
  <c r="AM31" i="1"/>
  <c r="AF31" i="1"/>
  <c r="AE31" i="1"/>
  <c r="X31" i="1"/>
  <c r="W31" i="1"/>
  <c r="P31" i="1"/>
  <c r="O31" i="1"/>
  <c r="G31" i="1"/>
  <c r="BF30" i="1"/>
  <c r="BD30" i="1"/>
  <c r="BC30" i="1"/>
  <c r="AV30" i="1"/>
  <c r="AU30" i="1"/>
  <c r="AN30" i="1"/>
  <c r="AM30" i="1"/>
  <c r="AF30" i="1"/>
  <c r="AE30" i="1"/>
  <c r="X30" i="1"/>
  <c r="W30" i="1"/>
  <c r="P30" i="1"/>
  <c r="O30" i="1"/>
  <c r="G30" i="1"/>
  <c r="BF29" i="1"/>
  <c r="BD29" i="1"/>
  <c r="BC29" i="1"/>
  <c r="AV29" i="1"/>
  <c r="AU29" i="1"/>
  <c r="AN29" i="1"/>
  <c r="AM29" i="1"/>
  <c r="AF29" i="1"/>
  <c r="AE29" i="1"/>
  <c r="X29" i="1"/>
  <c r="W29" i="1"/>
  <c r="P29" i="1"/>
  <c r="O29" i="1"/>
  <c r="G29" i="1"/>
  <c r="BF28" i="1"/>
  <c r="BD28" i="1"/>
  <c r="BC28" i="1"/>
  <c r="AV28" i="1"/>
  <c r="AU28" i="1"/>
  <c r="AN28" i="1"/>
  <c r="AM28" i="1"/>
  <c r="AF28" i="1"/>
  <c r="AE28" i="1"/>
  <c r="X28" i="1"/>
  <c r="W28" i="1"/>
  <c r="P28" i="1"/>
  <c r="O28" i="1"/>
  <c r="G28" i="1"/>
  <c r="BF27" i="1"/>
  <c r="BD27" i="1"/>
  <c r="BC27" i="1"/>
  <c r="AV27" i="1"/>
  <c r="AU27" i="1"/>
  <c r="AN27" i="1"/>
  <c r="AM27" i="1"/>
  <c r="AF27" i="1"/>
  <c r="AE27" i="1"/>
  <c r="X27" i="1"/>
  <c r="W27" i="1"/>
  <c r="P27" i="1"/>
  <c r="O27" i="1"/>
  <c r="G27" i="1"/>
  <c r="BF26" i="1"/>
  <c r="BD26" i="1"/>
  <c r="BC26" i="1"/>
  <c r="AV26" i="1"/>
  <c r="AU26" i="1"/>
  <c r="AN26" i="1"/>
  <c r="AM26" i="1"/>
  <c r="AF26" i="1"/>
  <c r="AE26" i="1"/>
  <c r="X26" i="1"/>
  <c r="W26" i="1"/>
  <c r="P26" i="1"/>
  <c r="O26" i="1"/>
  <c r="G26" i="1"/>
  <c r="BF25" i="1"/>
  <c r="BD25" i="1"/>
  <c r="BC25" i="1"/>
  <c r="AV25" i="1"/>
  <c r="AU25" i="1"/>
  <c r="AN25" i="1"/>
  <c r="AM25" i="1"/>
  <c r="AF25" i="1"/>
  <c r="AE25" i="1"/>
  <c r="X25" i="1"/>
  <c r="W25" i="1"/>
  <c r="P25" i="1"/>
  <c r="O25" i="1"/>
  <c r="G25" i="1"/>
  <c r="BF24" i="1"/>
  <c r="BD24" i="1"/>
  <c r="BC24" i="1"/>
  <c r="AV24" i="1"/>
  <c r="AU24" i="1"/>
  <c r="AN24" i="1"/>
  <c r="AM24" i="1"/>
  <c r="AF24" i="1"/>
  <c r="AE24" i="1"/>
  <c r="X24" i="1"/>
  <c r="W24" i="1"/>
  <c r="P24" i="1"/>
  <c r="O24" i="1"/>
  <c r="G24" i="1"/>
  <c r="BF23" i="1"/>
  <c r="BD23" i="1"/>
  <c r="BC23" i="1"/>
  <c r="AV23" i="1"/>
  <c r="AU23" i="1"/>
  <c r="AN23" i="1"/>
  <c r="AM23" i="1"/>
  <c r="AF23" i="1"/>
  <c r="AE23" i="1"/>
  <c r="X23" i="1"/>
  <c r="W23" i="1"/>
  <c r="P23" i="1"/>
  <c r="O23" i="1"/>
  <c r="G23" i="1"/>
  <c r="BF22" i="1"/>
  <c r="BD22" i="1"/>
  <c r="BC22" i="1"/>
  <c r="AV22" i="1"/>
  <c r="AU22" i="1"/>
  <c r="AN22" i="1"/>
  <c r="AM22" i="1"/>
  <c r="AF22" i="1"/>
  <c r="AE22" i="1"/>
  <c r="X22" i="1"/>
  <c r="W22" i="1"/>
  <c r="P22" i="1"/>
  <c r="O22" i="1"/>
  <c r="G22" i="1"/>
  <c r="BF21" i="1"/>
  <c r="BD21" i="1"/>
  <c r="BC21" i="1"/>
  <c r="AV21" i="1"/>
  <c r="AU21" i="1"/>
  <c r="AN21" i="1"/>
  <c r="AM21" i="1"/>
  <c r="AF21" i="1"/>
  <c r="AE21" i="1"/>
  <c r="X21" i="1"/>
  <c r="W21" i="1"/>
  <c r="P21" i="1"/>
  <c r="O21" i="1"/>
  <c r="G21" i="1"/>
  <c r="BF20" i="1"/>
  <c r="BD20" i="1"/>
  <c r="BC20" i="1"/>
  <c r="AV20" i="1"/>
  <c r="AU20" i="1"/>
  <c r="AN20" i="1"/>
  <c r="AM20" i="1"/>
  <c r="AF20" i="1"/>
  <c r="AE20" i="1"/>
  <c r="X20" i="1"/>
  <c r="W20" i="1"/>
  <c r="P20" i="1"/>
  <c r="O20" i="1"/>
  <c r="G20" i="1"/>
  <c r="BF19" i="1"/>
  <c r="BD19" i="1"/>
  <c r="BC19" i="1"/>
  <c r="AV19" i="1"/>
  <c r="AU19" i="1"/>
  <c r="AN19" i="1"/>
  <c r="AM19" i="1"/>
  <c r="AF19" i="1"/>
  <c r="AE19" i="1"/>
  <c r="X19" i="1"/>
  <c r="W19" i="1"/>
  <c r="P19" i="1"/>
  <c r="O19" i="1"/>
  <c r="G19" i="1"/>
  <c r="BF18" i="1"/>
  <c r="BD18" i="1"/>
  <c r="BC18" i="1"/>
  <c r="AV18" i="1"/>
  <c r="AU18" i="1"/>
  <c r="AN18" i="1"/>
  <c r="AM18" i="1"/>
  <c r="AF18" i="1"/>
  <c r="AE18" i="1"/>
  <c r="X18" i="1"/>
  <c r="W18" i="1"/>
  <c r="P18" i="1"/>
  <c r="O18" i="1"/>
  <c r="G18" i="1"/>
  <c r="BF17" i="1"/>
  <c r="BD17" i="1"/>
  <c r="BC17" i="1"/>
  <c r="AV17" i="1"/>
  <c r="AU17" i="1"/>
  <c r="AN17" i="1"/>
  <c r="AM17" i="1"/>
  <c r="AF17" i="1"/>
  <c r="AE17" i="1"/>
  <c r="X17" i="1"/>
  <c r="W17" i="1"/>
  <c r="P17" i="1"/>
  <c r="O17" i="1"/>
  <c r="G17" i="1"/>
  <c r="BF16" i="1"/>
  <c r="BD16" i="1"/>
  <c r="BC16" i="1"/>
  <c r="AV16" i="1"/>
  <c r="AU16" i="1"/>
  <c r="AN16" i="1"/>
  <c r="AM16" i="1"/>
  <c r="AF16" i="1"/>
  <c r="AE16" i="1"/>
  <c r="X16" i="1"/>
  <c r="W16" i="1"/>
  <c r="P16" i="1"/>
  <c r="O16" i="1"/>
  <c r="G16" i="1"/>
  <c r="BF15" i="1"/>
  <c r="BD15" i="1"/>
  <c r="BC15" i="1"/>
  <c r="AV15" i="1"/>
  <c r="AU15" i="1"/>
  <c r="AN15" i="1"/>
  <c r="AM15" i="1"/>
  <c r="AF15" i="1"/>
  <c r="AE15" i="1"/>
  <c r="X15" i="1"/>
  <c r="W15" i="1"/>
  <c r="P15" i="1"/>
  <c r="O15" i="1"/>
  <c r="G15" i="1"/>
  <c r="BF14" i="1"/>
  <c r="BD14" i="1"/>
  <c r="BC14" i="1"/>
  <c r="AV14" i="1"/>
  <c r="AU14" i="1"/>
  <c r="AN14" i="1"/>
  <c r="AM14" i="1"/>
  <c r="AF14" i="1"/>
  <c r="AE14" i="1"/>
  <c r="X14" i="1"/>
  <c r="W14" i="1"/>
  <c r="P14" i="1"/>
  <c r="O14" i="1"/>
  <c r="G14" i="1"/>
  <c r="BF13" i="1"/>
  <c r="BD13" i="1"/>
  <c r="BC13" i="1"/>
  <c r="AV13" i="1"/>
  <c r="AU13" i="1"/>
  <c r="AN13" i="1"/>
  <c r="AM13" i="1"/>
  <c r="AF13" i="1"/>
  <c r="AE13" i="1"/>
  <c r="X13" i="1"/>
  <c r="W13" i="1"/>
  <c r="P13" i="1"/>
  <c r="O13" i="1"/>
  <c r="G13" i="1"/>
  <c r="BF12" i="1"/>
  <c r="BD12" i="1"/>
  <c r="BC12" i="1"/>
  <c r="AV12" i="1"/>
  <c r="AU12" i="1"/>
  <c r="AN12" i="1"/>
  <c r="AM12" i="1"/>
  <c r="AF12" i="1"/>
  <c r="AE12" i="1"/>
  <c r="X12" i="1"/>
  <c r="W12" i="1"/>
  <c r="P12" i="1"/>
  <c r="O12" i="1"/>
  <c r="G12" i="1"/>
  <c r="BF11" i="1"/>
  <c r="BD11" i="1"/>
  <c r="BC11" i="1"/>
  <c r="AV11" i="1"/>
  <c r="AU11" i="1"/>
  <c r="AN11" i="1"/>
  <c r="AM11" i="1"/>
  <c r="AF11" i="1"/>
  <c r="AE11" i="1"/>
  <c r="X11" i="1"/>
  <c r="W11" i="1"/>
  <c r="P11" i="1"/>
  <c r="O11" i="1"/>
  <c r="G11" i="1"/>
  <c r="BF10" i="1"/>
  <c r="BD10" i="1"/>
  <c r="BC10" i="1"/>
  <c r="AV10" i="1"/>
  <c r="AU10" i="1"/>
  <c r="AN10" i="1"/>
  <c r="AM10" i="1"/>
  <c r="AF10" i="1"/>
  <c r="AE10" i="1"/>
  <c r="X10" i="1"/>
  <c r="W10" i="1"/>
  <c r="P10" i="1"/>
  <c r="O10" i="1"/>
  <c r="G10" i="1"/>
  <c r="BF9" i="1"/>
  <c r="BD9" i="1"/>
  <c r="BC9" i="1"/>
  <c r="AV9" i="1"/>
  <c r="AU9" i="1"/>
  <c r="AN9" i="1"/>
  <c r="AM9" i="1"/>
  <c r="AF9" i="1"/>
  <c r="AE9" i="1"/>
  <c r="X9" i="1"/>
  <c r="W9" i="1"/>
  <c r="P9" i="1"/>
  <c r="O9" i="1"/>
  <c r="G9" i="1"/>
  <c r="BF8" i="1"/>
  <c r="BD8" i="1"/>
  <c r="BC8" i="1"/>
  <c r="AV8" i="1"/>
  <c r="AU8" i="1"/>
  <c r="AN8" i="1"/>
  <c r="AM8" i="1"/>
  <c r="AF8" i="1"/>
  <c r="AE8" i="1"/>
  <c r="X8" i="1"/>
  <c r="W8" i="1"/>
  <c r="P8" i="1"/>
  <c r="O8" i="1"/>
  <c r="G8" i="1"/>
  <c r="BF7" i="1"/>
  <c r="BD7" i="1"/>
  <c r="BC7" i="1"/>
  <c r="AV7" i="1"/>
  <c r="AU7" i="1"/>
  <c r="AN7" i="1"/>
  <c r="AM7" i="1"/>
  <c r="AF7" i="1"/>
  <c r="AE7" i="1"/>
  <c r="X7" i="1"/>
  <c r="W7" i="1"/>
  <c r="P7" i="1"/>
  <c r="O7" i="1"/>
  <c r="G7" i="1"/>
  <c r="BF6" i="1"/>
  <c r="BD6" i="1"/>
  <c r="BC6" i="1"/>
  <c r="AV6" i="1"/>
  <c r="AU6" i="1"/>
  <c r="AN6" i="1"/>
  <c r="AM6" i="1"/>
  <c r="AF6" i="1"/>
  <c r="AE6" i="1"/>
  <c r="X6" i="1"/>
  <c r="W6" i="1"/>
  <c r="P6" i="1"/>
  <c r="O6" i="1"/>
  <c r="G6" i="1"/>
  <c r="BF5" i="1"/>
  <c r="BD5" i="1"/>
  <c r="BC5" i="1"/>
  <c r="AV5" i="1"/>
  <c r="AU5" i="1"/>
  <c r="AN5" i="1"/>
  <c r="AM5" i="1"/>
  <c r="AF5" i="1"/>
  <c r="AE5" i="1"/>
  <c r="X5" i="1"/>
  <c r="W5" i="1"/>
  <c r="P5" i="1"/>
  <c r="O5" i="1"/>
  <c r="G5" i="1"/>
  <c r="BF4" i="1"/>
  <c r="BD4" i="1"/>
  <c r="BC4" i="1"/>
  <c r="AV4" i="1"/>
  <c r="AU4" i="1"/>
  <c r="AN4" i="1"/>
  <c r="AM4" i="1"/>
  <c r="AF4" i="1"/>
  <c r="AE4" i="1"/>
  <c r="X4" i="1"/>
  <c r="W4" i="1"/>
  <c r="P4" i="1"/>
  <c r="O4" i="1"/>
  <c r="G4" i="1"/>
  <c r="BF159" i="1" l="1"/>
</calcChain>
</file>

<file path=xl/sharedStrings.xml><?xml version="1.0" encoding="utf-8"?>
<sst xmlns="http://schemas.openxmlformats.org/spreadsheetml/2006/main" count="1153" uniqueCount="33">
  <si>
    <t>State</t>
  </si>
  <si>
    <t xml:space="preserve"> Date</t>
  </si>
  <si>
    <t xml:space="preserve"> Year</t>
  </si>
  <si>
    <t xml:space="preserve"> Gross Load (MW-h)</t>
  </si>
  <si>
    <t xml:space="preserve"> NJ NOx (tons)</t>
  </si>
  <si>
    <t xml:space="preserve"> Heat Input (MMBtu)</t>
  </si>
  <si>
    <t>% Deviation avg</t>
  </si>
  <si>
    <t>NY NOx (tons)</t>
  </si>
  <si>
    <t xml:space="preserve"> PA NOx (tons)</t>
  </si>
  <si>
    <t>MD NOx (tons)</t>
  </si>
  <si>
    <t xml:space="preserve"> CT NOx (tons)</t>
  </si>
  <si>
    <t xml:space="preserve"> VA NOx (tons)</t>
  </si>
  <si>
    <t>NH  NOx (tons)</t>
  </si>
  <si>
    <t>States Total NOX (tons)</t>
  </si>
  <si>
    <t>Date</t>
  </si>
  <si>
    <t>#  of Violating Monitors</t>
  </si>
  <si>
    <t>NJ</t>
  </si>
  <si>
    <t>NY</t>
  </si>
  <si>
    <t>PA</t>
  </si>
  <si>
    <t>MD</t>
  </si>
  <si>
    <t>CT</t>
  </si>
  <si>
    <t>VA</t>
  </si>
  <si>
    <t>NH</t>
  </si>
  <si>
    <t>Aveage Daily NOx Calculation By state</t>
  </si>
  <si>
    <t xml:space="preserve"> </t>
  </si>
  <si>
    <t>Avg/OS day</t>
  </si>
  <si>
    <t>OS Tons</t>
  </si>
  <si>
    <t xml:space="preserve">NJ </t>
  </si>
  <si>
    <t xml:space="preserve">NY </t>
  </si>
  <si>
    <t>Sum OTR</t>
  </si>
  <si>
    <t>Average Daily Rate(Lb NOx / Mmbtu</t>
  </si>
  <si>
    <t>Virginia's 70% NOx increase7/19 through 7/21</t>
  </si>
  <si>
    <t>Attachment 2. Table2  -  2019 Daily Ozone Season High NOx Variability Issues on  High Ozone Days by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</si>
</sst>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14" fontId="1" fillId="0" borderId="0" xfId="0" applyNumberFormat="1" applyFont="1"/>
    <xf numFmtId="10" fontId="1" fillId="0" borderId="0" xfId="0" applyNumberFormat="1" applyFont="1"/>
    <xf numFmtId="164" fontId="1" fillId="0" borderId="0" xfId="0" applyNumberFormat="1" applyFont="1"/>
    <xf numFmtId="0" fontId="0" fillId="0" borderId="0" xfId="0" applyAlignment="1">
      <alignment wrapText="1"/>
    </xf>
    <xf numFmtId="0" fontId="1" fillId="2" borderId="5" xfId="0" applyFont="1" applyFill="1" applyBorder="1" applyAlignment="1">
      <alignment horizontal="center"/>
    </xf>
    <xf numFmtId="14" fontId="0" fillId="0" borderId="0" xfId="0" applyNumberFormat="1"/>
    <xf numFmtId="10" fontId="0" fillId="0" borderId="0" xfId="0" applyNumberFormat="1"/>
    <xf numFmtId="164" fontId="0" fillId="0" borderId="0" xfId="0" applyNumberFormat="1"/>
    <xf numFmtId="0" fontId="1" fillId="2" borderId="6" xfId="0" applyFont="1" applyFill="1" applyBorder="1" applyAlignment="1">
      <alignment horizontal="center"/>
    </xf>
    <xf numFmtId="10" fontId="0" fillId="0" borderId="7" xfId="0" applyNumberFormat="1" applyBorder="1"/>
    <xf numFmtId="0" fontId="1" fillId="3" borderId="5" xfId="0" applyFont="1" applyFill="1" applyBorder="1" applyAlignment="1">
      <alignment horizontal="center"/>
    </xf>
    <xf numFmtId="14" fontId="0" fillId="3" borderId="0" xfId="0" applyNumberFormat="1" applyFill="1"/>
    <xf numFmtId="0" fontId="0" fillId="3" borderId="0" xfId="0" applyFill="1"/>
    <xf numFmtId="10" fontId="0" fillId="3" borderId="0" xfId="0" applyNumberFormat="1" applyFill="1"/>
    <xf numFmtId="0" fontId="1" fillId="3" borderId="6" xfId="0" applyFont="1" applyFill="1" applyBorder="1" applyAlignment="1">
      <alignment horizontal="center"/>
    </xf>
    <xf numFmtId="10" fontId="0" fillId="3" borderId="7" xfId="0" applyNumberFormat="1" applyFill="1" applyBorder="1"/>
    <xf numFmtId="10" fontId="0" fillId="4" borderId="7" xfId="0" applyNumberFormat="1" applyFill="1" applyBorder="1"/>
    <xf numFmtId="10" fontId="0" fillId="4" borderId="0" xfId="0" applyNumberFormat="1" applyFill="1"/>
    <xf numFmtId="0" fontId="0" fillId="0" borderId="8" xfId="0" applyBorder="1"/>
    <xf numFmtId="14" fontId="0" fillId="0" borderId="9" xfId="0" applyNumberFormat="1" applyBorder="1"/>
    <xf numFmtId="0" fontId="0" fillId="0" borderId="9" xfId="0" applyBorder="1"/>
    <xf numFmtId="10" fontId="0" fillId="0" borderId="9" xfId="0" applyNumberFormat="1" applyBorder="1"/>
    <xf numFmtId="164" fontId="0" fillId="0" borderId="9" xfId="0" applyNumberFormat="1" applyBorder="1"/>
    <xf numFmtId="0" fontId="0" fillId="0" borderId="10" xfId="0" applyBorder="1"/>
    <xf numFmtId="10" fontId="0" fillId="0" borderId="11" xfId="0" applyNumberFormat="1" applyBorder="1"/>
    <xf numFmtId="0" fontId="0" fillId="0" borderId="11" xfId="0" applyBorder="1"/>
    <xf numFmtId="0" fontId="1" fillId="5" borderId="1" xfId="0" applyFont="1" applyFill="1" applyBorder="1" applyAlignment="1">
      <alignment horizontal="center"/>
    </xf>
    <xf numFmtId="0" fontId="0" fillId="5" borderId="2" xfId="0" applyFill="1" applyBorder="1"/>
    <xf numFmtId="0" fontId="0" fillId="5" borderId="14" xfId="0" applyFill="1" applyBorder="1"/>
    <xf numFmtId="0" fontId="0" fillId="0" borderId="16" xfId="0" applyBorder="1"/>
    <xf numFmtId="0" fontId="0" fillId="3" borderId="16" xfId="0" applyFill="1" applyBorder="1"/>
    <xf numFmtId="0" fontId="1" fillId="5" borderId="13" xfId="0" applyFont="1" applyFill="1" applyBorder="1"/>
    <xf numFmtId="164" fontId="0" fillId="0" borderId="3" xfId="0" applyNumberFormat="1" applyBorder="1"/>
    <xf numFmtId="164" fontId="0" fillId="0" borderId="18" xfId="0" applyNumberFormat="1" applyBorder="1"/>
    <xf numFmtId="0" fontId="0" fillId="6" borderId="0" xfId="0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0" borderId="3" xfId="0" applyBorder="1" applyAlignment="1">
      <alignment horizontal="center"/>
    </xf>
    <xf numFmtId="0" fontId="0" fillId="6" borderId="0" xfId="0" applyFill="1" applyAlignment="1">
      <alignment horizontal="center"/>
    </xf>
    <xf numFmtId="0" fontId="0" fillId="3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14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14" fontId="0" fillId="3" borderId="16" xfId="0" applyNumberFormat="1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14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10" fontId="0" fillId="8" borderId="7" xfId="0" applyNumberFormat="1" applyFill="1" applyBorder="1"/>
    <xf numFmtId="0" fontId="1" fillId="7" borderId="19" xfId="0" applyFont="1" applyFill="1" applyBorder="1" applyAlignment="1">
      <alignment horizontal="center" wrapText="1"/>
    </xf>
    <xf numFmtId="14" fontId="0" fillId="7" borderId="19" xfId="0" applyNumberFormat="1" applyFill="1" applyBorder="1"/>
    <xf numFmtId="0" fontId="0" fillId="7" borderId="19" xfId="0" applyFill="1" applyBorder="1" applyAlignment="1">
      <alignment wrapText="1"/>
    </xf>
    <xf numFmtId="10" fontId="0" fillId="7" borderId="19" xfId="0" applyNumberFormat="1" applyFill="1" applyBorder="1" applyAlignment="1">
      <alignment wrapText="1"/>
    </xf>
    <xf numFmtId="164" fontId="0" fillId="7" borderId="19" xfId="0" applyNumberFormat="1" applyFill="1" applyBorder="1" applyAlignment="1">
      <alignment wrapText="1"/>
    </xf>
    <xf numFmtId="0" fontId="0" fillId="7" borderId="19" xfId="0" applyFill="1" applyBorder="1" applyAlignment="1">
      <alignment horizontal="center" wrapText="1"/>
    </xf>
    <xf numFmtId="14" fontId="0" fillId="7" borderId="19" xfId="0" applyNumberForma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159"/>
  <sheetViews>
    <sheetView tabSelected="1" workbookViewId="0">
      <selection activeCell="A2" sqref="A2"/>
    </sheetView>
  </sheetViews>
  <sheetFormatPr defaultRowHeight="15" x14ac:dyDescent="0.25"/>
  <cols>
    <col min="2" max="2" width="10.85546875" customWidth="1"/>
    <col min="10" max="10" width="11" customWidth="1"/>
    <col min="18" max="18" width="12.85546875" customWidth="1"/>
    <col min="26" max="26" width="11.28515625" customWidth="1"/>
    <col min="34" max="34" width="10.7109375" customWidth="1"/>
    <col min="42" max="42" width="10.7109375" customWidth="1"/>
    <col min="50" max="50" width="11.42578125" customWidth="1"/>
    <col min="58" max="59" width="9.140625" style="38"/>
    <col min="60" max="60" width="10.5703125" style="38" customWidth="1"/>
    <col min="61" max="61" width="9.140625" style="38"/>
  </cols>
  <sheetData>
    <row r="1" spans="1:61" x14ac:dyDescent="0.25">
      <c r="A1" s="1"/>
    </row>
    <row r="2" spans="1:61" s="1" customFormat="1" ht="15.75" thickBot="1" x14ac:dyDescent="0.3">
      <c r="A2" s="1" t="s">
        <v>32</v>
      </c>
      <c r="B2" s="2"/>
      <c r="G2" s="3"/>
      <c r="H2" s="4"/>
      <c r="J2" s="2"/>
      <c r="O2" s="3"/>
      <c r="P2" s="4"/>
      <c r="R2" s="2"/>
      <c r="W2" s="3"/>
      <c r="X2" s="4"/>
      <c r="Z2" s="2"/>
      <c r="AE2" s="3"/>
      <c r="AF2" s="4"/>
      <c r="AH2" s="2"/>
      <c r="AM2" s="3"/>
      <c r="AN2" s="4"/>
      <c r="AP2" s="2"/>
      <c r="AU2" s="3"/>
      <c r="AV2" s="4"/>
      <c r="AX2" s="2"/>
      <c r="BD2" s="4"/>
      <c r="BF2" s="37"/>
      <c r="BG2" s="37"/>
      <c r="BH2" s="43"/>
      <c r="BI2" s="37"/>
    </row>
    <row r="3" spans="1:61" s="5" customFormat="1" ht="75.75" thickBot="1" x14ac:dyDescent="0.3">
      <c r="A3" s="59" t="s">
        <v>0</v>
      </c>
      <c r="B3" s="60" t="s">
        <v>1</v>
      </c>
      <c r="C3" s="61" t="s">
        <v>2</v>
      </c>
      <c r="D3" s="61" t="s">
        <v>3</v>
      </c>
      <c r="E3" s="61" t="s">
        <v>4</v>
      </c>
      <c r="F3" s="61" t="s">
        <v>5</v>
      </c>
      <c r="G3" s="62" t="s">
        <v>6</v>
      </c>
      <c r="H3" s="63" t="s">
        <v>30</v>
      </c>
      <c r="I3" s="59" t="s">
        <v>0</v>
      </c>
      <c r="J3" s="60" t="s">
        <v>1</v>
      </c>
      <c r="K3" s="61" t="s">
        <v>2</v>
      </c>
      <c r="L3" s="61" t="s">
        <v>3</v>
      </c>
      <c r="M3" s="61" t="s">
        <v>7</v>
      </c>
      <c r="N3" s="61" t="s">
        <v>5</v>
      </c>
      <c r="O3" s="62" t="s">
        <v>6</v>
      </c>
      <c r="P3" s="63" t="s">
        <v>30</v>
      </c>
      <c r="Q3" s="59" t="s">
        <v>0</v>
      </c>
      <c r="R3" s="60" t="s">
        <v>1</v>
      </c>
      <c r="S3" s="61" t="s">
        <v>2</v>
      </c>
      <c r="T3" s="61" t="s">
        <v>3</v>
      </c>
      <c r="U3" s="61" t="s">
        <v>8</v>
      </c>
      <c r="V3" s="61" t="s">
        <v>5</v>
      </c>
      <c r="W3" s="62" t="s">
        <v>6</v>
      </c>
      <c r="X3" s="63" t="s">
        <v>30</v>
      </c>
      <c r="Y3" s="59" t="s">
        <v>0</v>
      </c>
      <c r="Z3" s="60" t="s">
        <v>1</v>
      </c>
      <c r="AA3" s="61" t="s">
        <v>2</v>
      </c>
      <c r="AB3" s="61" t="s">
        <v>3</v>
      </c>
      <c r="AC3" s="61" t="s">
        <v>9</v>
      </c>
      <c r="AD3" s="61" t="s">
        <v>5</v>
      </c>
      <c r="AE3" s="62" t="s">
        <v>6</v>
      </c>
      <c r="AF3" s="63" t="s">
        <v>30</v>
      </c>
      <c r="AG3" s="59" t="s">
        <v>0</v>
      </c>
      <c r="AH3" s="60" t="s">
        <v>1</v>
      </c>
      <c r="AI3" s="61" t="s">
        <v>2</v>
      </c>
      <c r="AJ3" s="61" t="s">
        <v>3</v>
      </c>
      <c r="AK3" s="61" t="s">
        <v>10</v>
      </c>
      <c r="AL3" s="61" t="s">
        <v>5</v>
      </c>
      <c r="AM3" s="62" t="s">
        <v>6</v>
      </c>
      <c r="AN3" s="63" t="s">
        <v>30</v>
      </c>
      <c r="AO3" s="59" t="s">
        <v>0</v>
      </c>
      <c r="AP3" s="60" t="s">
        <v>1</v>
      </c>
      <c r="AQ3" s="61" t="s">
        <v>2</v>
      </c>
      <c r="AR3" s="61" t="s">
        <v>3</v>
      </c>
      <c r="AS3" s="61" t="s">
        <v>11</v>
      </c>
      <c r="AT3" s="61" t="s">
        <v>5</v>
      </c>
      <c r="AU3" s="62" t="s">
        <v>6</v>
      </c>
      <c r="AV3" s="63" t="s">
        <v>30</v>
      </c>
      <c r="AW3" s="59" t="s">
        <v>0</v>
      </c>
      <c r="AX3" s="60" t="s">
        <v>1</v>
      </c>
      <c r="AY3" s="61" t="s">
        <v>2</v>
      </c>
      <c r="AZ3" s="61" t="s">
        <v>3</v>
      </c>
      <c r="BA3" s="61" t="s">
        <v>12</v>
      </c>
      <c r="BB3" s="61" t="s">
        <v>5</v>
      </c>
      <c r="BC3" s="61" t="s">
        <v>6</v>
      </c>
      <c r="BD3" s="63" t="s">
        <v>30</v>
      </c>
      <c r="BE3" s="61"/>
      <c r="BF3" s="64" t="s">
        <v>13</v>
      </c>
      <c r="BG3" s="64"/>
      <c r="BH3" s="65" t="s">
        <v>14</v>
      </c>
      <c r="BI3" s="64" t="s">
        <v>15</v>
      </c>
    </row>
    <row r="4" spans="1:61" x14ac:dyDescent="0.25">
      <c r="A4" s="6" t="s">
        <v>16</v>
      </c>
      <c r="B4" s="7">
        <v>43586</v>
      </c>
      <c r="C4">
        <v>2019</v>
      </c>
      <c r="D4">
        <v>100353.74</v>
      </c>
      <c r="E4" s="31">
        <v>5.9409999999999998</v>
      </c>
      <c r="F4">
        <v>770987.375</v>
      </c>
      <c r="G4" s="8">
        <f t="shared" ref="G4:G67" si="0">(E4-9.107882)/9.107882</f>
        <v>-0.34770784250388842</v>
      </c>
      <c r="H4" s="34">
        <f>E4*2000/F4</f>
        <v>1.5411406704292661E-2</v>
      </c>
      <c r="I4" s="10" t="s">
        <v>17</v>
      </c>
      <c r="J4" s="7">
        <v>43586</v>
      </c>
      <c r="K4">
        <v>2019</v>
      </c>
      <c r="L4">
        <v>90567.47</v>
      </c>
      <c r="M4">
        <v>13.406000000000001</v>
      </c>
      <c r="N4">
        <v>853031.37800000003</v>
      </c>
      <c r="O4" s="11">
        <f t="shared" ref="O4:O67" si="1">(M4-23.90589)/23.90589</f>
        <v>-0.43921769906914149</v>
      </c>
      <c r="P4" s="9">
        <f>M4*2000/N4</f>
        <v>3.143143463592496E-2</v>
      </c>
      <c r="Q4" s="10" t="s">
        <v>18</v>
      </c>
      <c r="R4" s="7">
        <v>43586</v>
      </c>
      <c r="S4">
        <v>2019</v>
      </c>
      <c r="T4">
        <v>281061.78000000003</v>
      </c>
      <c r="U4">
        <v>73.049000000000007</v>
      </c>
      <c r="V4">
        <v>2537111.821</v>
      </c>
      <c r="W4" s="11">
        <f t="shared" ref="W4:W67" si="2">(U4-83.7439)/83.7439</f>
        <v>-0.12770960034103965</v>
      </c>
      <c r="X4" s="9">
        <f>U4*2000/V4</f>
        <v>5.7584375584366486E-2</v>
      </c>
      <c r="Y4" s="10" t="s">
        <v>19</v>
      </c>
      <c r="Z4" s="7">
        <v>43586</v>
      </c>
      <c r="AA4">
        <v>2019</v>
      </c>
      <c r="AB4">
        <v>48537.14</v>
      </c>
      <c r="AC4">
        <v>10.212999999999999</v>
      </c>
      <c r="AD4">
        <v>437127.24</v>
      </c>
      <c r="AE4" s="11">
        <f t="shared" ref="AE4:AE67" si="3">(AC4-11.7144)/11.7144</f>
        <v>-0.12816704227275835</v>
      </c>
      <c r="AF4" s="9">
        <f>AC4*2000/AD4</f>
        <v>4.6727813164880783E-2</v>
      </c>
      <c r="AG4" s="10" t="s">
        <v>20</v>
      </c>
      <c r="AH4" s="7">
        <v>43586</v>
      </c>
      <c r="AI4">
        <v>2019</v>
      </c>
      <c r="AJ4">
        <v>54116.88</v>
      </c>
      <c r="AK4">
        <v>1.4079999999999999</v>
      </c>
      <c r="AL4">
        <v>413265.44</v>
      </c>
      <c r="AM4" s="11">
        <f t="shared" ref="AM4:AM67" si="4">(AK4-2.67532)/2.67532</f>
        <v>-0.47370781813016766</v>
      </c>
      <c r="AN4" s="9">
        <f>AK4*2000/AL4</f>
        <v>6.8140224839512344E-3</v>
      </c>
      <c r="AO4" s="10" t="s">
        <v>21</v>
      </c>
      <c r="AP4" s="7">
        <v>43586</v>
      </c>
      <c r="AQ4">
        <v>2019</v>
      </c>
      <c r="AR4">
        <v>94138.87</v>
      </c>
      <c r="AS4">
        <v>23.821999999999999</v>
      </c>
      <c r="AT4">
        <v>922068.80700000003</v>
      </c>
      <c r="AU4" s="11">
        <f t="shared" ref="AU4:AU67" si="5">(AS4-35.54439)/35.54439</f>
        <v>-0.32979578493258715</v>
      </c>
      <c r="AV4" s="9">
        <f>AS4*2000/AT4</f>
        <v>5.1670764305553604E-2</v>
      </c>
      <c r="AW4" s="10" t="s">
        <v>22</v>
      </c>
      <c r="AX4" s="7">
        <v>43586</v>
      </c>
      <c r="AY4">
        <v>2019</v>
      </c>
      <c r="AZ4">
        <v>7396.2</v>
      </c>
      <c r="BA4">
        <v>2.2650000000000001</v>
      </c>
      <c r="BB4">
        <v>91658.953999999998</v>
      </c>
      <c r="BC4" s="11">
        <f t="shared" ref="BC4:BC67" si="6">(BA4-2.512359)/2.512359</f>
        <v>-9.8456868624269014E-2</v>
      </c>
      <c r="BD4" s="34">
        <f>BA4*2000/BB4</f>
        <v>4.9422340124021052E-2</v>
      </c>
      <c r="BE4" s="36"/>
      <c r="BF4" s="44">
        <f t="shared" ref="BF4:BF67" si="7">BA4+AS4++AC4+U4+M4+E4 +AK4</f>
        <v>130.10399999999998</v>
      </c>
      <c r="BG4" s="45"/>
      <c r="BH4" s="52"/>
      <c r="BI4" s="53"/>
    </row>
    <row r="5" spans="1:61" x14ac:dyDescent="0.25">
      <c r="A5" s="6" t="s">
        <v>16</v>
      </c>
      <c r="B5" s="7">
        <v>43587</v>
      </c>
      <c r="C5">
        <v>2019</v>
      </c>
      <c r="D5">
        <v>105347.94</v>
      </c>
      <c r="E5" s="31">
        <v>7.423</v>
      </c>
      <c r="F5">
        <v>825274.61300000001</v>
      </c>
      <c r="G5" s="8">
        <f t="shared" si="0"/>
        <v>-0.18499163691404874</v>
      </c>
      <c r="H5" s="34">
        <f t="shared" ref="H5:H68" si="8">E5*2000/F5</f>
        <v>1.7989163565849321E-2</v>
      </c>
      <c r="I5" s="10" t="s">
        <v>17</v>
      </c>
      <c r="J5" s="7">
        <v>43587</v>
      </c>
      <c r="K5">
        <v>2019</v>
      </c>
      <c r="L5">
        <v>96579.98</v>
      </c>
      <c r="M5">
        <v>13.872999999999999</v>
      </c>
      <c r="N5">
        <v>883819.22199999995</v>
      </c>
      <c r="O5" s="11">
        <f t="shared" si="1"/>
        <v>-0.41968276437313151</v>
      </c>
      <c r="P5" s="9">
        <f t="shared" ref="P5:P68" si="9">M5*2000/N5</f>
        <v>3.1393297757445697E-2</v>
      </c>
      <c r="Q5" s="10" t="s">
        <v>18</v>
      </c>
      <c r="R5" s="7">
        <v>43587</v>
      </c>
      <c r="S5">
        <v>2019</v>
      </c>
      <c r="T5">
        <v>304207.34000000003</v>
      </c>
      <c r="U5">
        <v>69.307000000000002</v>
      </c>
      <c r="V5">
        <v>2751415.3190000001</v>
      </c>
      <c r="W5" s="11">
        <f t="shared" si="2"/>
        <v>-0.17239345194097713</v>
      </c>
      <c r="X5" s="9">
        <f t="shared" ref="X5:X68" si="10">U5*2000/V5</f>
        <v>5.0379162695939034E-2</v>
      </c>
      <c r="Y5" s="10" t="s">
        <v>19</v>
      </c>
      <c r="Z5" s="7">
        <v>43587</v>
      </c>
      <c r="AA5">
        <v>2019</v>
      </c>
      <c r="AB5">
        <v>59118.48</v>
      </c>
      <c r="AC5">
        <v>10.331</v>
      </c>
      <c r="AD5">
        <v>532025.23600000003</v>
      </c>
      <c r="AE5" s="11">
        <f t="shared" si="3"/>
        <v>-0.11809396981492863</v>
      </c>
      <c r="AF5" s="9">
        <f t="shared" ref="AF5:AF68" si="11">AC5*2000/AD5</f>
        <v>3.883650361277223E-2</v>
      </c>
      <c r="AG5" s="10" t="s">
        <v>20</v>
      </c>
      <c r="AH5" s="7">
        <v>43587</v>
      </c>
      <c r="AI5">
        <v>2019</v>
      </c>
      <c r="AJ5">
        <v>63287.74</v>
      </c>
      <c r="AK5">
        <v>1.9810000000000001</v>
      </c>
      <c r="AL5">
        <v>473706.21</v>
      </c>
      <c r="AM5" s="11">
        <f t="shared" si="4"/>
        <v>-0.2595278321845611</v>
      </c>
      <c r="AN5" s="9">
        <f t="shared" ref="AN5:AN68" si="12">AK5*2000/AL5</f>
        <v>8.3638337779021309E-3</v>
      </c>
      <c r="AO5" s="10" t="s">
        <v>21</v>
      </c>
      <c r="AP5" s="7">
        <v>43587</v>
      </c>
      <c r="AQ5">
        <v>2019</v>
      </c>
      <c r="AR5">
        <v>96849.66</v>
      </c>
      <c r="AS5">
        <v>25.536999999999999</v>
      </c>
      <c r="AT5">
        <v>981909.89899999998</v>
      </c>
      <c r="AU5" s="11">
        <f t="shared" si="5"/>
        <v>-0.28154625807335565</v>
      </c>
      <c r="AV5" s="9">
        <f t="shared" ref="AV5:AV68" si="13">AS5*2000/AT5</f>
        <v>5.2014955804004989E-2</v>
      </c>
      <c r="AW5" s="10" t="s">
        <v>22</v>
      </c>
      <c r="AX5" s="7">
        <v>43587</v>
      </c>
      <c r="AY5">
        <v>2019</v>
      </c>
      <c r="AZ5">
        <v>6499.25</v>
      </c>
      <c r="BA5">
        <v>1.522</v>
      </c>
      <c r="BB5">
        <v>80325.703999999998</v>
      </c>
      <c r="BC5" s="11">
        <f t="shared" si="6"/>
        <v>-0.39419485829851547</v>
      </c>
      <c r="BD5" s="34">
        <f t="shared" ref="BD5:BD68" si="14">BA5*2000/BB5</f>
        <v>3.7895715174808803E-2</v>
      </c>
      <c r="BE5" s="36"/>
      <c r="BF5" s="44">
        <f t="shared" si="7"/>
        <v>129.97400000000002</v>
      </c>
      <c r="BG5" s="45"/>
      <c r="BH5" s="52"/>
      <c r="BI5" s="53"/>
    </row>
    <row r="6" spans="1:61" x14ac:dyDescent="0.25">
      <c r="A6" s="6" t="s">
        <v>16</v>
      </c>
      <c r="B6" s="7">
        <v>43588</v>
      </c>
      <c r="C6">
        <v>2019</v>
      </c>
      <c r="D6">
        <v>95059.6</v>
      </c>
      <c r="E6" s="31">
        <v>6.0140000000000002</v>
      </c>
      <c r="F6">
        <v>735172.16099999996</v>
      </c>
      <c r="G6" s="8">
        <f t="shared" si="0"/>
        <v>-0.3396928067359678</v>
      </c>
      <c r="H6" s="34">
        <f t="shared" si="8"/>
        <v>1.6360793618244749E-2</v>
      </c>
      <c r="I6" s="10" t="s">
        <v>17</v>
      </c>
      <c r="J6" s="7">
        <v>43588</v>
      </c>
      <c r="K6">
        <v>2019</v>
      </c>
      <c r="L6">
        <v>95439.87</v>
      </c>
      <c r="M6">
        <v>11.638</v>
      </c>
      <c r="N6">
        <v>845497.69099999999</v>
      </c>
      <c r="O6" s="11">
        <f t="shared" si="1"/>
        <v>-0.51317436832512819</v>
      </c>
      <c r="P6" s="9">
        <f t="shared" si="9"/>
        <v>2.7529347800430599E-2</v>
      </c>
      <c r="Q6" s="10" t="s">
        <v>18</v>
      </c>
      <c r="R6" s="7">
        <v>43588</v>
      </c>
      <c r="S6">
        <v>2019</v>
      </c>
      <c r="T6">
        <v>292111.08</v>
      </c>
      <c r="U6">
        <v>55.999000000000002</v>
      </c>
      <c r="V6">
        <v>2564373.0070000002</v>
      </c>
      <c r="W6" s="11">
        <f t="shared" si="2"/>
        <v>-0.33130651904198388</v>
      </c>
      <c r="X6" s="9">
        <f t="shared" si="10"/>
        <v>4.3674613519280425E-2</v>
      </c>
      <c r="Y6" s="10" t="s">
        <v>19</v>
      </c>
      <c r="Z6" s="7">
        <v>43588</v>
      </c>
      <c r="AA6">
        <v>2019</v>
      </c>
      <c r="AB6">
        <v>64608.07</v>
      </c>
      <c r="AC6">
        <v>9.9879999999999995</v>
      </c>
      <c r="AD6">
        <v>562008.51899999997</v>
      </c>
      <c r="AE6" s="11">
        <f t="shared" si="3"/>
        <v>-0.14737417195929797</v>
      </c>
      <c r="AF6" s="9">
        <f t="shared" si="11"/>
        <v>3.5543945197741747E-2</v>
      </c>
      <c r="AG6" s="10" t="s">
        <v>20</v>
      </c>
      <c r="AH6" s="7">
        <v>43588</v>
      </c>
      <c r="AI6">
        <v>2019</v>
      </c>
      <c r="AJ6">
        <v>65778.240000000005</v>
      </c>
      <c r="AK6">
        <v>1.875</v>
      </c>
      <c r="AL6">
        <v>487541.136</v>
      </c>
      <c r="AM6" s="11">
        <f t="shared" si="4"/>
        <v>-0.29914926064919339</v>
      </c>
      <c r="AN6" s="9">
        <f t="shared" si="12"/>
        <v>7.6916586583167827E-3</v>
      </c>
      <c r="AO6" s="10" t="s">
        <v>21</v>
      </c>
      <c r="AP6" s="7">
        <v>43588</v>
      </c>
      <c r="AQ6">
        <v>2019</v>
      </c>
      <c r="AR6">
        <v>93108.73</v>
      </c>
      <c r="AS6">
        <v>24.637</v>
      </c>
      <c r="AT6">
        <v>954007.85199999996</v>
      </c>
      <c r="AU6" s="11">
        <f t="shared" si="5"/>
        <v>-0.30686670948636335</v>
      </c>
      <c r="AV6" s="9">
        <f t="shared" si="13"/>
        <v>5.1649470071657232E-2</v>
      </c>
      <c r="AW6" s="10" t="s">
        <v>22</v>
      </c>
      <c r="AX6" s="7">
        <v>43588</v>
      </c>
      <c r="AY6">
        <v>2019</v>
      </c>
      <c r="AZ6">
        <v>6633.24</v>
      </c>
      <c r="BA6">
        <v>1.4930000000000001</v>
      </c>
      <c r="BB6">
        <v>80475.437999999995</v>
      </c>
      <c r="BC6" s="11">
        <f t="shared" si="6"/>
        <v>-0.40573779463842546</v>
      </c>
      <c r="BD6" s="34">
        <f t="shared" si="14"/>
        <v>3.7104488949783659E-2</v>
      </c>
      <c r="BE6" s="36"/>
      <c r="BF6" s="44">
        <f t="shared" si="7"/>
        <v>111.64399999999999</v>
      </c>
      <c r="BG6" s="45"/>
      <c r="BH6" s="52"/>
      <c r="BI6" s="53"/>
    </row>
    <row r="7" spans="1:61" x14ac:dyDescent="0.25">
      <c r="A7" s="6" t="s">
        <v>16</v>
      </c>
      <c r="B7" s="7">
        <v>43589</v>
      </c>
      <c r="C7">
        <v>2019</v>
      </c>
      <c r="D7">
        <v>73638.7</v>
      </c>
      <c r="E7" s="31">
        <v>5.4260000000000002</v>
      </c>
      <c r="F7">
        <v>590544.03899999999</v>
      </c>
      <c r="G7" s="8">
        <f t="shared" si="0"/>
        <v>-0.40425227292141025</v>
      </c>
      <c r="H7" s="34">
        <f t="shared" si="8"/>
        <v>1.8376275575275089E-2</v>
      </c>
      <c r="I7" s="10" t="s">
        <v>17</v>
      </c>
      <c r="J7" s="7">
        <v>43589</v>
      </c>
      <c r="K7">
        <v>2019</v>
      </c>
      <c r="L7">
        <v>82418.22</v>
      </c>
      <c r="M7">
        <v>9.5210000000000008</v>
      </c>
      <c r="N7">
        <v>738339.16500000004</v>
      </c>
      <c r="O7" s="11">
        <f t="shared" si="1"/>
        <v>-0.60172995023402176</v>
      </c>
      <c r="P7" s="9">
        <f t="shared" si="9"/>
        <v>2.5790315484618777E-2</v>
      </c>
      <c r="Q7" s="10" t="s">
        <v>18</v>
      </c>
      <c r="R7" s="7">
        <v>43589</v>
      </c>
      <c r="S7">
        <v>2019</v>
      </c>
      <c r="T7">
        <v>273059.48</v>
      </c>
      <c r="U7">
        <v>54.491</v>
      </c>
      <c r="V7">
        <v>2420639.6740000001</v>
      </c>
      <c r="W7" s="11">
        <f t="shared" si="2"/>
        <v>-0.34931380076638413</v>
      </c>
      <c r="X7" s="9">
        <f t="shared" si="10"/>
        <v>4.5021983722142361E-2</v>
      </c>
      <c r="Y7" s="10" t="s">
        <v>19</v>
      </c>
      <c r="Z7" s="7">
        <v>43589</v>
      </c>
      <c r="AA7">
        <v>2019</v>
      </c>
      <c r="AB7">
        <v>52859.29</v>
      </c>
      <c r="AC7">
        <v>7.3719999999999999</v>
      </c>
      <c r="AD7">
        <v>447019.41200000001</v>
      </c>
      <c r="AE7" s="11">
        <f t="shared" si="3"/>
        <v>-0.37068906644813221</v>
      </c>
      <c r="AF7" s="9">
        <f t="shared" si="11"/>
        <v>3.2982907686344501E-2</v>
      </c>
      <c r="AG7" s="10" t="s">
        <v>20</v>
      </c>
      <c r="AH7" s="7">
        <v>43589</v>
      </c>
      <c r="AI7">
        <v>2019</v>
      </c>
      <c r="AJ7">
        <v>59703.29</v>
      </c>
      <c r="AK7">
        <v>1.7529999999999999</v>
      </c>
      <c r="AL7">
        <v>446627.451</v>
      </c>
      <c r="AM7" s="11">
        <f t="shared" si="4"/>
        <v>-0.34475128208961925</v>
      </c>
      <c r="AN7" s="9">
        <f t="shared" si="12"/>
        <v>7.8499429270414457E-3</v>
      </c>
      <c r="AO7" s="10" t="s">
        <v>21</v>
      </c>
      <c r="AP7" s="7">
        <v>43589</v>
      </c>
      <c r="AQ7">
        <v>2019</v>
      </c>
      <c r="AR7">
        <v>83034.95</v>
      </c>
      <c r="AS7">
        <v>22.318999999999999</v>
      </c>
      <c r="AT7">
        <v>829577.446</v>
      </c>
      <c r="AU7" s="11">
        <f t="shared" si="5"/>
        <v>-0.37208093879231013</v>
      </c>
      <c r="AV7" s="9">
        <f t="shared" si="13"/>
        <v>5.3808116668591303E-2</v>
      </c>
      <c r="AW7" s="10" t="s">
        <v>22</v>
      </c>
      <c r="AX7" s="7">
        <v>43589</v>
      </c>
      <c r="AY7">
        <v>2019</v>
      </c>
      <c r="AZ7">
        <v>2809</v>
      </c>
      <c r="BA7">
        <v>1.3109999999999999</v>
      </c>
      <c r="BB7">
        <v>41620.5</v>
      </c>
      <c r="BC7" s="11">
        <f t="shared" si="6"/>
        <v>-0.47817967097855046</v>
      </c>
      <c r="BD7" s="34">
        <f t="shared" si="14"/>
        <v>6.2997801564133066E-2</v>
      </c>
      <c r="BE7" s="36"/>
      <c r="BF7" s="44">
        <f t="shared" si="7"/>
        <v>102.193</v>
      </c>
      <c r="BG7" s="45"/>
      <c r="BH7" s="52"/>
      <c r="BI7" s="53"/>
    </row>
    <row r="8" spans="1:61" x14ac:dyDescent="0.25">
      <c r="A8" s="6" t="s">
        <v>16</v>
      </c>
      <c r="B8" s="7">
        <v>43590</v>
      </c>
      <c r="C8">
        <v>2019</v>
      </c>
      <c r="D8">
        <v>74124.84</v>
      </c>
      <c r="E8" s="31">
        <v>5.4870000000000001</v>
      </c>
      <c r="F8">
        <v>597302.08400000003</v>
      </c>
      <c r="G8" s="8">
        <f t="shared" si="0"/>
        <v>-0.39755477727972321</v>
      </c>
      <c r="H8" s="34">
        <f t="shared" si="8"/>
        <v>1.8372612944039215E-2</v>
      </c>
      <c r="I8" s="10" t="s">
        <v>17</v>
      </c>
      <c r="J8" s="7">
        <v>43590</v>
      </c>
      <c r="K8">
        <v>2019</v>
      </c>
      <c r="L8">
        <v>68794.13</v>
      </c>
      <c r="M8">
        <v>9.5370000000000008</v>
      </c>
      <c r="N8">
        <v>640752.17099999997</v>
      </c>
      <c r="O8" s="11">
        <f t="shared" si="1"/>
        <v>-0.60106065910953321</v>
      </c>
      <c r="P8" s="9">
        <f t="shared" si="9"/>
        <v>2.9768139482433374E-2</v>
      </c>
      <c r="Q8" s="10" t="s">
        <v>18</v>
      </c>
      <c r="R8" s="7">
        <v>43590</v>
      </c>
      <c r="S8">
        <v>2019</v>
      </c>
      <c r="T8">
        <v>273179.7</v>
      </c>
      <c r="U8">
        <v>72.338999999999999</v>
      </c>
      <c r="V8">
        <v>2452272.926</v>
      </c>
      <c r="W8" s="11">
        <f t="shared" si="2"/>
        <v>-0.13618782980014066</v>
      </c>
      <c r="X8" s="9">
        <f t="shared" si="10"/>
        <v>5.8997511437680818E-2</v>
      </c>
      <c r="Y8" s="10" t="s">
        <v>19</v>
      </c>
      <c r="Z8" s="7">
        <v>43590</v>
      </c>
      <c r="AA8">
        <v>2019</v>
      </c>
      <c r="AB8">
        <v>45085.39</v>
      </c>
      <c r="AC8">
        <v>5.5590000000000002</v>
      </c>
      <c r="AD8">
        <v>379665.79200000002</v>
      </c>
      <c r="AE8" s="11">
        <f t="shared" si="3"/>
        <v>-0.52545584921122712</v>
      </c>
      <c r="AF8" s="9">
        <f t="shared" si="11"/>
        <v>2.9283649552499055E-2</v>
      </c>
      <c r="AG8" s="10" t="s">
        <v>20</v>
      </c>
      <c r="AH8" s="7">
        <v>43590</v>
      </c>
      <c r="AI8">
        <v>2019</v>
      </c>
      <c r="AJ8">
        <v>50247.6</v>
      </c>
      <c r="AK8">
        <v>1.194</v>
      </c>
      <c r="AL8">
        <v>388080.44900000002</v>
      </c>
      <c r="AM8" s="11">
        <f t="shared" si="4"/>
        <v>-0.55369824918140642</v>
      </c>
      <c r="AN8" s="9">
        <f t="shared" si="12"/>
        <v>6.1533633197790897E-3</v>
      </c>
      <c r="AO8" s="10" t="s">
        <v>21</v>
      </c>
      <c r="AP8" s="7">
        <v>43590</v>
      </c>
      <c r="AQ8">
        <v>2019</v>
      </c>
      <c r="AR8">
        <v>77234</v>
      </c>
      <c r="AS8">
        <v>18.779</v>
      </c>
      <c r="AT8">
        <v>728107.4</v>
      </c>
      <c r="AU8" s="11">
        <f t="shared" si="5"/>
        <v>-0.47167471435014074</v>
      </c>
      <c r="AV8" s="9">
        <f t="shared" si="13"/>
        <v>5.1583049423752594E-2</v>
      </c>
      <c r="AW8" s="10" t="s">
        <v>22</v>
      </c>
      <c r="AX8" s="7">
        <v>43590</v>
      </c>
      <c r="AY8">
        <v>2019</v>
      </c>
      <c r="AZ8">
        <v>2809</v>
      </c>
      <c r="BA8">
        <v>1.3180000000000001</v>
      </c>
      <c r="BB8">
        <v>41773.699999999997</v>
      </c>
      <c r="BC8" s="11">
        <f t="shared" si="6"/>
        <v>-0.4753934449654687</v>
      </c>
      <c r="BD8" s="34">
        <f t="shared" si="14"/>
        <v>6.3101903829442932E-2</v>
      </c>
      <c r="BE8" s="36"/>
      <c r="BF8" s="44">
        <f t="shared" si="7"/>
        <v>114.21300000000001</v>
      </c>
      <c r="BG8" s="45"/>
      <c r="BH8" s="52"/>
      <c r="BI8" s="53"/>
    </row>
    <row r="9" spans="1:61" x14ac:dyDescent="0.25">
      <c r="A9" s="6" t="s">
        <v>16</v>
      </c>
      <c r="B9" s="7">
        <v>43591</v>
      </c>
      <c r="C9">
        <v>2019</v>
      </c>
      <c r="D9">
        <v>81959.61</v>
      </c>
      <c r="E9" s="31">
        <v>6.1760000000000002</v>
      </c>
      <c r="F9">
        <v>653124.34100000001</v>
      </c>
      <c r="G9" s="8">
        <f t="shared" si="0"/>
        <v>-0.32190601503181526</v>
      </c>
      <c r="H9" s="34">
        <f t="shared" si="8"/>
        <v>1.8912172192339101E-2</v>
      </c>
      <c r="I9" s="10" t="s">
        <v>17</v>
      </c>
      <c r="J9" s="7">
        <v>43591</v>
      </c>
      <c r="K9">
        <v>2019</v>
      </c>
      <c r="L9">
        <v>90007.37</v>
      </c>
      <c r="M9">
        <v>10.845000000000001</v>
      </c>
      <c r="N9">
        <v>813405.79099999997</v>
      </c>
      <c r="O9" s="11">
        <f t="shared" si="1"/>
        <v>-0.54634610968259278</v>
      </c>
      <c r="P9" s="9">
        <f t="shared" si="9"/>
        <v>2.6665657215612325E-2</v>
      </c>
      <c r="Q9" s="10" t="s">
        <v>18</v>
      </c>
      <c r="R9" s="7">
        <v>43591</v>
      </c>
      <c r="S9">
        <v>2019</v>
      </c>
      <c r="T9">
        <v>287762.8</v>
      </c>
      <c r="U9">
        <v>66.703999999999994</v>
      </c>
      <c r="V9">
        <v>2545509.5529999998</v>
      </c>
      <c r="W9" s="11">
        <f t="shared" si="2"/>
        <v>-0.20347631290159646</v>
      </c>
      <c r="X9" s="9">
        <f t="shared" si="10"/>
        <v>5.2409153146870946E-2</v>
      </c>
      <c r="Y9" s="10" t="s">
        <v>19</v>
      </c>
      <c r="Z9" s="7">
        <v>43591</v>
      </c>
      <c r="AA9">
        <v>2019</v>
      </c>
      <c r="AB9">
        <v>55921.120000000003</v>
      </c>
      <c r="AC9">
        <v>9.6460000000000008</v>
      </c>
      <c r="AD9">
        <v>486957.73100000003</v>
      </c>
      <c r="AE9" s="11">
        <f t="shared" si="3"/>
        <v>-0.17656900908283812</v>
      </c>
      <c r="AF9" s="9">
        <f t="shared" si="11"/>
        <v>3.9617401617965071E-2</v>
      </c>
      <c r="AG9" s="10" t="s">
        <v>20</v>
      </c>
      <c r="AH9" s="7">
        <v>43591</v>
      </c>
      <c r="AI9">
        <v>2019</v>
      </c>
      <c r="AJ9">
        <v>48806.22</v>
      </c>
      <c r="AK9">
        <v>1.4319999999999999</v>
      </c>
      <c r="AL9">
        <v>374525.80699999997</v>
      </c>
      <c r="AM9" s="11">
        <f t="shared" si="4"/>
        <v>-0.46473692866647731</v>
      </c>
      <c r="AN9" s="9">
        <f t="shared" si="12"/>
        <v>7.6470030808851583E-3</v>
      </c>
      <c r="AO9" s="10" t="s">
        <v>21</v>
      </c>
      <c r="AP9" s="7">
        <v>43591</v>
      </c>
      <c r="AQ9">
        <v>2019</v>
      </c>
      <c r="AR9">
        <v>77654.100000000006</v>
      </c>
      <c r="AS9">
        <v>18.391999999999999</v>
      </c>
      <c r="AT9">
        <v>738234.56499999994</v>
      </c>
      <c r="AU9" s="11">
        <f t="shared" si="5"/>
        <v>-0.48256250845773413</v>
      </c>
      <c r="AV9" s="9">
        <f t="shared" si="13"/>
        <v>4.982698148250482E-2</v>
      </c>
      <c r="AW9" s="10" t="s">
        <v>22</v>
      </c>
      <c r="AX9" s="7">
        <v>43591</v>
      </c>
      <c r="AY9">
        <v>2019</v>
      </c>
      <c r="AZ9">
        <v>2812</v>
      </c>
      <c r="BA9">
        <v>1.33</v>
      </c>
      <c r="BB9">
        <v>42199.1</v>
      </c>
      <c r="BC9" s="11">
        <f t="shared" si="6"/>
        <v>-0.47061705751447142</v>
      </c>
      <c r="BD9" s="34">
        <f t="shared" si="14"/>
        <v>6.3034519693547966E-2</v>
      </c>
      <c r="BE9" s="36"/>
      <c r="BF9" s="44">
        <f t="shared" si="7"/>
        <v>114.52500000000001</v>
      </c>
      <c r="BG9" s="45"/>
      <c r="BH9" s="52"/>
      <c r="BI9" s="53"/>
    </row>
    <row r="10" spans="1:61" x14ac:dyDescent="0.25">
      <c r="A10" s="6" t="s">
        <v>16</v>
      </c>
      <c r="B10" s="7">
        <v>43592</v>
      </c>
      <c r="C10">
        <v>2019</v>
      </c>
      <c r="D10">
        <v>80248.86</v>
      </c>
      <c r="E10" s="31">
        <v>5.7110000000000003</v>
      </c>
      <c r="F10">
        <v>650625.21100000001</v>
      </c>
      <c r="G10" s="8">
        <f t="shared" si="0"/>
        <v>-0.37296069492336414</v>
      </c>
      <c r="H10" s="34">
        <f t="shared" si="8"/>
        <v>1.7555421780297412E-2</v>
      </c>
      <c r="I10" s="10" t="s">
        <v>17</v>
      </c>
      <c r="J10" s="7">
        <v>43592</v>
      </c>
      <c r="K10">
        <v>2019</v>
      </c>
      <c r="L10">
        <v>89523.91</v>
      </c>
      <c r="M10">
        <v>11.509</v>
      </c>
      <c r="N10">
        <v>800038.30200000003</v>
      </c>
      <c r="O10" s="11">
        <f t="shared" si="1"/>
        <v>-0.51857052801631731</v>
      </c>
      <c r="P10" s="9">
        <f t="shared" si="9"/>
        <v>2.8771122510582E-2</v>
      </c>
      <c r="Q10" s="10" t="s">
        <v>18</v>
      </c>
      <c r="R10" s="7">
        <v>43592</v>
      </c>
      <c r="S10">
        <v>2019</v>
      </c>
      <c r="T10">
        <v>290915.86</v>
      </c>
      <c r="U10">
        <v>69.099000000000004</v>
      </c>
      <c r="V10">
        <v>2598457.8489999999</v>
      </c>
      <c r="W10" s="11">
        <f t="shared" si="2"/>
        <v>-0.17487721493744612</v>
      </c>
      <c r="X10" s="9">
        <f t="shared" si="10"/>
        <v>5.3184622584193403E-2</v>
      </c>
      <c r="Y10" s="10" t="s">
        <v>19</v>
      </c>
      <c r="Z10" s="7">
        <v>43592</v>
      </c>
      <c r="AA10">
        <v>2019</v>
      </c>
      <c r="AB10">
        <v>58367.25</v>
      </c>
      <c r="AC10">
        <v>9.9510000000000005</v>
      </c>
      <c r="AD10">
        <v>518595.36200000002</v>
      </c>
      <c r="AE10" s="11">
        <f t="shared" si="3"/>
        <v>-0.15053267772997328</v>
      </c>
      <c r="AF10" s="9">
        <f t="shared" si="11"/>
        <v>3.8376741209652392E-2</v>
      </c>
      <c r="AG10" s="10" t="s">
        <v>20</v>
      </c>
      <c r="AH10" s="7">
        <v>43592</v>
      </c>
      <c r="AI10">
        <v>2019</v>
      </c>
      <c r="AJ10">
        <v>45488.6</v>
      </c>
      <c r="AK10">
        <v>1.1080000000000001</v>
      </c>
      <c r="AL10">
        <v>357421.326</v>
      </c>
      <c r="AM10" s="11">
        <f t="shared" si="4"/>
        <v>-0.58584393642629662</v>
      </c>
      <c r="AN10" s="9">
        <f t="shared" si="12"/>
        <v>6.1999658073004851E-3</v>
      </c>
      <c r="AO10" s="10" t="s">
        <v>21</v>
      </c>
      <c r="AP10" s="7">
        <v>43592</v>
      </c>
      <c r="AQ10">
        <v>2019</v>
      </c>
      <c r="AR10">
        <v>80331.73</v>
      </c>
      <c r="AS10">
        <v>19.643000000000001</v>
      </c>
      <c r="AT10">
        <v>767468.50199999998</v>
      </c>
      <c r="AU10" s="11">
        <f t="shared" si="5"/>
        <v>-0.44736708099365324</v>
      </c>
      <c r="AV10" s="9">
        <f t="shared" si="13"/>
        <v>5.1189071470193054E-2</v>
      </c>
      <c r="AW10" s="10" t="s">
        <v>22</v>
      </c>
      <c r="AX10" s="7">
        <v>43592</v>
      </c>
      <c r="AY10">
        <v>2019</v>
      </c>
      <c r="AZ10">
        <v>2813</v>
      </c>
      <c r="BA10">
        <v>1.3680000000000001</v>
      </c>
      <c r="BB10">
        <v>42227.724999999999</v>
      </c>
      <c r="BC10" s="11">
        <f t="shared" si="6"/>
        <v>-0.45549183058631348</v>
      </c>
      <c r="BD10" s="34">
        <f t="shared" si="14"/>
        <v>6.4791555784736221E-2</v>
      </c>
      <c r="BE10" s="36"/>
      <c r="BF10" s="44">
        <f t="shared" si="7"/>
        <v>118.38900000000001</v>
      </c>
      <c r="BG10" s="45"/>
      <c r="BH10" s="52"/>
      <c r="BI10" s="53"/>
    </row>
    <row r="11" spans="1:61" x14ac:dyDescent="0.25">
      <c r="A11" s="6" t="s">
        <v>16</v>
      </c>
      <c r="B11" s="7">
        <v>43593</v>
      </c>
      <c r="C11">
        <v>2019</v>
      </c>
      <c r="D11">
        <v>83844.25</v>
      </c>
      <c r="E11" s="31">
        <v>5.9950000000000001</v>
      </c>
      <c r="F11">
        <v>674956.19099999999</v>
      </c>
      <c r="G11" s="8">
        <f t="shared" si="0"/>
        <v>-0.34177891193583754</v>
      </c>
      <c r="H11" s="34">
        <f t="shared" si="8"/>
        <v>1.7764115893560268E-2</v>
      </c>
      <c r="I11" s="10" t="s">
        <v>17</v>
      </c>
      <c r="J11" s="7">
        <v>43593</v>
      </c>
      <c r="K11">
        <v>2019</v>
      </c>
      <c r="L11">
        <v>76567.73</v>
      </c>
      <c r="M11">
        <v>12.516999999999999</v>
      </c>
      <c r="N11">
        <v>724238.47900000005</v>
      </c>
      <c r="O11" s="11">
        <f t="shared" si="1"/>
        <v>-0.47640518717353758</v>
      </c>
      <c r="P11" s="9">
        <f t="shared" si="9"/>
        <v>3.4565962353403208E-2</v>
      </c>
      <c r="Q11" s="10" t="s">
        <v>18</v>
      </c>
      <c r="R11" s="7">
        <v>43593</v>
      </c>
      <c r="S11">
        <v>2019</v>
      </c>
      <c r="T11">
        <v>297360.57</v>
      </c>
      <c r="U11">
        <v>71.72</v>
      </c>
      <c r="V11">
        <v>2655565.0359999998</v>
      </c>
      <c r="W11" s="11">
        <f t="shared" si="2"/>
        <v>-0.14357941294828636</v>
      </c>
      <c r="X11" s="9">
        <f t="shared" si="10"/>
        <v>5.4014869926160607E-2</v>
      </c>
      <c r="Y11" s="10" t="s">
        <v>19</v>
      </c>
      <c r="Z11" s="7">
        <v>43593</v>
      </c>
      <c r="AA11">
        <v>2019</v>
      </c>
      <c r="AB11">
        <v>49603.5</v>
      </c>
      <c r="AC11">
        <v>9.4659999999999993</v>
      </c>
      <c r="AD11">
        <v>452554.66200000001</v>
      </c>
      <c r="AE11" s="11">
        <f t="shared" si="3"/>
        <v>-0.19193471283206995</v>
      </c>
      <c r="AF11" s="9">
        <f t="shared" si="11"/>
        <v>4.1833620531788927E-2</v>
      </c>
      <c r="AG11" s="10" t="s">
        <v>20</v>
      </c>
      <c r="AH11" s="7">
        <v>43593</v>
      </c>
      <c r="AI11">
        <v>2019</v>
      </c>
      <c r="AJ11">
        <v>39717.5</v>
      </c>
      <c r="AK11">
        <v>1.079</v>
      </c>
      <c r="AL11">
        <v>318929.489</v>
      </c>
      <c r="AM11" s="11">
        <f t="shared" si="4"/>
        <v>-0.5966837611949225</v>
      </c>
      <c r="AN11" s="9">
        <f t="shared" si="12"/>
        <v>6.7663859079522123E-3</v>
      </c>
      <c r="AO11" s="10" t="s">
        <v>21</v>
      </c>
      <c r="AP11" s="7">
        <v>43593</v>
      </c>
      <c r="AQ11">
        <v>2019</v>
      </c>
      <c r="AR11">
        <v>76348.69</v>
      </c>
      <c r="AS11">
        <v>18.091999999999999</v>
      </c>
      <c r="AT11">
        <v>714861.81400000001</v>
      </c>
      <c r="AU11" s="11">
        <f t="shared" si="5"/>
        <v>-0.49100265892873673</v>
      </c>
      <c r="AV11" s="9">
        <f t="shared" si="13"/>
        <v>5.0616775566081643E-2</v>
      </c>
      <c r="AW11" s="10" t="s">
        <v>22</v>
      </c>
      <c r="AX11" s="7">
        <v>43593</v>
      </c>
      <c r="AY11">
        <v>2019</v>
      </c>
      <c r="AZ11">
        <v>2813</v>
      </c>
      <c r="BA11">
        <v>1.333</v>
      </c>
      <c r="BB11">
        <v>42142.6</v>
      </c>
      <c r="BC11" s="11">
        <f t="shared" si="6"/>
        <v>-0.46942296065172218</v>
      </c>
      <c r="BD11" s="34">
        <f t="shared" si="14"/>
        <v>6.3261402950933257E-2</v>
      </c>
      <c r="BE11" s="36"/>
      <c r="BF11" s="44">
        <f t="shared" si="7"/>
        <v>120.20199999999998</v>
      </c>
      <c r="BG11" s="45"/>
      <c r="BH11" s="52"/>
      <c r="BI11" s="53"/>
    </row>
    <row r="12" spans="1:61" x14ac:dyDescent="0.25">
      <c r="A12" s="6" t="s">
        <v>16</v>
      </c>
      <c r="B12" s="7">
        <v>43594</v>
      </c>
      <c r="C12">
        <v>2019</v>
      </c>
      <c r="D12">
        <v>76299.81</v>
      </c>
      <c r="E12" s="31">
        <v>5.7290000000000001</v>
      </c>
      <c r="F12">
        <v>621791.26100000006</v>
      </c>
      <c r="G12" s="8">
        <f t="shared" si="0"/>
        <v>-0.37098438473401391</v>
      </c>
      <c r="H12" s="34">
        <f t="shared" si="8"/>
        <v>1.8427405977968544E-2</v>
      </c>
      <c r="I12" s="10" t="s">
        <v>17</v>
      </c>
      <c r="J12" s="7">
        <v>43594</v>
      </c>
      <c r="K12">
        <v>2019</v>
      </c>
      <c r="L12">
        <v>77228.67</v>
      </c>
      <c r="M12">
        <v>12.475</v>
      </c>
      <c r="N12">
        <v>735249.87</v>
      </c>
      <c r="O12" s="11">
        <f t="shared" si="1"/>
        <v>-0.47816207637532004</v>
      </c>
      <c r="P12" s="9">
        <f t="shared" si="9"/>
        <v>3.3934042042061158E-2</v>
      </c>
      <c r="Q12" s="10" t="s">
        <v>18</v>
      </c>
      <c r="R12" s="7">
        <v>43594</v>
      </c>
      <c r="S12">
        <v>2019</v>
      </c>
      <c r="T12">
        <v>280611.44</v>
      </c>
      <c r="U12">
        <v>65.146000000000001</v>
      </c>
      <c r="V12">
        <v>2548919.2629999998</v>
      </c>
      <c r="W12" s="11">
        <f t="shared" si="2"/>
        <v>-0.22208065303860933</v>
      </c>
      <c r="X12" s="9">
        <f t="shared" si="10"/>
        <v>5.1116566103647516E-2</v>
      </c>
      <c r="Y12" s="10" t="s">
        <v>19</v>
      </c>
      <c r="Z12" s="7">
        <v>43594</v>
      </c>
      <c r="AA12">
        <v>2019</v>
      </c>
      <c r="AB12">
        <v>56912.57</v>
      </c>
      <c r="AC12">
        <v>9.6530000000000005</v>
      </c>
      <c r="AD12">
        <v>515623.64799999999</v>
      </c>
      <c r="AE12" s="11">
        <f t="shared" si="3"/>
        <v>-0.17597145393703467</v>
      </c>
      <c r="AF12" s="9">
        <f t="shared" si="11"/>
        <v>3.7442037569231118E-2</v>
      </c>
      <c r="AG12" s="10" t="s">
        <v>20</v>
      </c>
      <c r="AH12" s="7">
        <v>43594</v>
      </c>
      <c r="AI12">
        <v>2019</v>
      </c>
      <c r="AJ12">
        <v>44963.199999999997</v>
      </c>
      <c r="AK12">
        <v>1.1679999999999999</v>
      </c>
      <c r="AL12">
        <v>353771.65899999999</v>
      </c>
      <c r="AM12" s="11">
        <f t="shared" si="4"/>
        <v>-0.56341671276707095</v>
      </c>
      <c r="AN12" s="9">
        <f t="shared" si="12"/>
        <v>6.6031292800648005E-3</v>
      </c>
      <c r="AO12" s="10" t="s">
        <v>21</v>
      </c>
      <c r="AP12" s="7">
        <v>43594</v>
      </c>
      <c r="AQ12">
        <v>2019</v>
      </c>
      <c r="AR12">
        <v>87639.95</v>
      </c>
      <c r="AS12">
        <v>21.635000000000002</v>
      </c>
      <c r="AT12">
        <v>826615.50699999998</v>
      </c>
      <c r="AU12" s="11">
        <f t="shared" si="5"/>
        <v>-0.39132448186619601</v>
      </c>
      <c r="AV12" s="9">
        <f t="shared" si="13"/>
        <v>5.2345981455196679E-2</v>
      </c>
      <c r="AW12" s="10" t="s">
        <v>22</v>
      </c>
      <c r="AX12" s="7">
        <v>43594</v>
      </c>
      <c r="AY12">
        <v>2019</v>
      </c>
      <c r="AZ12">
        <v>2800</v>
      </c>
      <c r="BA12">
        <v>1.327</v>
      </c>
      <c r="BB12">
        <v>41971.5</v>
      </c>
      <c r="BC12" s="11">
        <f t="shared" si="6"/>
        <v>-0.47181115437722076</v>
      </c>
      <c r="BD12" s="34">
        <f t="shared" si="14"/>
        <v>6.32333845585695E-2</v>
      </c>
      <c r="BE12" s="36"/>
      <c r="BF12" s="44">
        <f t="shared" si="7"/>
        <v>117.133</v>
      </c>
      <c r="BG12" s="45"/>
      <c r="BH12" s="52"/>
      <c r="BI12" s="53"/>
    </row>
    <row r="13" spans="1:61" x14ac:dyDescent="0.25">
      <c r="A13" s="6" t="s">
        <v>16</v>
      </c>
      <c r="B13" s="7">
        <v>43595</v>
      </c>
      <c r="C13">
        <v>2019</v>
      </c>
      <c r="D13">
        <v>75498.16</v>
      </c>
      <c r="E13" s="31">
        <v>6</v>
      </c>
      <c r="F13">
        <v>625986.951</v>
      </c>
      <c r="G13" s="8">
        <f t="shared" si="0"/>
        <v>-0.34122993688324027</v>
      </c>
      <c r="H13" s="34">
        <f t="shared" si="8"/>
        <v>1.9169728667395178E-2</v>
      </c>
      <c r="I13" s="10" t="s">
        <v>17</v>
      </c>
      <c r="J13" s="7">
        <v>43595</v>
      </c>
      <c r="K13">
        <v>2019</v>
      </c>
      <c r="L13">
        <v>75950.960000000006</v>
      </c>
      <c r="M13">
        <v>14.021000000000001</v>
      </c>
      <c r="N13">
        <v>726061.94700000004</v>
      </c>
      <c r="O13" s="11">
        <f t="shared" si="1"/>
        <v>-0.41349182147161218</v>
      </c>
      <c r="P13" s="9">
        <f t="shared" si="9"/>
        <v>3.8622048870438873E-2</v>
      </c>
      <c r="Q13" s="10" t="s">
        <v>18</v>
      </c>
      <c r="R13" s="7">
        <v>43595</v>
      </c>
      <c r="S13">
        <v>2019</v>
      </c>
      <c r="T13">
        <v>296698.14</v>
      </c>
      <c r="U13">
        <v>61.59</v>
      </c>
      <c r="V13">
        <v>2618492.0610000002</v>
      </c>
      <c r="W13" s="11">
        <f t="shared" si="2"/>
        <v>-0.26454344734362734</v>
      </c>
      <c r="X13" s="9">
        <f t="shared" si="10"/>
        <v>4.7042342359807518E-2</v>
      </c>
      <c r="Y13" s="10" t="s">
        <v>19</v>
      </c>
      <c r="Z13" s="7">
        <v>43595</v>
      </c>
      <c r="AA13">
        <v>2019</v>
      </c>
      <c r="AB13">
        <v>62022.26</v>
      </c>
      <c r="AC13">
        <v>9.4079999999999995</v>
      </c>
      <c r="AD13">
        <v>544257.68700000003</v>
      </c>
      <c r="AE13" s="11">
        <f t="shared" si="3"/>
        <v>-0.19688588404015572</v>
      </c>
      <c r="AF13" s="9">
        <f t="shared" si="11"/>
        <v>3.4571858973119103E-2</v>
      </c>
      <c r="AG13" s="10" t="s">
        <v>20</v>
      </c>
      <c r="AH13" s="7">
        <v>43595</v>
      </c>
      <c r="AI13">
        <v>2019</v>
      </c>
      <c r="AJ13">
        <v>47530.71</v>
      </c>
      <c r="AK13">
        <v>1.226</v>
      </c>
      <c r="AL13">
        <v>371529.08799999999</v>
      </c>
      <c r="AM13" s="11">
        <f t="shared" si="4"/>
        <v>-0.54173706322981929</v>
      </c>
      <c r="AN13" s="9">
        <f t="shared" si="12"/>
        <v>6.5997524263833682E-3</v>
      </c>
      <c r="AO13" s="10" t="s">
        <v>21</v>
      </c>
      <c r="AP13" s="7">
        <v>43595</v>
      </c>
      <c r="AQ13">
        <v>2019</v>
      </c>
      <c r="AR13">
        <v>84371.55</v>
      </c>
      <c r="AS13">
        <v>20.390999999999998</v>
      </c>
      <c r="AT13">
        <v>828161.84699999995</v>
      </c>
      <c r="AU13" s="11">
        <f t="shared" si="5"/>
        <v>-0.42632297248595352</v>
      </c>
      <c r="AV13" s="9">
        <f t="shared" si="13"/>
        <v>4.9243997592658968E-2</v>
      </c>
      <c r="AW13" s="10" t="s">
        <v>22</v>
      </c>
      <c r="AX13" s="7">
        <v>43595</v>
      </c>
      <c r="AY13">
        <v>2019</v>
      </c>
      <c r="AZ13">
        <v>2786</v>
      </c>
      <c r="BA13">
        <v>1.3069999999999999</v>
      </c>
      <c r="BB13">
        <v>41242</v>
      </c>
      <c r="BC13" s="11">
        <f t="shared" si="6"/>
        <v>-0.47977180012888287</v>
      </c>
      <c r="BD13" s="34">
        <f t="shared" si="14"/>
        <v>6.3381989234275737E-2</v>
      </c>
      <c r="BE13" s="36"/>
      <c r="BF13" s="44">
        <f t="shared" si="7"/>
        <v>113.943</v>
      </c>
      <c r="BG13" s="45"/>
      <c r="BH13" s="52"/>
      <c r="BI13" s="53"/>
    </row>
    <row r="14" spans="1:61" x14ac:dyDescent="0.25">
      <c r="A14" s="6" t="s">
        <v>16</v>
      </c>
      <c r="B14" s="7">
        <v>43596</v>
      </c>
      <c r="C14">
        <v>2019</v>
      </c>
      <c r="D14">
        <v>75396.94</v>
      </c>
      <c r="E14" s="31">
        <v>5.6740000000000004</v>
      </c>
      <c r="F14">
        <v>603726.549</v>
      </c>
      <c r="G14" s="8">
        <f t="shared" si="0"/>
        <v>-0.37702311031258418</v>
      </c>
      <c r="H14" s="34">
        <f t="shared" si="8"/>
        <v>1.8796589314809146E-2</v>
      </c>
      <c r="I14" s="10" t="s">
        <v>17</v>
      </c>
      <c r="J14" s="7">
        <v>43596</v>
      </c>
      <c r="K14">
        <v>2019</v>
      </c>
      <c r="L14">
        <v>56875.24</v>
      </c>
      <c r="M14">
        <v>7.7569999999999997</v>
      </c>
      <c r="N14">
        <v>536257.125</v>
      </c>
      <c r="O14" s="11">
        <f t="shared" si="1"/>
        <v>-0.67551929670888644</v>
      </c>
      <c r="P14" s="9">
        <f t="shared" si="9"/>
        <v>2.8930151743904568E-2</v>
      </c>
      <c r="Q14" s="10" t="s">
        <v>18</v>
      </c>
      <c r="R14" s="7">
        <v>43596</v>
      </c>
      <c r="S14">
        <v>2019</v>
      </c>
      <c r="T14">
        <v>231749.52</v>
      </c>
      <c r="U14">
        <v>49.962000000000003</v>
      </c>
      <c r="V14">
        <v>2127810.34</v>
      </c>
      <c r="W14" s="11">
        <f t="shared" si="2"/>
        <v>-0.40339535178084607</v>
      </c>
      <c r="X14" s="9">
        <f t="shared" si="10"/>
        <v>4.6960952356308226E-2</v>
      </c>
      <c r="Y14" s="10" t="s">
        <v>19</v>
      </c>
      <c r="Z14" s="7">
        <v>43596</v>
      </c>
      <c r="AA14">
        <v>2019</v>
      </c>
      <c r="AB14">
        <v>31358.1</v>
      </c>
      <c r="AC14">
        <v>4.9660000000000002</v>
      </c>
      <c r="AD14">
        <v>270806.10700000002</v>
      </c>
      <c r="AE14" s="11">
        <f t="shared" si="3"/>
        <v>-0.57607730656286271</v>
      </c>
      <c r="AF14" s="9">
        <f t="shared" si="11"/>
        <v>3.6675686933456041E-2</v>
      </c>
      <c r="AG14" s="10" t="s">
        <v>20</v>
      </c>
      <c r="AH14" s="7">
        <v>43596</v>
      </c>
      <c r="AI14">
        <v>2019</v>
      </c>
      <c r="AJ14">
        <v>38357.75</v>
      </c>
      <c r="AK14">
        <v>1.1000000000000001</v>
      </c>
      <c r="AL14">
        <v>307212.11</v>
      </c>
      <c r="AM14" s="11">
        <f t="shared" si="4"/>
        <v>-0.58883423291419346</v>
      </c>
      <c r="AN14" s="9">
        <f t="shared" si="12"/>
        <v>7.1611760356712507E-3</v>
      </c>
      <c r="AO14" s="10" t="s">
        <v>21</v>
      </c>
      <c r="AP14" s="7">
        <v>43596</v>
      </c>
      <c r="AQ14">
        <v>2019</v>
      </c>
      <c r="AR14">
        <v>67650</v>
      </c>
      <c r="AS14">
        <v>16.895</v>
      </c>
      <c r="AT14">
        <v>660177.39599999995</v>
      </c>
      <c r="AU14" s="11">
        <f t="shared" si="5"/>
        <v>-0.52467885930803704</v>
      </c>
      <c r="AV14" s="9">
        <f t="shared" si="13"/>
        <v>5.1183212580032056E-2</v>
      </c>
      <c r="AW14" s="10" t="s">
        <v>22</v>
      </c>
      <c r="AX14" s="7">
        <v>43596</v>
      </c>
      <c r="AY14">
        <v>2019</v>
      </c>
      <c r="AZ14">
        <v>2814</v>
      </c>
      <c r="BA14">
        <v>1.31</v>
      </c>
      <c r="BB14">
        <v>41352.199999999997</v>
      </c>
      <c r="BC14" s="11">
        <f t="shared" si="6"/>
        <v>-0.47857770326613353</v>
      </c>
      <c r="BD14" s="34">
        <f t="shared" si="14"/>
        <v>6.335817683218789E-2</v>
      </c>
      <c r="BE14" s="36"/>
      <c r="BF14" s="44">
        <f t="shared" si="7"/>
        <v>87.664000000000016</v>
      </c>
      <c r="BG14" s="45"/>
      <c r="BH14" s="52"/>
      <c r="BI14" s="53"/>
    </row>
    <row r="15" spans="1:61" x14ac:dyDescent="0.25">
      <c r="A15" s="6" t="s">
        <v>16</v>
      </c>
      <c r="B15" s="7">
        <v>43597</v>
      </c>
      <c r="C15">
        <v>2019</v>
      </c>
      <c r="D15">
        <v>52982.29</v>
      </c>
      <c r="E15" s="31">
        <v>5.1130000000000004</v>
      </c>
      <c r="F15">
        <v>457794.03</v>
      </c>
      <c r="G15" s="8">
        <f t="shared" si="0"/>
        <v>-0.43861811121400118</v>
      </c>
      <c r="H15" s="34">
        <f t="shared" si="8"/>
        <v>2.2337556477090799E-2</v>
      </c>
      <c r="I15" s="10" t="s">
        <v>17</v>
      </c>
      <c r="J15" s="7">
        <v>43597</v>
      </c>
      <c r="K15">
        <v>2019</v>
      </c>
      <c r="L15">
        <v>59617.96</v>
      </c>
      <c r="M15">
        <v>7.7889999999999997</v>
      </c>
      <c r="N15">
        <v>571848.77099999995</v>
      </c>
      <c r="O15" s="11">
        <f t="shared" si="1"/>
        <v>-0.67418071445990924</v>
      </c>
      <c r="P15" s="9">
        <f t="shared" si="9"/>
        <v>2.7241468006932206E-2</v>
      </c>
      <c r="Q15" s="10" t="s">
        <v>18</v>
      </c>
      <c r="R15" s="7">
        <v>43597</v>
      </c>
      <c r="S15">
        <v>2019</v>
      </c>
      <c r="T15">
        <v>228009.65</v>
      </c>
      <c r="U15">
        <v>54.744</v>
      </c>
      <c r="V15">
        <v>2114764.3590000002</v>
      </c>
      <c r="W15" s="11">
        <f t="shared" si="2"/>
        <v>-0.34629268519856371</v>
      </c>
      <c r="X15" s="9">
        <f t="shared" si="10"/>
        <v>5.177314414915387E-2</v>
      </c>
      <c r="Y15" s="10" t="s">
        <v>19</v>
      </c>
      <c r="Z15" s="7">
        <v>43597</v>
      </c>
      <c r="AA15">
        <v>2019</v>
      </c>
      <c r="AB15">
        <v>37899</v>
      </c>
      <c r="AC15">
        <v>5.5179999999999998</v>
      </c>
      <c r="AD15">
        <v>315329.72399999999</v>
      </c>
      <c r="AE15" s="11">
        <f t="shared" si="3"/>
        <v>-0.52895581506521883</v>
      </c>
      <c r="AF15" s="9">
        <f t="shared" si="11"/>
        <v>3.4998286428589272E-2</v>
      </c>
      <c r="AG15" s="10" t="s">
        <v>20</v>
      </c>
      <c r="AH15" s="7">
        <v>43597</v>
      </c>
      <c r="AI15">
        <v>2019</v>
      </c>
      <c r="AJ15">
        <v>34370.6</v>
      </c>
      <c r="AK15">
        <v>1</v>
      </c>
      <c r="AL15">
        <v>282433.04100000003</v>
      </c>
      <c r="AM15" s="11">
        <f t="shared" si="4"/>
        <v>-0.6262129390129032</v>
      </c>
      <c r="AN15" s="9">
        <f t="shared" si="12"/>
        <v>7.0813244545279664E-3</v>
      </c>
      <c r="AO15" s="10" t="s">
        <v>21</v>
      </c>
      <c r="AP15" s="7">
        <v>43597</v>
      </c>
      <c r="AQ15">
        <v>2019</v>
      </c>
      <c r="AR15">
        <v>67143.33</v>
      </c>
      <c r="AS15">
        <v>17.640999999999998</v>
      </c>
      <c r="AT15">
        <v>667468.49699999997</v>
      </c>
      <c r="AU15" s="11">
        <f t="shared" si="5"/>
        <v>-0.50369101847014397</v>
      </c>
      <c r="AV15" s="9">
        <f t="shared" si="13"/>
        <v>5.2859423566173194E-2</v>
      </c>
      <c r="AW15" s="10" t="s">
        <v>22</v>
      </c>
      <c r="AX15" s="7">
        <v>43597</v>
      </c>
      <c r="AY15">
        <v>2019</v>
      </c>
      <c r="AZ15">
        <v>2849</v>
      </c>
      <c r="BA15">
        <v>1.327</v>
      </c>
      <c r="BB15">
        <v>41916.9</v>
      </c>
      <c r="BC15" s="11">
        <f t="shared" si="6"/>
        <v>-0.47181115437722076</v>
      </c>
      <c r="BD15" s="34">
        <f t="shared" si="14"/>
        <v>6.3315750926237382E-2</v>
      </c>
      <c r="BE15" s="36"/>
      <c r="BF15" s="44">
        <f t="shared" si="7"/>
        <v>93.131999999999991</v>
      </c>
      <c r="BG15" s="45"/>
      <c r="BH15" s="52"/>
      <c r="BI15" s="53"/>
    </row>
    <row r="16" spans="1:61" x14ac:dyDescent="0.25">
      <c r="A16" s="6" t="s">
        <v>16</v>
      </c>
      <c r="B16" s="7">
        <v>43598</v>
      </c>
      <c r="C16">
        <v>2019</v>
      </c>
      <c r="D16">
        <v>72875.48</v>
      </c>
      <c r="E16" s="31">
        <v>6.0629999999999997</v>
      </c>
      <c r="F16">
        <v>602861.10800000001</v>
      </c>
      <c r="G16" s="8">
        <f t="shared" si="0"/>
        <v>-0.3343128512205143</v>
      </c>
      <c r="H16" s="34">
        <f t="shared" si="8"/>
        <v>2.0114085714084576E-2</v>
      </c>
      <c r="I16" s="10" t="s">
        <v>17</v>
      </c>
      <c r="J16" s="7">
        <v>43598</v>
      </c>
      <c r="K16">
        <v>2019</v>
      </c>
      <c r="L16">
        <v>95816.72</v>
      </c>
      <c r="M16">
        <v>11.25</v>
      </c>
      <c r="N16">
        <v>848935.60199999996</v>
      </c>
      <c r="O16" s="11">
        <f t="shared" si="1"/>
        <v>-0.52940467809397596</v>
      </c>
      <c r="P16" s="9">
        <f t="shared" si="9"/>
        <v>2.6503777138092037E-2</v>
      </c>
      <c r="Q16" s="10" t="s">
        <v>18</v>
      </c>
      <c r="R16" s="7">
        <v>43598</v>
      </c>
      <c r="S16">
        <v>2019</v>
      </c>
      <c r="T16">
        <v>264180.71999999997</v>
      </c>
      <c r="U16">
        <v>55.149000000000001</v>
      </c>
      <c r="V16">
        <v>2385830.5079999999</v>
      </c>
      <c r="W16" s="11">
        <f t="shared" si="2"/>
        <v>-0.34145651205640049</v>
      </c>
      <c r="X16" s="9">
        <f t="shared" si="10"/>
        <v>4.6230442451865909E-2</v>
      </c>
      <c r="Y16" s="10" t="s">
        <v>19</v>
      </c>
      <c r="Z16" s="7">
        <v>43598</v>
      </c>
      <c r="AA16">
        <v>2019</v>
      </c>
      <c r="AB16">
        <v>51266.54</v>
      </c>
      <c r="AC16">
        <v>6.3819999999999997</v>
      </c>
      <c r="AD16">
        <v>416821.21899999998</v>
      </c>
      <c r="AE16" s="11">
        <f t="shared" si="3"/>
        <v>-0.45520043706890667</v>
      </c>
      <c r="AF16" s="9">
        <f t="shared" si="11"/>
        <v>3.0622241426725448E-2</v>
      </c>
      <c r="AG16" s="10" t="s">
        <v>20</v>
      </c>
      <c r="AH16" s="7">
        <v>43598</v>
      </c>
      <c r="AI16">
        <v>2019</v>
      </c>
      <c r="AJ16">
        <v>51463.83</v>
      </c>
      <c r="AK16">
        <v>1.478</v>
      </c>
      <c r="AL16">
        <v>395442.97899999999</v>
      </c>
      <c r="AM16" s="11">
        <f t="shared" si="4"/>
        <v>-0.44754272386107086</v>
      </c>
      <c r="AN16" s="9">
        <f t="shared" si="12"/>
        <v>7.4751611660299573E-3</v>
      </c>
      <c r="AO16" s="10" t="s">
        <v>21</v>
      </c>
      <c r="AP16" s="7">
        <v>43598</v>
      </c>
      <c r="AQ16">
        <v>2019</v>
      </c>
      <c r="AR16">
        <v>65990.33</v>
      </c>
      <c r="AS16">
        <v>16.149999999999999</v>
      </c>
      <c r="AT16">
        <v>657029.88399999996</v>
      </c>
      <c r="AU16" s="11">
        <f t="shared" si="5"/>
        <v>-0.54563856631102692</v>
      </c>
      <c r="AV16" s="9">
        <f t="shared" si="13"/>
        <v>4.9160625394019365E-2</v>
      </c>
      <c r="AW16" s="10" t="s">
        <v>22</v>
      </c>
      <c r="AX16" s="7">
        <v>43598</v>
      </c>
      <c r="AY16">
        <v>2019</v>
      </c>
      <c r="AZ16">
        <v>2853</v>
      </c>
      <c r="BA16">
        <v>1.37</v>
      </c>
      <c r="BB16">
        <v>42521.8</v>
      </c>
      <c r="BC16" s="11">
        <f t="shared" si="6"/>
        <v>-0.45469576601114725</v>
      </c>
      <c r="BD16" s="34">
        <f t="shared" si="14"/>
        <v>6.4437535569989976E-2</v>
      </c>
      <c r="BE16" s="36"/>
      <c r="BF16" s="44">
        <f t="shared" si="7"/>
        <v>97.841999999999999</v>
      </c>
      <c r="BG16" s="45"/>
      <c r="BH16" s="52"/>
      <c r="BI16" s="53"/>
    </row>
    <row r="17" spans="1:61" x14ac:dyDescent="0.25">
      <c r="A17" s="6" t="s">
        <v>16</v>
      </c>
      <c r="B17" s="7">
        <v>43599</v>
      </c>
      <c r="C17">
        <v>2019</v>
      </c>
      <c r="D17">
        <v>77262.63</v>
      </c>
      <c r="E17" s="31">
        <v>6.2380000000000004</v>
      </c>
      <c r="F17">
        <v>626302.15800000005</v>
      </c>
      <c r="G17" s="8">
        <f t="shared" si="0"/>
        <v>-0.31509872437960873</v>
      </c>
      <c r="H17" s="34">
        <f t="shared" si="8"/>
        <v>1.9920097417259735E-2</v>
      </c>
      <c r="I17" s="10" t="s">
        <v>17</v>
      </c>
      <c r="J17" s="7">
        <v>43599</v>
      </c>
      <c r="K17">
        <v>2019</v>
      </c>
      <c r="L17">
        <v>96555.35</v>
      </c>
      <c r="M17">
        <v>12.561999999999999</v>
      </c>
      <c r="N17">
        <v>861391.16299999994</v>
      </c>
      <c r="O17" s="11">
        <f t="shared" si="1"/>
        <v>-0.4745228058859135</v>
      </c>
      <c r="P17" s="9">
        <f t="shared" si="9"/>
        <v>2.9166772401634216E-2</v>
      </c>
      <c r="Q17" s="10" t="s">
        <v>18</v>
      </c>
      <c r="R17" s="7">
        <v>43599</v>
      </c>
      <c r="S17">
        <v>2019</v>
      </c>
      <c r="T17">
        <v>262259.58</v>
      </c>
      <c r="U17">
        <v>47.527999999999999</v>
      </c>
      <c r="V17">
        <v>2373700.6839999999</v>
      </c>
      <c r="W17" s="11">
        <f t="shared" si="2"/>
        <v>-0.43246015530683429</v>
      </c>
      <c r="X17" s="9">
        <f t="shared" si="10"/>
        <v>4.0045487049284602E-2</v>
      </c>
      <c r="Y17" s="10" t="s">
        <v>19</v>
      </c>
      <c r="Z17" s="7">
        <v>43599</v>
      </c>
      <c r="AA17">
        <v>2019</v>
      </c>
      <c r="AB17">
        <v>49179.92</v>
      </c>
      <c r="AC17">
        <v>5.8849999999999998</v>
      </c>
      <c r="AD17">
        <v>396985.90500000003</v>
      </c>
      <c r="AE17" s="11">
        <f t="shared" si="3"/>
        <v>-0.497626852420952</v>
      </c>
      <c r="AF17" s="9">
        <f t="shared" si="11"/>
        <v>2.9648407794226346E-2</v>
      </c>
      <c r="AG17" s="10" t="s">
        <v>20</v>
      </c>
      <c r="AH17" s="7">
        <v>43599</v>
      </c>
      <c r="AI17">
        <v>2019</v>
      </c>
      <c r="AJ17">
        <v>50311.16</v>
      </c>
      <c r="AK17">
        <v>1.282</v>
      </c>
      <c r="AL17">
        <v>387234.46600000001</v>
      </c>
      <c r="AM17" s="11">
        <f t="shared" si="4"/>
        <v>-0.52080498781454188</v>
      </c>
      <c r="AN17" s="9">
        <f t="shared" si="12"/>
        <v>6.6213114408054784E-3</v>
      </c>
      <c r="AO17" s="10" t="s">
        <v>21</v>
      </c>
      <c r="AP17" s="7">
        <v>43599</v>
      </c>
      <c r="AQ17">
        <v>2019</v>
      </c>
      <c r="AR17">
        <v>68219.94</v>
      </c>
      <c r="AS17">
        <v>15.71</v>
      </c>
      <c r="AT17">
        <v>669969.82799999998</v>
      </c>
      <c r="AU17" s="11">
        <f t="shared" si="5"/>
        <v>-0.55801745366849731</v>
      </c>
      <c r="AV17" s="9">
        <f t="shared" si="13"/>
        <v>4.6897634321526493E-2</v>
      </c>
      <c r="AW17" s="10" t="s">
        <v>22</v>
      </c>
      <c r="AX17" s="7">
        <v>43599</v>
      </c>
      <c r="AY17">
        <v>2019</v>
      </c>
      <c r="AZ17">
        <v>2863</v>
      </c>
      <c r="BA17">
        <v>1.3460000000000001</v>
      </c>
      <c r="BB17">
        <v>42532.1</v>
      </c>
      <c r="BC17" s="11">
        <f t="shared" si="6"/>
        <v>-0.46424854091314177</v>
      </c>
      <c r="BD17" s="34">
        <f t="shared" si="14"/>
        <v>6.329337135951435E-2</v>
      </c>
      <c r="BE17" s="36"/>
      <c r="BF17" s="44">
        <f t="shared" si="7"/>
        <v>90.550999999999988</v>
      </c>
      <c r="BG17" s="45"/>
      <c r="BH17" s="52"/>
      <c r="BI17" s="53"/>
    </row>
    <row r="18" spans="1:61" x14ac:dyDescent="0.25">
      <c r="A18" s="6" t="s">
        <v>16</v>
      </c>
      <c r="B18" s="7">
        <v>43600</v>
      </c>
      <c r="C18">
        <v>2019</v>
      </c>
      <c r="D18">
        <v>72048.429999999993</v>
      </c>
      <c r="E18" s="31">
        <v>6.0110000000000001</v>
      </c>
      <c r="F18">
        <v>600439.75399999996</v>
      </c>
      <c r="G18" s="8">
        <f t="shared" si="0"/>
        <v>-0.34002219176752618</v>
      </c>
      <c r="H18" s="34">
        <f t="shared" si="8"/>
        <v>2.0021992081490327E-2</v>
      </c>
      <c r="I18" s="10" t="s">
        <v>17</v>
      </c>
      <c r="J18" s="7">
        <v>43600</v>
      </c>
      <c r="K18">
        <v>2019</v>
      </c>
      <c r="L18">
        <v>80304.86</v>
      </c>
      <c r="M18">
        <v>10.492000000000001</v>
      </c>
      <c r="N18">
        <v>729552.77099999995</v>
      </c>
      <c r="O18" s="11">
        <f t="shared" si="1"/>
        <v>-0.56111234511662189</v>
      </c>
      <c r="P18" s="9">
        <f t="shared" si="9"/>
        <v>2.876282680859011E-2</v>
      </c>
      <c r="Q18" s="10" t="s">
        <v>18</v>
      </c>
      <c r="R18" s="7">
        <v>43600</v>
      </c>
      <c r="S18">
        <v>2019</v>
      </c>
      <c r="T18">
        <v>258875.86</v>
      </c>
      <c r="U18">
        <v>44.006999999999998</v>
      </c>
      <c r="V18">
        <v>2347814.7930000001</v>
      </c>
      <c r="W18" s="11">
        <f t="shared" si="2"/>
        <v>-0.47450500872302342</v>
      </c>
      <c r="X18" s="9">
        <f t="shared" si="10"/>
        <v>3.7487624774498129E-2</v>
      </c>
      <c r="Y18" s="10" t="s">
        <v>19</v>
      </c>
      <c r="Z18" s="7">
        <v>43600</v>
      </c>
      <c r="AA18">
        <v>2019</v>
      </c>
      <c r="AB18">
        <v>44443.33</v>
      </c>
      <c r="AC18">
        <v>5.9489999999999998</v>
      </c>
      <c r="AD18">
        <v>383080.27</v>
      </c>
      <c r="AE18" s="11">
        <f t="shared" si="3"/>
        <v>-0.49216349108789181</v>
      </c>
      <c r="AF18" s="9">
        <f t="shared" si="11"/>
        <v>3.1058764785771919E-2</v>
      </c>
      <c r="AG18" s="10" t="s">
        <v>20</v>
      </c>
      <c r="AH18" s="7">
        <v>43600</v>
      </c>
      <c r="AI18">
        <v>2019</v>
      </c>
      <c r="AJ18">
        <v>41057.660000000003</v>
      </c>
      <c r="AK18">
        <v>1.4319999999999999</v>
      </c>
      <c r="AL18">
        <v>331678.43</v>
      </c>
      <c r="AM18" s="11">
        <f t="shared" si="4"/>
        <v>-0.46473692866647731</v>
      </c>
      <c r="AN18" s="9">
        <f t="shared" si="12"/>
        <v>8.6348696235688284E-3</v>
      </c>
      <c r="AO18" s="10" t="s">
        <v>21</v>
      </c>
      <c r="AP18" s="7">
        <v>43600</v>
      </c>
      <c r="AQ18">
        <v>2019</v>
      </c>
      <c r="AR18">
        <v>75358.83</v>
      </c>
      <c r="AS18">
        <v>18.239999999999998</v>
      </c>
      <c r="AT18">
        <v>736293.86899999995</v>
      </c>
      <c r="AU18" s="11">
        <f t="shared" si="5"/>
        <v>-0.48683885136304217</v>
      </c>
      <c r="AV18" s="9">
        <f t="shared" si="13"/>
        <v>4.9545434962734974E-2</v>
      </c>
      <c r="AW18" s="10" t="s">
        <v>22</v>
      </c>
      <c r="AX18" s="7">
        <v>43600</v>
      </c>
      <c r="AY18">
        <v>2019</v>
      </c>
      <c r="AZ18">
        <v>2854</v>
      </c>
      <c r="BA18">
        <v>1.3380000000000001</v>
      </c>
      <c r="BB18">
        <v>42178.9</v>
      </c>
      <c r="BC18" s="11">
        <f t="shared" si="6"/>
        <v>-0.46743279921380659</v>
      </c>
      <c r="BD18" s="34">
        <f t="shared" si="14"/>
        <v>6.3444044297030031E-2</v>
      </c>
      <c r="BE18" s="36"/>
      <c r="BF18" s="44">
        <f t="shared" si="7"/>
        <v>87.468999999999994</v>
      </c>
      <c r="BG18" s="45"/>
      <c r="BH18" s="52"/>
      <c r="BI18" s="53"/>
    </row>
    <row r="19" spans="1:61" x14ac:dyDescent="0.25">
      <c r="A19" s="6" t="s">
        <v>16</v>
      </c>
      <c r="B19" s="7">
        <v>43601</v>
      </c>
      <c r="C19">
        <v>2019</v>
      </c>
      <c r="D19">
        <v>87163.63</v>
      </c>
      <c r="E19" s="31">
        <v>6.335</v>
      </c>
      <c r="F19">
        <v>697999.58400000003</v>
      </c>
      <c r="G19" s="8">
        <f t="shared" si="0"/>
        <v>-0.30444860835922116</v>
      </c>
      <c r="H19" s="34">
        <f t="shared" si="8"/>
        <v>1.8151873282491814E-2</v>
      </c>
      <c r="I19" s="10" t="s">
        <v>17</v>
      </c>
      <c r="J19" s="7">
        <v>43601</v>
      </c>
      <c r="K19">
        <v>2019</v>
      </c>
      <c r="L19">
        <v>83083.64</v>
      </c>
      <c r="M19">
        <v>10.329000000000001</v>
      </c>
      <c r="N19">
        <v>741896.29799999995</v>
      </c>
      <c r="O19" s="11">
        <f t="shared" si="1"/>
        <v>-0.56793074844734914</v>
      </c>
      <c r="P19" s="9">
        <f t="shared" si="9"/>
        <v>2.784486195131277E-2</v>
      </c>
      <c r="Q19" s="10" t="s">
        <v>18</v>
      </c>
      <c r="R19" s="7">
        <v>43601</v>
      </c>
      <c r="S19">
        <v>2019</v>
      </c>
      <c r="T19">
        <v>263867.95</v>
      </c>
      <c r="U19">
        <v>47.469000000000001</v>
      </c>
      <c r="V19">
        <v>2368460.676</v>
      </c>
      <c r="W19" s="11">
        <f t="shared" si="2"/>
        <v>-0.43316468423371729</v>
      </c>
      <c r="X19" s="9">
        <f t="shared" si="10"/>
        <v>4.0084262728962448E-2</v>
      </c>
      <c r="Y19" s="10" t="s">
        <v>19</v>
      </c>
      <c r="Z19" s="7">
        <v>43601</v>
      </c>
      <c r="AA19">
        <v>2019</v>
      </c>
      <c r="AB19">
        <v>41812.92</v>
      </c>
      <c r="AC19">
        <v>8.8030000000000008</v>
      </c>
      <c r="AD19">
        <v>379735.19699999999</v>
      </c>
      <c r="AE19" s="11">
        <f t="shared" si="3"/>
        <v>-0.24853172164173998</v>
      </c>
      <c r="AF19" s="9">
        <f t="shared" si="11"/>
        <v>4.6363887622458133E-2</v>
      </c>
      <c r="AG19" s="10" t="s">
        <v>20</v>
      </c>
      <c r="AH19" s="7">
        <v>43601</v>
      </c>
      <c r="AI19">
        <v>2019</v>
      </c>
      <c r="AJ19">
        <v>37519.800000000003</v>
      </c>
      <c r="AK19">
        <v>1.2430000000000001</v>
      </c>
      <c r="AL19">
        <v>310812.50699999998</v>
      </c>
      <c r="AM19" s="11">
        <f t="shared" si="4"/>
        <v>-0.53538268319303861</v>
      </c>
      <c r="AN19" s="9">
        <f t="shared" si="12"/>
        <v>7.9983911329539904E-3</v>
      </c>
      <c r="AO19" s="10" t="s">
        <v>21</v>
      </c>
      <c r="AP19" s="7">
        <v>43601</v>
      </c>
      <c r="AQ19">
        <v>2019</v>
      </c>
      <c r="AR19">
        <v>76630.39</v>
      </c>
      <c r="AS19">
        <v>17.881</v>
      </c>
      <c r="AT19">
        <v>772323.603</v>
      </c>
      <c r="AU19" s="11">
        <f t="shared" si="5"/>
        <v>-0.49693889809334185</v>
      </c>
      <c r="AV19" s="9">
        <f t="shared" si="13"/>
        <v>4.6304424545730215E-2</v>
      </c>
      <c r="AW19" s="10" t="s">
        <v>22</v>
      </c>
      <c r="AX19" s="7">
        <v>43601</v>
      </c>
      <c r="AY19">
        <v>2019</v>
      </c>
      <c r="AZ19">
        <v>2777.82</v>
      </c>
      <c r="BA19">
        <v>1.3160000000000001</v>
      </c>
      <c r="BB19">
        <v>41563.875</v>
      </c>
      <c r="BC19" s="11">
        <f t="shared" si="6"/>
        <v>-0.47618950954063488</v>
      </c>
      <c r="BD19" s="34">
        <f t="shared" si="14"/>
        <v>6.3324220852843963E-2</v>
      </c>
      <c r="BE19" s="36"/>
      <c r="BF19" s="44">
        <f t="shared" si="7"/>
        <v>93.375999999999991</v>
      </c>
      <c r="BG19" s="45"/>
      <c r="BH19" s="52"/>
      <c r="BI19" s="53"/>
    </row>
    <row r="20" spans="1:61" x14ac:dyDescent="0.25">
      <c r="A20" s="6" t="s">
        <v>16</v>
      </c>
      <c r="B20" s="7">
        <v>43602</v>
      </c>
      <c r="C20">
        <v>2019</v>
      </c>
      <c r="D20">
        <v>88591.65</v>
      </c>
      <c r="E20" s="31">
        <v>6.085</v>
      </c>
      <c r="F20">
        <v>710204.76300000004</v>
      </c>
      <c r="G20" s="8">
        <f t="shared" si="0"/>
        <v>-0.33189736098908618</v>
      </c>
      <c r="H20" s="34">
        <f t="shared" si="8"/>
        <v>1.7135903100103541E-2</v>
      </c>
      <c r="I20" s="10" t="s">
        <v>17</v>
      </c>
      <c r="J20" s="7">
        <v>43602</v>
      </c>
      <c r="K20">
        <v>2019</v>
      </c>
      <c r="L20">
        <v>84711.09</v>
      </c>
      <c r="M20">
        <v>10.130000000000001</v>
      </c>
      <c r="N20">
        <v>748414.64300000004</v>
      </c>
      <c r="O20" s="11">
        <f t="shared" si="1"/>
        <v>-0.57625505680817568</v>
      </c>
      <c r="P20" s="9">
        <f t="shared" si="9"/>
        <v>2.7070555325839608E-2</v>
      </c>
      <c r="Q20" s="10" t="s">
        <v>18</v>
      </c>
      <c r="R20" s="7">
        <v>43602</v>
      </c>
      <c r="S20">
        <v>2019</v>
      </c>
      <c r="T20">
        <v>251045.99</v>
      </c>
      <c r="U20">
        <v>47.524000000000001</v>
      </c>
      <c r="V20">
        <v>2313731.8820000002</v>
      </c>
      <c r="W20" s="11">
        <f t="shared" si="2"/>
        <v>-0.43250791997984328</v>
      </c>
      <c r="X20" s="9">
        <f t="shared" si="10"/>
        <v>4.1079954310799437E-2</v>
      </c>
      <c r="Y20" s="10" t="s">
        <v>19</v>
      </c>
      <c r="Z20" s="7">
        <v>43602</v>
      </c>
      <c r="AA20">
        <v>2019</v>
      </c>
      <c r="AB20">
        <v>50046.51</v>
      </c>
      <c r="AC20">
        <v>7.7919999999999998</v>
      </c>
      <c r="AD20">
        <v>445451.48599999998</v>
      </c>
      <c r="AE20" s="11">
        <f t="shared" si="3"/>
        <v>-0.33483575769992485</v>
      </c>
      <c r="AF20" s="9">
        <f t="shared" si="11"/>
        <v>3.4984730076756329E-2</v>
      </c>
      <c r="AG20" s="10" t="s">
        <v>20</v>
      </c>
      <c r="AH20" s="7">
        <v>43602</v>
      </c>
      <c r="AI20">
        <v>2019</v>
      </c>
      <c r="AJ20">
        <v>39743.589999999997</v>
      </c>
      <c r="AK20">
        <v>1.0720000000000001</v>
      </c>
      <c r="AL20">
        <v>317130.12599999999</v>
      </c>
      <c r="AM20" s="11">
        <f t="shared" si="4"/>
        <v>-0.59930027062183211</v>
      </c>
      <c r="AN20" s="9">
        <f t="shared" si="12"/>
        <v>6.7606317540453414E-3</v>
      </c>
      <c r="AO20" s="10" t="s">
        <v>21</v>
      </c>
      <c r="AP20" s="7">
        <v>43602</v>
      </c>
      <c r="AQ20">
        <v>2019</v>
      </c>
      <c r="AR20">
        <v>83095.19</v>
      </c>
      <c r="AS20">
        <v>19.751000000000001</v>
      </c>
      <c r="AT20">
        <v>850221.31299999997</v>
      </c>
      <c r="AU20" s="11">
        <f t="shared" si="5"/>
        <v>-0.4443286268240923</v>
      </c>
      <c r="AV20" s="9">
        <f t="shared" si="13"/>
        <v>4.646084424844335E-2</v>
      </c>
      <c r="AW20" s="10" t="s">
        <v>22</v>
      </c>
      <c r="AX20" s="7">
        <v>43602</v>
      </c>
      <c r="AY20">
        <v>2019</v>
      </c>
      <c r="AZ20">
        <v>2863</v>
      </c>
      <c r="BA20">
        <v>1.3340000000000001</v>
      </c>
      <c r="BB20">
        <v>42208.2</v>
      </c>
      <c r="BC20" s="11">
        <f t="shared" si="6"/>
        <v>-0.469024928364139</v>
      </c>
      <c r="BD20" s="34">
        <f t="shared" si="14"/>
        <v>6.3210466212726441E-2</v>
      </c>
      <c r="BE20" s="36"/>
      <c r="BF20" s="44">
        <f t="shared" si="7"/>
        <v>93.688000000000002</v>
      </c>
      <c r="BG20" s="45"/>
      <c r="BH20" s="52"/>
      <c r="BI20" s="53"/>
    </row>
    <row r="21" spans="1:61" x14ac:dyDescent="0.25">
      <c r="A21" s="6" t="s">
        <v>16</v>
      </c>
      <c r="B21" s="7">
        <v>43603</v>
      </c>
      <c r="C21">
        <v>2019</v>
      </c>
      <c r="D21">
        <v>74078.350000000006</v>
      </c>
      <c r="E21" s="31">
        <v>5.1070000000000002</v>
      </c>
      <c r="F21">
        <v>601915.49800000002</v>
      </c>
      <c r="G21" s="8">
        <f t="shared" si="0"/>
        <v>-0.43927688127711795</v>
      </c>
      <c r="H21" s="34">
        <f t="shared" si="8"/>
        <v>1.6969159348676547E-2</v>
      </c>
      <c r="I21" s="10" t="s">
        <v>17</v>
      </c>
      <c r="J21" s="7">
        <v>43603</v>
      </c>
      <c r="K21">
        <v>2019</v>
      </c>
      <c r="L21">
        <v>61531.81</v>
      </c>
      <c r="M21">
        <v>9.5410000000000004</v>
      </c>
      <c r="N21">
        <v>585910.93200000003</v>
      </c>
      <c r="O21" s="11">
        <f t="shared" si="1"/>
        <v>-0.60089333632841113</v>
      </c>
      <c r="P21" s="9">
        <f t="shared" si="9"/>
        <v>3.2568090059121819E-2</v>
      </c>
      <c r="Q21" s="10" t="s">
        <v>18</v>
      </c>
      <c r="R21" s="7">
        <v>43603</v>
      </c>
      <c r="S21">
        <v>2019</v>
      </c>
      <c r="T21">
        <v>227828.46</v>
      </c>
      <c r="U21">
        <v>46.819000000000003</v>
      </c>
      <c r="V21">
        <v>2147444.1189999999</v>
      </c>
      <c r="W21" s="11">
        <f t="shared" si="2"/>
        <v>-0.4409264435976829</v>
      </c>
      <c r="X21" s="9">
        <f t="shared" si="10"/>
        <v>4.3604394252458774E-2</v>
      </c>
      <c r="Y21" s="10" t="s">
        <v>19</v>
      </c>
      <c r="Z21" s="7">
        <v>43603</v>
      </c>
      <c r="AA21">
        <v>2019</v>
      </c>
      <c r="AB21">
        <v>48567.58</v>
      </c>
      <c r="AC21">
        <v>8.5399999999999991</v>
      </c>
      <c r="AD21">
        <v>443586.76199999999</v>
      </c>
      <c r="AE21" s="11">
        <f t="shared" si="3"/>
        <v>-0.27098272211978425</v>
      </c>
      <c r="AF21" s="9">
        <f t="shared" si="11"/>
        <v>3.8504305049572245E-2</v>
      </c>
      <c r="AG21" s="10" t="s">
        <v>20</v>
      </c>
      <c r="AH21" s="7">
        <v>43603</v>
      </c>
      <c r="AI21">
        <v>2019</v>
      </c>
      <c r="AJ21">
        <v>27218.7</v>
      </c>
      <c r="AK21">
        <v>0.69399999999999995</v>
      </c>
      <c r="AL21">
        <v>221185.54500000001</v>
      </c>
      <c r="AM21" s="11">
        <f t="shared" si="4"/>
        <v>-0.74059177967495482</v>
      </c>
      <c r="AN21" s="9">
        <f t="shared" si="12"/>
        <v>6.2752744534006503E-3</v>
      </c>
      <c r="AO21" s="10" t="s">
        <v>21</v>
      </c>
      <c r="AP21" s="7">
        <v>43603</v>
      </c>
      <c r="AQ21">
        <v>2019</v>
      </c>
      <c r="AR21">
        <v>85691.29</v>
      </c>
      <c r="AS21">
        <v>19.888999999999999</v>
      </c>
      <c r="AT21">
        <v>847728.57499999995</v>
      </c>
      <c r="AU21" s="11">
        <f t="shared" si="5"/>
        <v>-0.44044615760743117</v>
      </c>
      <c r="AV21" s="9">
        <f t="shared" si="13"/>
        <v>4.6923037836727403E-2</v>
      </c>
      <c r="AW21" s="10" t="s">
        <v>22</v>
      </c>
      <c r="AX21" s="7">
        <v>43603</v>
      </c>
      <c r="AY21">
        <v>2019</v>
      </c>
      <c r="AZ21">
        <v>2844</v>
      </c>
      <c r="BA21">
        <v>1.32</v>
      </c>
      <c r="BB21">
        <v>41850.5</v>
      </c>
      <c r="BC21" s="11">
        <f t="shared" si="6"/>
        <v>-0.47459738039030247</v>
      </c>
      <c r="BD21" s="34">
        <f t="shared" si="14"/>
        <v>6.3081683611904277E-2</v>
      </c>
      <c r="BE21" s="36"/>
      <c r="BF21" s="44">
        <f t="shared" si="7"/>
        <v>91.91</v>
      </c>
      <c r="BG21" s="45"/>
      <c r="BH21" s="52"/>
      <c r="BI21" s="53"/>
    </row>
    <row r="22" spans="1:61" x14ac:dyDescent="0.25">
      <c r="A22" s="6" t="s">
        <v>16</v>
      </c>
      <c r="B22" s="7">
        <v>43604</v>
      </c>
      <c r="C22">
        <v>2019</v>
      </c>
      <c r="D22">
        <v>89309.69</v>
      </c>
      <c r="E22" s="31">
        <v>6.258</v>
      </c>
      <c r="F22">
        <v>723816.20700000005</v>
      </c>
      <c r="G22" s="8">
        <f t="shared" si="0"/>
        <v>-0.31290282416921961</v>
      </c>
      <c r="H22" s="34">
        <f t="shared" si="8"/>
        <v>1.7291682445016044E-2</v>
      </c>
      <c r="I22" s="10" t="s">
        <v>17</v>
      </c>
      <c r="J22" s="7">
        <v>43604</v>
      </c>
      <c r="K22">
        <v>2019</v>
      </c>
      <c r="L22">
        <v>61525.13</v>
      </c>
      <c r="M22">
        <v>8.9</v>
      </c>
      <c r="N22">
        <v>579760.58499999996</v>
      </c>
      <c r="O22" s="11">
        <f t="shared" si="1"/>
        <v>-0.6277068120032343</v>
      </c>
      <c r="P22" s="9">
        <f t="shared" si="9"/>
        <v>3.0702328617251553E-2</v>
      </c>
      <c r="Q22" s="10" t="s">
        <v>18</v>
      </c>
      <c r="R22" s="7">
        <v>43604</v>
      </c>
      <c r="S22">
        <v>2019</v>
      </c>
      <c r="T22">
        <v>231180.95</v>
      </c>
      <c r="U22">
        <v>53.481999999999999</v>
      </c>
      <c r="V22">
        <v>2199664.1690000002</v>
      </c>
      <c r="W22" s="11">
        <f t="shared" si="2"/>
        <v>-0.36136243953290925</v>
      </c>
      <c r="X22" s="9">
        <f t="shared" si="10"/>
        <v>4.8627422998224049E-2</v>
      </c>
      <c r="Y22" s="10" t="s">
        <v>19</v>
      </c>
      <c r="Z22" s="7">
        <v>43604</v>
      </c>
      <c r="AA22">
        <v>2019</v>
      </c>
      <c r="AB22">
        <v>60604.71</v>
      </c>
      <c r="AC22">
        <v>11.771000000000001</v>
      </c>
      <c r="AD22">
        <v>547584.61699999997</v>
      </c>
      <c r="AE22" s="11">
        <f t="shared" si="3"/>
        <v>4.8316601789251965E-3</v>
      </c>
      <c r="AF22" s="9">
        <f t="shared" si="11"/>
        <v>4.2992442207338347E-2</v>
      </c>
      <c r="AG22" s="10" t="s">
        <v>20</v>
      </c>
      <c r="AH22" s="7">
        <v>43604</v>
      </c>
      <c r="AI22">
        <v>2019</v>
      </c>
      <c r="AJ22">
        <v>33769.040000000001</v>
      </c>
      <c r="AK22">
        <v>1.0629999999999999</v>
      </c>
      <c r="AL22">
        <v>268619.53200000001</v>
      </c>
      <c r="AM22" s="11">
        <f t="shared" si="4"/>
        <v>-0.60266435417071607</v>
      </c>
      <c r="AN22" s="9">
        <f t="shared" si="12"/>
        <v>7.9145398853572562E-3</v>
      </c>
      <c r="AO22" s="10" t="s">
        <v>21</v>
      </c>
      <c r="AP22" s="7">
        <v>43604</v>
      </c>
      <c r="AQ22">
        <v>2019</v>
      </c>
      <c r="AR22">
        <v>92235.95</v>
      </c>
      <c r="AS22">
        <v>21.367000000000001</v>
      </c>
      <c r="AT22">
        <v>938735.09</v>
      </c>
      <c r="AU22" s="11">
        <f t="shared" si="5"/>
        <v>-0.39886434962029166</v>
      </c>
      <c r="AV22" s="9">
        <f t="shared" si="13"/>
        <v>4.5522960050422744E-2</v>
      </c>
      <c r="AW22" s="10" t="s">
        <v>22</v>
      </c>
      <c r="AX22" s="7">
        <v>43604</v>
      </c>
      <c r="AY22">
        <v>2019</v>
      </c>
      <c r="AZ22">
        <v>2847</v>
      </c>
      <c r="BA22">
        <v>1.33</v>
      </c>
      <c r="BB22">
        <v>42023.8</v>
      </c>
      <c r="BC22" s="11">
        <f t="shared" si="6"/>
        <v>-0.47061705751447142</v>
      </c>
      <c r="BD22" s="34">
        <f t="shared" si="14"/>
        <v>6.3297464769963688E-2</v>
      </c>
      <c r="BE22" s="36"/>
      <c r="BF22" s="44">
        <f t="shared" si="7"/>
        <v>104.17100000000001</v>
      </c>
      <c r="BG22" s="45"/>
      <c r="BH22" s="52"/>
      <c r="BI22" s="53"/>
    </row>
    <row r="23" spans="1:61" x14ac:dyDescent="0.25">
      <c r="A23" s="6" t="s">
        <v>16</v>
      </c>
      <c r="B23" s="7">
        <v>43605</v>
      </c>
      <c r="C23">
        <v>2019</v>
      </c>
      <c r="D23">
        <v>113418.66</v>
      </c>
      <c r="E23" s="31">
        <v>7.4980000000000002</v>
      </c>
      <c r="F23">
        <v>932178.72900000005</v>
      </c>
      <c r="G23" s="8">
        <f t="shared" si="0"/>
        <v>-0.17675701112508921</v>
      </c>
      <c r="H23" s="34">
        <f t="shared" si="8"/>
        <v>1.6087043754030993E-2</v>
      </c>
      <c r="I23" s="10" t="s">
        <v>17</v>
      </c>
      <c r="J23" s="7">
        <v>43605</v>
      </c>
      <c r="K23">
        <v>2019</v>
      </c>
      <c r="L23">
        <v>113505.21</v>
      </c>
      <c r="M23">
        <v>15.167</v>
      </c>
      <c r="N23">
        <v>997287.33499999996</v>
      </c>
      <c r="O23" s="11">
        <f t="shared" si="1"/>
        <v>-0.36555384468011859</v>
      </c>
      <c r="P23" s="9">
        <f t="shared" si="9"/>
        <v>3.0416509801560854E-2</v>
      </c>
      <c r="Q23" s="10" t="s">
        <v>18</v>
      </c>
      <c r="R23" s="7">
        <v>43605</v>
      </c>
      <c r="S23">
        <v>2019</v>
      </c>
      <c r="T23">
        <v>281585.21999999997</v>
      </c>
      <c r="U23">
        <v>57.695</v>
      </c>
      <c r="V23">
        <v>2554861.4279999998</v>
      </c>
      <c r="W23" s="11">
        <f t="shared" si="2"/>
        <v>-0.31105429768615978</v>
      </c>
      <c r="X23" s="9">
        <f t="shared" si="10"/>
        <v>4.5164876159381279E-2</v>
      </c>
      <c r="Y23" s="10" t="s">
        <v>19</v>
      </c>
      <c r="Z23" s="7">
        <v>43605</v>
      </c>
      <c r="AA23">
        <v>2019</v>
      </c>
      <c r="AB23">
        <v>71924.31</v>
      </c>
      <c r="AC23">
        <v>11.627000000000001</v>
      </c>
      <c r="AD23">
        <v>628858.31000000006</v>
      </c>
      <c r="AE23" s="11">
        <f t="shared" si="3"/>
        <v>-7.4609028204601869E-3</v>
      </c>
      <c r="AF23" s="9">
        <f t="shared" si="11"/>
        <v>3.6978123100575702E-2</v>
      </c>
      <c r="AG23" s="10" t="s">
        <v>20</v>
      </c>
      <c r="AH23" s="7">
        <v>43605</v>
      </c>
      <c r="AI23">
        <v>2019</v>
      </c>
      <c r="AJ23">
        <v>47289.57</v>
      </c>
      <c r="AK23">
        <v>1.5069999999999999</v>
      </c>
      <c r="AL23">
        <v>358369.88400000002</v>
      </c>
      <c r="AM23" s="11">
        <f t="shared" si="4"/>
        <v>-0.43670289909244508</v>
      </c>
      <c r="AN23" s="9">
        <f t="shared" si="12"/>
        <v>8.4103049239483522E-3</v>
      </c>
      <c r="AO23" s="10" t="s">
        <v>21</v>
      </c>
      <c r="AP23" s="7">
        <v>43605</v>
      </c>
      <c r="AQ23">
        <v>2019</v>
      </c>
      <c r="AR23">
        <v>105428.51</v>
      </c>
      <c r="AS23">
        <v>23.382999999999999</v>
      </c>
      <c r="AT23">
        <v>1058491.703</v>
      </c>
      <c r="AU23" s="11">
        <f t="shared" si="5"/>
        <v>-0.34214653845515425</v>
      </c>
      <c r="AV23" s="9">
        <f t="shared" si="13"/>
        <v>4.4181735074025424E-2</v>
      </c>
      <c r="AW23" s="10" t="s">
        <v>22</v>
      </c>
      <c r="AX23" s="7">
        <v>43605</v>
      </c>
      <c r="AY23">
        <v>2019</v>
      </c>
      <c r="AZ23">
        <v>7877.16</v>
      </c>
      <c r="BA23">
        <v>1.659</v>
      </c>
      <c r="BB23">
        <v>79656.255000000005</v>
      </c>
      <c r="BC23" s="11">
        <f t="shared" si="6"/>
        <v>-0.33966443489963016</v>
      </c>
      <c r="BD23" s="34">
        <f t="shared" si="14"/>
        <v>4.1653979339098979E-2</v>
      </c>
      <c r="BE23" s="36"/>
      <c r="BF23" s="44">
        <f t="shared" si="7"/>
        <v>118.53600000000002</v>
      </c>
      <c r="BG23" s="45"/>
      <c r="BH23" s="52"/>
      <c r="BI23" s="53"/>
    </row>
    <row r="24" spans="1:61" x14ac:dyDescent="0.25">
      <c r="A24" s="6" t="s">
        <v>16</v>
      </c>
      <c r="B24" s="7">
        <v>43606</v>
      </c>
      <c r="C24">
        <v>2019</v>
      </c>
      <c r="D24">
        <v>79754.19</v>
      </c>
      <c r="E24" s="31">
        <v>4.569</v>
      </c>
      <c r="F24">
        <v>618484.24399999995</v>
      </c>
      <c r="G24" s="8">
        <f t="shared" si="0"/>
        <v>-0.49834659693658745</v>
      </c>
      <c r="H24" s="34">
        <f t="shared" si="8"/>
        <v>1.4774830706924202E-2</v>
      </c>
      <c r="I24" s="10" t="s">
        <v>17</v>
      </c>
      <c r="J24" s="7">
        <v>43606</v>
      </c>
      <c r="K24">
        <v>2019</v>
      </c>
      <c r="L24">
        <v>92885.33</v>
      </c>
      <c r="M24">
        <v>13.497</v>
      </c>
      <c r="N24">
        <v>818168.54799999995</v>
      </c>
      <c r="O24" s="11">
        <f t="shared" si="1"/>
        <v>-0.43541110579861281</v>
      </c>
      <c r="P24" s="9">
        <f t="shared" si="9"/>
        <v>3.2993201787072365E-2</v>
      </c>
      <c r="Q24" s="10" t="s">
        <v>18</v>
      </c>
      <c r="R24" s="7">
        <v>43606</v>
      </c>
      <c r="S24">
        <v>2019</v>
      </c>
      <c r="T24">
        <v>244565.86</v>
      </c>
      <c r="U24">
        <v>47.658000000000001</v>
      </c>
      <c r="V24">
        <v>2226674.5619999999</v>
      </c>
      <c r="W24" s="11">
        <f t="shared" si="2"/>
        <v>-0.43090780343404111</v>
      </c>
      <c r="X24" s="9">
        <f t="shared" si="10"/>
        <v>4.2806435042931072E-2</v>
      </c>
      <c r="Y24" s="10" t="s">
        <v>19</v>
      </c>
      <c r="Z24" s="7">
        <v>43606</v>
      </c>
      <c r="AA24">
        <v>2019</v>
      </c>
      <c r="AB24">
        <v>57858.18</v>
      </c>
      <c r="AC24">
        <v>10.186999999999999</v>
      </c>
      <c r="AD24">
        <v>512041.40100000001</v>
      </c>
      <c r="AE24" s="11">
        <f t="shared" si="3"/>
        <v>-0.13038653281431403</v>
      </c>
      <c r="AF24" s="9">
        <f t="shared" si="11"/>
        <v>3.9789751297864287E-2</v>
      </c>
      <c r="AG24" s="10" t="s">
        <v>20</v>
      </c>
      <c r="AH24" s="7">
        <v>43606</v>
      </c>
      <c r="AI24">
        <v>2019</v>
      </c>
      <c r="AJ24">
        <v>36843.910000000003</v>
      </c>
      <c r="AK24">
        <v>1.1120000000000001</v>
      </c>
      <c r="AL24">
        <v>298281.00900000002</v>
      </c>
      <c r="AM24" s="11">
        <f t="shared" si="4"/>
        <v>-0.58434878818234826</v>
      </c>
      <c r="AN24" s="9">
        <f t="shared" si="12"/>
        <v>7.4560563123212444E-3</v>
      </c>
      <c r="AO24" s="10" t="s">
        <v>21</v>
      </c>
      <c r="AP24" s="7">
        <v>43606</v>
      </c>
      <c r="AQ24">
        <v>2019</v>
      </c>
      <c r="AR24">
        <v>107074.36</v>
      </c>
      <c r="AS24">
        <v>19.634</v>
      </c>
      <c r="AT24">
        <v>983254.87199999997</v>
      </c>
      <c r="AU24" s="11">
        <f t="shared" si="5"/>
        <v>-0.44762028550778338</v>
      </c>
      <c r="AV24" s="9">
        <f t="shared" si="13"/>
        <v>3.9936745922373625E-2</v>
      </c>
      <c r="AW24" s="10" t="s">
        <v>22</v>
      </c>
      <c r="AX24" s="7">
        <v>43606</v>
      </c>
      <c r="AY24">
        <v>2019</v>
      </c>
      <c r="AZ24">
        <v>2645.6</v>
      </c>
      <c r="BA24">
        <v>1.1040000000000001</v>
      </c>
      <c r="BB24">
        <v>39559.4</v>
      </c>
      <c r="BC24" s="11">
        <f t="shared" si="6"/>
        <v>-0.56057235450825293</v>
      </c>
      <c r="BD24" s="34">
        <f t="shared" si="14"/>
        <v>5.581480002224503E-2</v>
      </c>
      <c r="BE24" s="36"/>
      <c r="BF24" s="44">
        <f t="shared" si="7"/>
        <v>97.760999999999996</v>
      </c>
      <c r="BG24" s="45"/>
      <c r="BH24" s="52"/>
      <c r="BI24" s="53"/>
    </row>
    <row r="25" spans="1:61" x14ac:dyDescent="0.25">
      <c r="A25" s="6" t="s">
        <v>16</v>
      </c>
      <c r="B25" s="7">
        <v>43607</v>
      </c>
      <c r="C25">
        <v>2019</v>
      </c>
      <c r="D25">
        <v>86146.83</v>
      </c>
      <c r="E25" s="31">
        <v>4.9660000000000002</v>
      </c>
      <c r="F25">
        <v>674204.33499999996</v>
      </c>
      <c r="G25" s="8">
        <f t="shared" si="0"/>
        <v>-0.45475797776036181</v>
      </c>
      <c r="H25" s="34">
        <f t="shared" si="8"/>
        <v>1.473143894869795E-2</v>
      </c>
      <c r="I25" s="10" t="s">
        <v>17</v>
      </c>
      <c r="J25" s="7">
        <v>43607</v>
      </c>
      <c r="K25">
        <v>2019</v>
      </c>
      <c r="L25">
        <v>93231.59</v>
      </c>
      <c r="M25">
        <v>10.183999999999999</v>
      </c>
      <c r="N25">
        <v>810484.88199999998</v>
      </c>
      <c r="O25" s="11">
        <f t="shared" si="1"/>
        <v>-0.57399619926302681</v>
      </c>
      <c r="P25" s="9">
        <f t="shared" si="9"/>
        <v>2.5130635317636933E-2</v>
      </c>
      <c r="Q25" s="10" t="s">
        <v>18</v>
      </c>
      <c r="R25" s="7">
        <v>43607</v>
      </c>
      <c r="S25">
        <v>2019</v>
      </c>
      <c r="T25">
        <v>258042.81</v>
      </c>
      <c r="U25">
        <v>47.67</v>
      </c>
      <c r="V25">
        <v>2346426.9419999998</v>
      </c>
      <c r="W25" s="11">
        <f t="shared" si="2"/>
        <v>-0.43076450941501404</v>
      </c>
      <c r="X25" s="9">
        <f t="shared" si="10"/>
        <v>4.0631991686362084E-2</v>
      </c>
      <c r="Y25" s="10" t="s">
        <v>19</v>
      </c>
      <c r="Z25" s="7">
        <v>43607</v>
      </c>
      <c r="AA25">
        <v>2019</v>
      </c>
      <c r="AB25">
        <v>57638.43</v>
      </c>
      <c r="AC25">
        <v>10.739000000000001</v>
      </c>
      <c r="AD25">
        <v>519471.53700000001</v>
      </c>
      <c r="AE25" s="11">
        <f t="shared" si="3"/>
        <v>-8.326504131666998E-2</v>
      </c>
      <c r="AF25" s="9">
        <f t="shared" si="11"/>
        <v>4.1345864922720493E-2</v>
      </c>
      <c r="AG25" s="10" t="s">
        <v>20</v>
      </c>
      <c r="AH25" s="7">
        <v>43607</v>
      </c>
      <c r="AI25">
        <v>2019</v>
      </c>
      <c r="AJ25">
        <v>38236.04</v>
      </c>
      <c r="AK25">
        <v>1.385</v>
      </c>
      <c r="AL25">
        <v>304836.78899999999</v>
      </c>
      <c r="AM25" s="11">
        <f t="shared" si="4"/>
        <v>-0.48230492053287088</v>
      </c>
      <c r="AN25" s="9">
        <f t="shared" si="12"/>
        <v>9.0868297395692629E-3</v>
      </c>
      <c r="AO25" s="10" t="s">
        <v>21</v>
      </c>
      <c r="AP25" s="7">
        <v>43607</v>
      </c>
      <c r="AQ25">
        <v>2019</v>
      </c>
      <c r="AR25">
        <v>120997.98</v>
      </c>
      <c r="AS25">
        <v>20.68</v>
      </c>
      <c r="AT25">
        <v>1125637.402</v>
      </c>
      <c r="AU25" s="11">
        <f t="shared" si="5"/>
        <v>-0.41819229419888765</v>
      </c>
      <c r="AV25" s="9">
        <f t="shared" si="13"/>
        <v>3.6743626257010248E-2</v>
      </c>
      <c r="AW25" s="10" t="s">
        <v>22</v>
      </c>
      <c r="AX25" s="7">
        <v>43607</v>
      </c>
      <c r="AY25">
        <v>2019</v>
      </c>
      <c r="AZ25">
        <v>2609</v>
      </c>
      <c r="BA25">
        <v>1.103</v>
      </c>
      <c r="BB25">
        <v>39174.300000000003</v>
      </c>
      <c r="BC25" s="11">
        <f t="shared" si="6"/>
        <v>-0.56097038679583611</v>
      </c>
      <c r="BD25" s="34">
        <f t="shared" si="14"/>
        <v>5.6312429322285272E-2</v>
      </c>
      <c r="BE25" s="36"/>
      <c r="BF25" s="44">
        <f t="shared" si="7"/>
        <v>96.727000000000004</v>
      </c>
      <c r="BG25" s="45"/>
      <c r="BH25" s="52"/>
      <c r="BI25" s="53"/>
    </row>
    <row r="26" spans="1:61" x14ac:dyDescent="0.25">
      <c r="A26" s="6" t="s">
        <v>16</v>
      </c>
      <c r="B26" s="7">
        <v>43608</v>
      </c>
      <c r="C26">
        <v>2019</v>
      </c>
      <c r="D26">
        <v>106333.39</v>
      </c>
      <c r="E26" s="31">
        <v>6.2679999999999998</v>
      </c>
      <c r="F26">
        <v>830368.42599999998</v>
      </c>
      <c r="G26" s="8">
        <f t="shared" si="0"/>
        <v>-0.31180487406402502</v>
      </c>
      <c r="H26" s="34">
        <f t="shared" si="8"/>
        <v>1.5096913138168864E-2</v>
      </c>
      <c r="I26" s="10" t="s">
        <v>17</v>
      </c>
      <c r="J26" s="7">
        <v>43608</v>
      </c>
      <c r="K26">
        <v>2019</v>
      </c>
      <c r="L26">
        <v>92699.6</v>
      </c>
      <c r="M26">
        <v>10.853999999999999</v>
      </c>
      <c r="N26">
        <v>822050.93599999999</v>
      </c>
      <c r="O26" s="11">
        <f t="shared" si="1"/>
        <v>-0.5459696334250681</v>
      </c>
      <c r="P26" s="9">
        <f t="shared" si="9"/>
        <v>2.6407122781987806E-2</v>
      </c>
      <c r="Q26" s="10" t="s">
        <v>18</v>
      </c>
      <c r="R26" s="7">
        <v>43608</v>
      </c>
      <c r="S26">
        <v>2019</v>
      </c>
      <c r="T26">
        <v>271965.78999999998</v>
      </c>
      <c r="U26">
        <v>50.991</v>
      </c>
      <c r="V26">
        <v>2501610.085</v>
      </c>
      <c r="W26" s="11">
        <f t="shared" si="2"/>
        <v>-0.39110788964927595</v>
      </c>
      <c r="X26" s="9">
        <f t="shared" si="10"/>
        <v>4.0766544958983887E-2</v>
      </c>
      <c r="Y26" s="10" t="s">
        <v>19</v>
      </c>
      <c r="Z26" s="7">
        <v>43608</v>
      </c>
      <c r="AA26">
        <v>2019</v>
      </c>
      <c r="AB26">
        <v>57450.79</v>
      </c>
      <c r="AC26">
        <v>11.754</v>
      </c>
      <c r="AD26">
        <v>531346.36499999999</v>
      </c>
      <c r="AE26" s="11">
        <f t="shared" si="3"/>
        <v>3.3804548248309841E-3</v>
      </c>
      <c r="AF26" s="9">
        <f t="shared" si="11"/>
        <v>4.4242327695231343E-2</v>
      </c>
      <c r="AG26" s="10" t="s">
        <v>20</v>
      </c>
      <c r="AH26" s="7">
        <v>43608</v>
      </c>
      <c r="AI26">
        <v>2019</v>
      </c>
      <c r="AJ26">
        <v>38605.54</v>
      </c>
      <c r="AK26">
        <v>1.131</v>
      </c>
      <c r="AL26">
        <v>312945.39500000002</v>
      </c>
      <c r="AM26" s="11">
        <f t="shared" si="4"/>
        <v>-0.57724683402359345</v>
      </c>
      <c r="AN26" s="9">
        <f t="shared" si="12"/>
        <v>7.2280980520579314E-3</v>
      </c>
      <c r="AO26" s="10" t="s">
        <v>21</v>
      </c>
      <c r="AP26" s="7">
        <v>43608</v>
      </c>
      <c r="AQ26">
        <v>2019</v>
      </c>
      <c r="AR26">
        <v>143054.96</v>
      </c>
      <c r="AS26">
        <v>21.738</v>
      </c>
      <c r="AT26">
        <v>1252960.6399999999</v>
      </c>
      <c r="AU26" s="11">
        <f t="shared" si="5"/>
        <v>-0.38842669687115183</v>
      </c>
      <c r="AV26" s="9">
        <f t="shared" si="13"/>
        <v>3.469861591182944E-2</v>
      </c>
      <c r="AW26" s="10" t="s">
        <v>22</v>
      </c>
      <c r="AX26" s="7">
        <v>43608</v>
      </c>
      <c r="AY26">
        <v>2019</v>
      </c>
      <c r="AZ26">
        <v>2595</v>
      </c>
      <c r="BA26">
        <v>1.139</v>
      </c>
      <c r="BB26">
        <v>38962.5</v>
      </c>
      <c r="BC26" s="11">
        <f t="shared" si="6"/>
        <v>-0.54664122444284435</v>
      </c>
      <c r="BD26" s="34">
        <f t="shared" si="14"/>
        <v>5.8466474173885147E-2</v>
      </c>
      <c r="BE26" s="36"/>
      <c r="BF26" s="44">
        <f t="shared" si="7"/>
        <v>103.875</v>
      </c>
      <c r="BG26" s="45"/>
      <c r="BH26" s="52"/>
      <c r="BI26" s="53"/>
    </row>
    <row r="27" spans="1:61" x14ac:dyDescent="0.25">
      <c r="A27" s="6" t="s">
        <v>16</v>
      </c>
      <c r="B27" s="7">
        <v>43609</v>
      </c>
      <c r="C27">
        <v>2019</v>
      </c>
      <c r="D27">
        <v>103261.7</v>
      </c>
      <c r="E27" s="31">
        <v>6.5990000000000002</v>
      </c>
      <c r="F27">
        <v>809203.57400000002</v>
      </c>
      <c r="G27" s="8">
        <f t="shared" si="0"/>
        <v>-0.27546272558208373</v>
      </c>
      <c r="H27" s="34">
        <f t="shared" si="8"/>
        <v>1.6309863703098275E-2</v>
      </c>
      <c r="I27" s="10" t="s">
        <v>17</v>
      </c>
      <c r="J27" s="7">
        <v>43609</v>
      </c>
      <c r="K27">
        <v>2019</v>
      </c>
      <c r="L27">
        <v>97626.559999999998</v>
      </c>
      <c r="M27">
        <v>13.631</v>
      </c>
      <c r="N27">
        <v>862845.26800000004</v>
      </c>
      <c r="O27" s="11">
        <f t="shared" si="1"/>
        <v>-0.42980579263102103</v>
      </c>
      <c r="P27" s="9">
        <f t="shared" si="9"/>
        <v>3.159546793736371E-2</v>
      </c>
      <c r="Q27" s="10" t="s">
        <v>18</v>
      </c>
      <c r="R27" s="7">
        <v>43609</v>
      </c>
      <c r="S27">
        <v>2019</v>
      </c>
      <c r="T27">
        <v>278757.63</v>
      </c>
      <c r="U27">
        <v>54.079000000000001</v>
      </c>
      <c r="V27">
        <v>2551392.2459999998</v>
      </c>
      <c r="W27" s="11">
        <f t="shared" si="2"/>
        <v>-0.35423356208631313</v>
      </c>
      <c r="X27" s="9">
        <f t="shared" si="10"/>
        <v>4.2391756959192395E-2</v>
      </c>
      <c r="Y27" s="10" t="s">
        <v>19</v>
      </c>
      <c r="Z27" s="7">
        <v>43609</v>
      </c>
      <c r="AA27">
        <v>2019</v>
      </c>
      <c r="AB27">
        <v>61651.59</v>
      </c>
      <c r="AC27">
        <v>11.101000000000001</v>
      </c>
      <c r="AD27">
        <v>553760.98499999999</v>
      </c>
      <c r="AE27" s="11">
        <f t="shared" si="3"/>
        <v>-5.2362903776548404E-2</v>
      </c>
      <c r="AF27" s="9">
        <f t="shared" si="11"/>
        <v>4.0093109845938314E-2</v>
      </c>
      <c r="AG27" s="10" t="s">
        <v>20</v>
      </c>
      <c r="AH27" s="7">
        <v>43609</v>
      </c>
      <c r="AI27">
        <v>2019</v>
      </c>
      <c r="AJ27">
        <v>32911.4</v>
      </c>
      <c r="AK27">
        <v>0.91200000000000003</v>
      </c>
      <c r="AL27">
        <v>273129.60499999998</v>
      </c>
      <c r="AM27" s="11">
        <f t="shared" si="4"/>
        <v>-0.65910620037976775</v>
      </c>
      <c r="AN27" s="9">
        <f t="shared" si="12"/>
        <v>6.678148273234606E-3</v>
      </c>
      <c r="AO27" s="10" t="s">
        <v>21</v>
      </c>
      <c r="AP27" s="7">
        <v>43609</v>
      </c>
      <c r="AQ27">
        <v>2019</v>
      </c>
      <c r="AR27">
        <v>153787.65</v>
      </c>
      <c r="AS27">
        <v>26.707000000000001</v>
      </c>
      <c r="AT27">
        <v>1387609.7009999999</v>
      </c>
      <c r="AU27" s="11">
        <f t="shared" si="5"/>
        <v>-0.24862967123644544</v>
      </c>
      <c r="AV27" s="9">
        <f t="shared" si="13"/>
        <v>3.8493533132195945E-2</v>
      </c>
      <c r="AW27" s="10" t="s">
        <v>22</v>
      </c>
      <c r="AX27" s="7">
        <v>43609</v>
      </c>
      <c r="AY27">
        <v>2019</v>
      </c>
      <c r="AZ27">
        <v>2586</v>
      </c>
      <c r="BA27">
        <v>1.2030000000000001</v>
      </c>
      <c r="BB27">
        <v>38552.006999999998</v>
      </c>
      <c r="BC27" s="11">
        <f t="shared" si="6"/>
        <v>-0.52116715803752567</v>
      </c>
      <c r="BD27" s="34">
        <f t="shared" si="14"/>
        <v>6.2409202197955614E-2</v>
      </c>
      <c r="BE27" s="36"/>
      <c r="BF27" s="44">
        <f t="shared" si="7"/>
        <v>114.23200000000001</v>
      </c>
      <c r="BG27" s="45"/>
      <c r="BH27" s="52"/>
      <c r="BI27" s="53"/>
    </row>
    <row r="28" spans="1:61" x14ac:dyDescent="0.25">
      <c r="A28" s="6" t="s">
        <v>16</v>
      </c>
      <c r="B28" s="7">
        <v>43610</v>
      </c>
      <c r="C28">
        <v>2019</v>
      </c>
      <c r="D28">
        <v>73329.759999999995</v>
      </c>
      <c r="E28" s="31">
        <v>5.3879999999999999</v>
      </c>
      <c r="F28">
        <v>592342.78200000001</v>
      </c>
      <c r="G28" s="8">
        <f t="shared" si="0"/>
        <v>-0.40842448332114978</v>
      </c>
      <c r="H28" s="34">
        <f t="shared" si="8"/>
        <v>1.8192169006627651E-2</v>
      </c>
      <c r="I28" s="10" t="s">
        <v>17</v>
      </c>
      <c r="J28" s="7">
        <v>43610</v>
      </c>
      <c r="K28">
        <v>2019</v>
      </c>
      <c r="L28">
        <v>72173.820000000007</v>
      </c>
      <c r="M28">
        <v>6.62</v>
      </c>
      <c r="N28">
        <v>644816.46499999997</v>
      </c>
      <c r="O28" s="11">
        <f t="shared" si="1"/>
        <v>-0.72308079724285512</v>
      </c>
      <c r="P28" s="9">
        <f t="shared" si="9"/>
        <v>2.0532974448783655E-2</v>
      </c>
      <c r="Q28" s="10" t="s">
        <v>18</v>
      </c>
      <c r="R28" s="7">
        <v>43610</v>
      </c>
      <c r="S28">
        <v>2019</v>
      </c>
      <c r="T28">
        <v>214552.29</v>
      </c>
      <c r="U28">
        <v>44.956000000000003</v>
      </c>
      <c r="V28">
        <v>2053183.446</v>
      </c>
      <c r="W28" s="11">
        <f t="shared" si="2"/>
        <v>-0.46317284005163356</v>
      </c>
      <c r="X28" s="9">
        <f t="shared" si="10"/>
        <v>4.3791508340458342E-2</v>
      </c>
      <c r="Y28" s="10" t="s">
        <v>19</v>
      </c>
      <c r="Z28" s="7">
        <v>43610</v>
      </c>
      <c r="AA28">
        <v>2019</v>
      </c>
      <c r="AB28">
        <v>46320.21</v>
      </c>
      <c r="AC28">
        <v>11.797000000000001</v>
      </c>
      <c r="AD28">
        <v>438470.84299999999</v>
      </c>
      <c r="AE28" s="11">
        <f t="shared" si="3"/>
        <v>7.0511507204808711E-3</v>
      </c>
      <c r="AF28" s="9">
        <f t="shared" si="11"/>
        <v>5.3809735303197798E-2</v>
      </c>
      <c r="AG28" s="10" t="s">
        <v>20</v>
      </c>
      <c r="AH28" s="7">
        <v>43610</v>
      </c>
      <c r="AI28">
        <v>2019</v>
      </c>
      <c r="AJ28">
        <v>27451.45</v>
      </c>
      <c r="AK28">
        <v>1.115</v>
      </c>
      <c r="AL28">
        <v>230067.93</v>
      </c>
      <c r="AM28" s="11">
        <f t="shared" si="4"/>
        <v>-0.58322742699938701</v>
      </c>
      <c r="AN28" s="9">
        <f t="shared" si="12"/>
        <v>9.6927894296262845E-3</v>
      </c>
      <c r="AO28" s="10" t="s">
        <v>21</v>
      </c>
      <c r="AP28" s="7">
        <v>43610</v>
      </c>
      <c r="AQ28">
        <v>2019</v>
      </c>
      <c r="AR28">
        <v>153420.37</v>
      </c>
      <c r="AS28">
        <v>25.457999999999998</v>
      </c>
      <c r="AT28">
        <v>1374669.746</v>
      </c>
      <c r="AU28" s="11">
        <f t="shared" si="5"/>
        <v>-0.28376883103071965</v>
      </c>
      <c r="AV28" s="9">
        <f t="shared" si="13"/>
        <v>3.7038714315314539E-2</v>
      </c>
      <c r="AW28" s="10" t="s">
        <v>22</v>
      </c>
      <c r="AX28" s="7">
        <v>43610</v>
      </c>
      <c r="AY28">
        <v>2019</v>
      </c>
      <c r="AZ28">
        <v>2574</v>
      </c>
      <c r="BA28">
        <v>1.1970000000000001</v>
      </c>
      <c r="BB28">
        <v>38187.5</v>
      </c>
      <c r="BC28" s="11">
        <f t="shared" si="6"/>
        <v>-0.52355535176302426</v>
      </c>
      <c r="BD28" s="34">
        <f t="shared" si="14"/>
        <v>6.2690671031096559E-2</v>
      </c>
      <c r="BE28" s="36"/>
      <c r="BF28" s="44">
        <f t="shared" si="7"/>
        <v>96.531000000000006</v>
      </c>
      <c r="BG28" s="45"/>
      <c r="BH28" s="52"/>
      <c r="BI28" s="53"/>
    </row>
    <row r="29" spans="1:61" x14ac:dyDescent="0.25">
      <c r="A29" s="6" t="s">
        <v>16</v>
      </c>
      <c r="B29" s="7">
        <v>43611</v>
      </c>
      <c r="C29">
        <v>2019</v>
      </c>
      <c r="D29">
        <v>94654.29</v>
      </c>
      <c r="E29" s="31">
        <v>6.4329999999999998</v>
      </c>
      <c r="F29">
        <v>750079.20200000005</v>
      </c>
      <c r="G29" s="8">
        <f t="shared" si="0"/>
        <v>-0.2936886973283141</v>
      </c>
      <c r="H29" s="34">
        <f t="shared" si="8"/>
        <v>1.7152855279408213E-2</v>
      </c>
      <c r="I29" s="10" t="s">
        <v>17</v>
      </c>
      <c r="J29" s="7">
        <v>43611</v>
      </c>
      <c r="K29">
        <v>2019</v>
      </c>
      <c r="L29">
        <v>72074.899999999994</v>
      </c>
      <c r="M29">
        <v>8.9440000000000008</v>
      </c>
      <c r="N29">
        <v>673411.30900000001</v>
      </c>
      <c r="O29" s="11">
        <f t="shared" si="1"/>
        <v>-0.62586626141089075</v>
      </c>
      <c r="P29" s="9">
        <f t="shared" si="9"/>
        <v>2.656326046345028E-2</v>
      </c>
      <c r="Q29" s="10" t="s">
        <v>18</v>
      </c>
      <c r="R29" s="7">
        <v>43611</v>
      </c>
      <c r="S29">
        <v>2019</v>
      </c>
      <c r="T29">
        <v>250959.5</v>
      </c>
      <c r="U29">
        <v>49.372</v>
      </c>
      <c r="V29">
        <v>2305156.4210000001</v>
      </c>
      <c r="W29" s="11">
        <f t="shared" si="2"/>
        <v>-0.41044064104967642</v>
      </c>
      <c r="X29" s="9">
        <f t="shared" si="10"/>
        <v>4.2836138624017479E-2</v>
      </c>
      <c r="Y29" s="10" t="s">
        <v>19</v>
      </c>
      <c r="Z29" s="7">
        <v>43611</v>
      </c>
      <c r="AA29">
        <v>2019</v>
      </c>
      <c r="AB29">
        <v>47027</v>
      </c>
      <c r="AC29">
        <v>11.545999999999999</v>
      </c>
      <c r="AD29">
        <v>451419.89500000002</v>
      </c>
      <c r="AE29" s="11">
        <f t="shared" si="3"/>
        <v>-1.437546950761457E-2</v>
      </c>
      <c r="AF29" s="9">
        <f t="shared" si="11"/>
        <v>5.1154147736443917E-2</v>
      </c>
      <c r="AG29" s="10" t="s">
        <v>20</v>
      </c>
      <c r="AH29" s="7">
        <v>43611</v>
      </c>
      <c r="AI29">
        <v>2019</v>
      </c>
      <c r="AJ29">
        <v>31899.85</v>
      </c>
      <c r="AK29">
        <v>1.3080000000000001</v>
      </c>
      <c r="AL29">
        <v>264971.18699999998</v>
      </c>
      <c r="AM29" s="11">
        <f t="shared" si="4"/>
        <v>-0.51108652422887735</v>
      </c>
      <c r="AN29" s="9">
        <f t="shared" si="12"/>
        <v>9.8727715628944973E-3</v>
      </c>
      <c r="AO29" s="10" t="s">
        <v>21</v>
      </c>
      <c r="AP29" s="7">
        <v>43611</v>
      </c>
      <c r="AQ29">
        <v>2019</v>
      </c>
      <c r="AR29">
        <v>146109.9</v>
      </c>
      <c r="AS29">
        <v>22.74</v>
      </c>
      <c r="AT29">
        <v>1276959.8910000001</v>
      </c>
      <c r="AU29" s="11">
        <f t="shared" si="5"/>
        <v>-0.3602365942980032</v>
      </c>
      <c r="AV29" s="9">
        <f t="shared" si="13"/>
        <v>3.5615840654465783E-2</v>
      </c>
      <c r="AW29" s="10" t="s">
        <v>22</v>
      </c>
      <c r="AX29" s="7">
        <v>43611</v>
      </c>
      <c r="AY29">
        <v>2019</v>
      </c>
      <c r="AZ29">
        <v>2584</v>
      </c>
      <c r="BA29">
        <v>1.2090000000000001</v>
      </c>
      <c r="BB29">
        <v>38630.5</v>
      </c>
      <c r="BC29" s="11">
        <f t="shared" si="6"/>
        <v>-0.51877896431202708</v>
      </c>
      <c r="BD29" s="34">
        <f t="shared" si="14"/>
        <v>6.2593028824374522E-2</v>
      </c>
      <c r="BE29" s="36"/>
      <c r="BF29" s="44">
        <f t="shared" si="7"/>
        <v>101.55200000000001</v>
      </c>
      <c r="BG29" s="45"/>
      <c r="BH29" s="52"/>
      <c r="BI29" s="53"/>
    </row>
    <row r="30" spans="1:61" x14ac:dyDescent="0.25">
      <c r="A30" s="6" t="s">
        <v>16</v>
      </c>
      <c r="B30" s="7">
        <v>43612</v>
      </c>
      <c r="C30">
        <v>2019</v>
      </c>
      <c r="D30">
        <v>90605.72</v>
      </c>
      <c r="E30" s="31">
        <v>5.8780000000000001</v>
      </c>
      <c r="F30">
        <v>719334.06400000001</v>
      </c>
      <c r="G30" s="8">
        <f t="shared" si="0"/>
        <v>-0.35462492816661434</v>
      </c>
      <c r="H30" s="34">
        <f t="shared" si="8"/>
        <v>1.6342893501565082E-2</v>
      </c>
      <c r="I30" s="10" t="s">
        <v>17</v>
      </c>
      <c r="J30" s="7">
        <v>43612</v>
      </c>
      <c r="K30">
        <v>2019</v>
      </c>
      <c r="L30">
        <v>84366.04</v>
      </c>
      <c r="M30">
        <v>10.500999999999999</v>
      </c>
      <c r="N30">
        <v>771225.82499999995</v>
      </c>
      <c r="O30" s="11">
        <f t="shared" si="1"/>
        <v>-0.5607358688590971</v>
      </c>
      <c r="P30" s="9">
        <f t="shared" si="9"/>
        <v>2.7231971906542422E-2</v>
      </c>
      <c r="Q30" s="10" t="s">
        <v>18</v>
      </c>
      <c r="R30" s="7">
        <v>43612</v>
      </c>
      <c r="S30">
        <v>2019</v>
      </c>
      <c r="T30">
        <v>265145.11</v>
      </c>
      <c r="U30">
        <v>68.290000000000006</v>
      </c>
      <c r="V30">
        <v>2393182.699</v>
      </c>
      <c r="W30" s="11">
        <f t="shared" si="2"/>
        <v>-0.1845376200535202</v>
      </c>
      <c r="X30" s="9">
        <f t="shared" si="10"/>
        <v>5.7070444332173405E-2</v>
      </c>
      <c r="Y30" s="10" t="s">
        <v>19</v>
      </c>
      <c r="Z30" s="7">
        <v>43612</v>
      </c>
      <c r="AA30">
        <v>2019</v>
      </c>
      <c r="AB30">
        <v>47458.85</v>
      </c>
      <c r="AC30">
        <v>11.311</v>
      </c>
      <c r="AD30">
        <v>461537.27</v>
      </c>
      <c r="AE30" s="11">
        <f t="shared" si="3"/>
        <v>-3.4436249402444816E-2</v>
      </c>
      <c r="AF30" s="9">
        <f t="shared" si="11"/>
        <v>4.9014459872330565E-2</v>
      </c>
      <c r="AG30" s="10" t="s">
        <v>20</v>
      </c>
      <c r="AH30" s="7">
        <v>43612</v>
      </c>
      <c r="AI30">
        <v>2019</v>
      </c>
      <c r="AJ30">
        <v>32183.78</v>
      </c>
      <c r="AK30">
        <v>1.2170000000000001</v>
      </c>
      <c r="AL30">
        <v>267655.87599999999</v>
      </c>
      <c r="AM30" s="11">
        <f t="shared" si="4"/>
        <v>-0.54510114677870314</v>
      </c>
      <c r="AN30" s="9">
        <f t="shared" si="12"/>
        <v>9.0937663554227378E-3</v>
      </c>
      <c r="AO30" s="10" t="s">
        <v>21</v>
      </c>
      <c r="AP30" s="7">
        <v>43612</v>
      </c>
      <c r="AQ30">
        <v>2019</v>
      </c>
      <c r="AR30">
        <v>147474.45000000001</v>
      </c>
      <c r="AS30">
        <v>21.965</v>
      </c>
      <c r="AT30">
        <v>1258104.2779999999</v>
      </c>
      <c r="AU30" s="11">
        <f t="shared" si="5"/>
        <v>-0.38204031634809321</v>
      </c>
      <c r="AV30" s="9">
        <f t="shared" si="13"/>
        <v>3.4917614356923761E-2</v>
      </c>
      <c r="AW30" s="10" t="s">
        <v>22</v>
      </c>
      <c r="AX30" s="7">
        <v>43612</v>
      </c>
      <c r="AY30">
        <v>2019</v>
      </c>
      <c r="AZ30">
        <v>2606</v>
      </c>
      <c r="BA30">
        <v>1.8109999999999999</v>
      </c>
      <c r="BB30">
        <v>43565.673000000003</v>
      </c>
      <c r="BC30" s="11">
        <f t="shared" si="6"/>
        <v>-0.27916352718699838</v>
      </c>
      <c r="BD30" s="34">
        <f t="shared" si="14"/>
        <v>8.3138851085807847E-2</v>
      </c>
      <c r="BE30" s="36"/>
      <c r="BF30" s="44">
        <f t="shared" si="7"/>
        <v>120.97300000000001</v>
      </c>
      <c r="BG30" s="45"/>
      <c r="BH30" s="52"/>
      <c r="BI30" s="53"/>
    </row>
    <row r="31" spans="1:61" x14ac:dyDescent="0.25">
      <c r="A31" s="6" t="s">
        <v>16</v>
      </c>
      <c r="B31" s="7">
        <v>43613</v>
      </c>
      <c r="C31">
        <v>2019</v>
      </c>
      <c r="D31">
        <v>97119.97</v>
      </c>
      <c r="E31" s="31">
        <v>7.26</v>
      </c>
      <c r="F31">
        <v>800772.95799999998</v>
      </c>
      <c r="G31" s="8">
        <f t="shared" si="0"/>
        <v>-0.20288822362872072</v>
      </c>
      <c r="H31" s="34">
        <f t="shared" si="8"/>
        <v>1.8132480442727437E-2</v>
      </c>
      <c r="I31" s="10" t="s">
        <v>17</v>
      </c>
      <c r="J31" s="7">
        <v>43613</v>
      </c>
      <c r="K31">
        <v>2019</v>
      </c>
      <c r="L31">
        <v>107338.21</v>
      </c>
      <c r="M31">
        <v>13.326000000000001</v>
      </c>
      <c r="N31">
        <v>922897.73899999994</v>
      </c>
      <c r="O31" s="11">
        <f t="shared" si="1"/>
        <v>-0.44256415469158433</v>
      </c>
      <c r="P31" s="9">
        <f t="shared" si="9"/>
        <v>2.8878605801850383E-2</v>
      </c>
      <c r="Q31" s="10" t="s">
        <v>18</v>
      </c>
      <c r="R31" s="7">
        <v>43613</v>
      </c>
      <c r="S31">
        <v>2019</v>
      </c>
      <c r="T31">
        <v>320659.45</v>
      </c>
      <c r="U31">
        <v>86.064999999999998</v>
      </c>
      <c r="V31">
        <v>2897636.1039999998</v>
      </c>
      <c r="W31" s="11">
        <f t="shared" si="2"/>
        <v>2.7716645630308612E-2</v>
      </c>
      <c r="X31" s="9">
        <f t="shared" si="10"/>
        <v>5.9403594454937127E-2</v>
      </c>
      <c r="Y31" s="10" t="s">
        <v>19</v>
      </c>
      <c r="Z31" s="7">
        <v>43613</v>
      </c>
      <c r="AA31">
        <v>2019</v>
      </c>
      <c r="AB31">
        <v>69959.83</v>
      </c>
      <c r="AC31">
        <v>16.48</v>
      </c>
      <c r="AD31">
        <v>655151.35600000003</v>
      </c>
      <c r="AE31" s="11">
        <f t="shared" si="3"/>
        <v>0.40681554326299263</v>
      </c>
      <c r="AF31" s="9">
        <f t="shared" si="11"/>
        <v>5.0308985394208659E-2</v>
      </c>
      <c r="AG31" s="10" t="s">
        <v>20</v>
      </c>
      <c r="AH31" s="7">
        <v>43613</v>
      </c>
      <c r="AI31">
        <v>2019</v>
      </c>
      <c r="AJ31">
        <v>42036.29</v>
      </c>
      <c r="AK31">
        <v>2.113</v>
      </c>
      <c r="AL31">
        <v>331738.80900000001</v>
      </c>
      <c r="AM31" s="11">
        <f t="shared" si="4"/>
        <v>-0.21018794013426437</v>
      </c>
      <c r="AN31" s="9">
        <f t="shared" si="12"/>
        <v>1.2738937638134464E-2</v>
      </c>
      <c r="AO31" s="10" t="s">
        <v>21</v>
      </c>
      <c r="AP31" s="7">
        <v>43613</v>
      </c>
      <c r="AQ31">
        <v>2019</v>
      </c>
      <c r="AR31">
        <v>178628.53</v>
      </c>
      <c r="AS31">
        <v>31.055</v>
      </c>
      <c r="AT31">
        <v>1596136.456</v>
      </c>
      <c r="AU31" s="11">
        <f t="shared" si="5"/>
        <v>-0.12630375707671451</v>
      </c>
      <c r="AV31" s="9">
        <f t="shared" si="13"/>
        <v>3.8912713112042342E-2</v>
      </c>
      <c r="AW31" s="10" t="s">
        <v>22</v>
      </c>
      <c r="AX31" s="7">
        <v>43613</v>
      </c>
      <c r="AY31">
        <v>2019</v>
      </c>
      <c r="AZ31">
        <v>5284.67</v>
      </c>
      <c r="BA31">
        <v>1.5029999999999999</v>
      </c>
      <c r="BB31">
        <v>70293.95</v>
      </c>
      <c r="BC31" s="11">
        <f t="shared" si="6"/>
        <v>-0.40175747176259446</v>
      </c>
      <c r="BD31" s="34">
        <f t="shared" si="14"/>
        <v>4.2763281904061444E-2</v>
      </c>
      <c r="BE31" s="36"/>
      <c r="BF31" s="44">
        <f t="shared" si="7"/>
        <v>157.80199999999999</v>
      </c>
      <c r="BG31" s="45"/>
      <c r="BH31" s="52"/>
      <c r="BI31" s="53"/>
    </row>
    <row r="32" spans="1:61" x14ac:dyDescent="0.25">
      <c r="A32" s="6" t="s">
        <v>16</v>
      </c>
      <c r="B32" s="7">
        <v>43614</v>
      </c>
      <c r="C32">
        <v>2019</v>
      </c>
      <c r="D32">
        <v>111202.05</v>
      </c>
      <c r="E32" s="31">
        <v>7.4880000000000004</v>
      </c>
      <c r="F32">
        <v>879643.32799999998</v>
      </c>
      <c r="G32" s="8">
        <f t="shared" si="0"/>
        <v>-0.1778549612302838</v>
      </c>
      <c r="H32" s="34">
        <f t="shared" si="8"/>
        <v>1.7025082238786675E-2</v>
      </c>
      <c r="I32" s="10" t="s">
        <v>17</v>
      </c>
      <c r="J32" s="7">
        <v>43614</v>
      </c>
      <c r="K32">
        <v>2019</v>
      </c>
      <c r="L32">
        <v>116831.79</v>
      </c>
      <c r="M32">
        <v>13.708</v>
      </c>
      <c r="N32">
        <v>1009037.7070000001</v>
      </c>
      <c r="O32" s="11">
        <f t="shared" si="1"/>
        <v>-0.4265848290944198</v>
      </c>
      <c r="P32" s="9">
        <f t="shared" si="9"/>
        <v>2.7170441510566856E-2</v>
      </c>
      <c r="Q32" s="10" t="s">
        <v>18</v>
      </c>
      <c r="R32" s="7">
        <v>43614</v>
      </c>
      <c r="S32">
        <v>2019</v>
      </c>
      <c r="T32">
        <v>319161.43</v>
      </c>
      <c r="U32">
        <v>77.837999999999994</v>
      </c>
      <c r="V32">
        <v>2938299.82</v>
      </c>
      <c r="W32" s="11">
        <f t="shared" si="2"/>
        <v>-7.0523345580991603E-2</v>
      </c>
      <c r="X32" s="9">
        <f t="shared" si="10"/>
        <v>5.2981659305278116E-2</v>
      </c>
      <c r="Y32" s="10" t="s">
        <v>19</v>
      </c>
      <c r="Z32" s="7">
        <v>43614</v>
      </c>
      <c r="AA32">
        <v>2019</v>
      </c>
      <c r="AB32">
        <v>69251.77</v>
      </c>
      <c r="AC32">
        <v>13.731</v>
      </c>
      <c r="AD32">
        <v>623917.28200000001</v>
      </c>
      <c r="AE32" s="11">
        <f t="shared" si="3"/>
        <v>0.17214710100389269</v>
      </c>
      <c r="AF32" s="9">
        <f t="shared" si="11"/>
        <v>4.4015450112183302E-2</v>
      </c>
      <c r="AG32" s="10" t="s">
        <v>20</v>
      </c>
      <c r="AH32" s="7">
        <v>43614</v>
      </c>
      <c r="AI32">
        <v>2019</v>
      </c>
      <c r="AJ32">
        <v>43953.39</v>
      </c>
      <c r="AK32">
        <v>1.613</v>
      </c>
      <c r="AL32">
        <v>347143.522</v>
      </c>
      <c r="AM32" s="11">
        <f t="shared" si="4"/>
        <v>-0.39708147062781279</v>
      </c>
      <c r="AN32" s="9">
        <f t="shared" si="12"/>
        <v>9.2929863170541898E-3</v>
      </c>
      <c r="AO32" s="10" t="s">
        <v>21</v>
      </c>
      <c r="AP32" s="7">
        <v>43614</v>
      </c>
      <c r="AQ32">
        <v>2019</v>
      </c>
      <c r="AR32">
        <v>197702</v>
      </c>
      <c r="AS32">
        <v>37.351999999999997</v>
      </c>
      <c r="AT32">
        <v>1804801.5619999999</v>
      </c>
      <c r="AU32" s="11">
        <f t="shared" si="5"/>
        <v>5.0855001309629923E-2</v>
      </c>
      <c r="AV32" s="9">
        <f t="shared" si="13"/>
        <v>4.1391808148268878E-2</v>
      </c>
      <c r="AW32" s="10" t="s">
        <v>22</v>
      </c>
      <c r="AX32" s="7">
        <v>43614</v>
      </c>
      <c r="AY32">
        <v>2019</v>
      </c>
      <c r="AZ32">
        <v>2769.55</v>
      </c>
      <c r="BA32">
        <v>1.2509999999999999</v>
      </c>
      <c r="BB32">
        <v>44612.94</v>
      </c>
      <c r="BC32" s="11">
        <f t="shared" si="6"/>
        <v>-0.50206160823353674</v>
      </c>
      <c r="BD32" s="34">
        <f t="shared" si="14"/>
        <v>5.608238327265587E-2</v>
      </c>
      <c r="BE32" s="36"/>
      <c r="BF32" s="44">
        <f t="shared" si="7"/>
        <v>152.98099999999999</v>
      </c>
      <c r="BG32" s="45"/>
      <c r="BH32" s="52"/>
      <c r="BI32" s="53"/>
    </row>
    <row r="33" spans="1:61" x14ac:dyDescent="0.25">
      <c r="A33" s="6" t="s">
        <v>16</v>
      </c>
      <c r="B33" s="7">
        <v>43615</v>
      </c>
      <c r="C33">
        <v>2019</v>
      </c>
      <c r="D33">
        <v>107423.42</v>
      </c>
      <c r="E33" s="31">
        <v>7.3079999999999998</v>
      </c>
      <c r="F33">
        <v>845116.647</v>
      </c>
      <c r="G33" s="8">
        <f t="shared" si="0"/>
        <v>-0.19761806312378666</v>
      </c>
      <c r="H33" s="34">
        <f t="shared" si="8"/>
        <v>1.7294654000585555E-2</v>
      </c>
      <c r="I33" s="10" t="s">
        <v>17</v>
      </c>
      <c r="J33" s="7">
        <v>43615</v>
      </c>
      <c r="K33">
        <v>2019</v>
      </c>
      <c r="L33">
        <v>114062.48</v>
      </c>
      <c r="M33">
        <v>11.881</v>
      </c>
      <c r="N33">
        <v>1000947.546</v>
      </c>
      <c r="O33" s="11">
        <f t="shared" si="1"/>
        <v>-0.5030095093719581</v>
      </c>
      <c r="P33" s="9">
        <f t="shared" si="9"/>
        <v>2.3739505726307061E-2</v>
      </c>
      <c r="Q33" s="10" t="s">
        <v>18</v>
      </c>
      <c r="R33" s="7">
        <v>43615</v>
      </c>
      <c r="S33">
        <v>2019</v>
      </c>
      <c r="T33">
        <v>330669.07</v>
      </c>
      <c r="U33">
        <v>80.078000000000003</v>
      </c>
      <c r="V33">
        <v>3040519.696</v>
      </c>
      <c r="W33" s="11">
        <f t="shared" si="2"/>
        <v>-4.377512869594076E-2</v>
      </c>
      <c r="X33" s="9">
        <f t="shared" si="10"/>
        <v>5.2673889996731664E-2</v>
      </c>
      <c r="Y33" s="10" t="s">
        <v>19</v>
      </c>
      <c r="Z33" s="7">
        <v>43615</v>
      </c>
      <c r="AA33">
        <v>2019</v>
      </c>
      <c r="AB33">
        <v>65877.13</v>
      </c>
      <c r="AC33">
        <v>12.379</v>
      </c>
      <c r="AD33">
        <v>595788.79500000004</v>
      </c>
      <c r="AE33" s="11">
        <f t="shared" si="3"/>
        <v>5.6733592842996665E-2</v>
      </c>
      <c r="AF33" s="9">
        <f t="shared" si="11"/>
        <v>4.1554994333184797E-2</v>
      </c>
      <c r="AG33" s="10" t="s">
        <v>20</v>
      </c>
      <c r="AH33" s="7">
        <v>43615</v>
      </c>
      <c r="AI33">
        <v>2019</v>
      </c>
      <c r="AJ33">
        <v>41258.49</v>
      </c>
      <c r="AK33">
        <v>1.4870000000000001</v>
      </c>
      <c r="AL33">
        <v>326581.62699999998</v>
      </c>
      <c r="AM33" s="11">
        <f t="shared" si="4"/>
        <v>-0.44417864031218696</v>
      </c>
      <c r="AN33" s="9">
        <f t="shared" si="12"/>
        <v>9.1064522744875673E-3</v>
      </c>
      <c r="AO33" s="10" t="s">
        <v>21</v>
      </c>
      <c r="AP33" s="7">
        <v>43615</v>
      </c>
      <c r="AQ33">
        <v>2019</v>
      </c>
      <c r="AR33">
        <v>194064.43</v>
      </c>
      <c r="AS33">
        <v>29.234999999999999</v>
      </c>
      <c r="AT33">
        <v>1714785.4850000001</v>
      </c>
      <c r="AU33" s="11">
        <f t="shared" si="5"/>
        <v>-0.17750733660079693</v>
      </c>
      <c r="AV33" s="9">
        <f t="shared" si="13"/>
        <v>3.4097559439045515E-2</v>
      </c>
      <c r="AW33" s="10" t="s">
        <v>22</v>
      </c>
      <c r="AX33" s="7">
        <v>43615</v>
      </c>
      <c r="AY33">
        <v>2019</v>
      </c>
      <c r="AZ33">
        <v>6016.32</v>
      </c>
      <c r="BA33">
        <v>1.4790000000000001</v>
      </c>
      <c r="BB33">
        <v>76428.72</v>
      </c>
      <c r="BC33" s="11">
        <f t="shared" si="6"/>
        <v>-0.41131024666458893</v>
      </c>
      <c r="BD33" s="34">
        <f t="shared" si="14"/>
        <v>3.8702728503107207E-2</v>
      </c>
      <c r="BE33" s="36"/>
      <c r="BF33" s="44">
        <f t="shared" si="7"/>
        <v>143.84699999999998</v>
      </c>
      <c r="BG33" s="45"/>
      <c r="BH33" s="52"/>
      <c r="BI33" s="53"/>
    </row>
    <row r="34" spans="1:61" x14ac:dyDescent="0.25">
      <c r="A34" s="6" t="s">
        <v>16</v>
      </c>
      <c r="B34" s="7">
        <v>43616</v>
      </c>
      <c r="C34">
        <v>2019</v>
      </c>
      <c r="D34">
        <v>122633.31</v>
      </c>
      <c r="E34" s="31">
        <v>7.891</v>
      </c>
      <c r="F34">
        <v>973348.81499999994</v>
      </c>
      <c r="G34" s="8">
        <f t="shared" si="0"/>
        <v>-0.13360757199094148</v>
      </c>
      <c r="H34" s="34">
        <f t="shared" si="8"/>
        <v>1.6214125662648494E-2</v>
      </c>
      <c r="I34" s="10" t="s">
        <v>17</v>
      </c>
      <c r="J34" s="7">
        <v>43616</v>
      </c>
      <c r="K34">
        <v>2019</v>
      </c>
      <c r="L34">
        <v>114339.03</v>
      </c>
      <c r="M34">
        <v>12.15</v>
      </c>
      <c r="N34">
        <v>980061.54799999995</v>
      </c>
      <c r="O34" s="11">
        <f t="shared" si="1"/>
        <v>-0.49175705234149408</v>
      </c>
      <c r="P34" s="9">
        <f t="shared" si="9"/>
        <v>2.4794361180263347E-2</v>
      </c>
      <c r="Q34" s="10" t="s">
        <v>18</v>
      </c>
      <c r="R34" s="7">
        <v>43616</v>
      </c>
      <c r="S34">
        <v>2019</v>
      </c>
      <c r="T34">
        <v>300393.88</v>
      </c>
      <c r="U34">
        <v>63.624000000000002</v>
      </c>
      <c r="V34">
        <v>2746653.0529999998</v>
      </c>
      <c r="W34" s="11">
        <f t="shared" si="2"/>
        <v>-0.24025511111854111</v>
      </c>
      <c r="X34" s="9">
        <f t="shared" si="10"/>
        <v>4.6328384963297366E-2</v>
      </c>
      <c r="Y34" s="10" t="s">
        <v>19</v>
      </c>
      <c r="Z34" s="7">
        <v>43616</v>
      </c>
      <c r="AA34">
        <v>2019</v>
      </c>
      <c r="AB34">
        <v>38389</v>
      </c>
      <c r="AC34">
        <v>6.56</v>
      </c>
      <c r="AD34">
        <v>323457.478</v>
      </c>
      <c r="AE34" s="11">
        <f t="shared" si="3"/>
        <v>-0.44000546336133306</v>
      </c>
      <c r="AF34" s="9">
        <f t="shared" si="11"/>
        <v>4.0561745800788071E-2</v>
      </c>
      <c r="AG34" s="10" t="s">
        <v>20</v>
      </c>
      <c r="AH34" s="7">
        <v>43616</v>
      </c>
      <c r="AI34">
        <v>2019</v>
      </c>
      <c r="AJ34">
        <v>44823.57</v>
      </c>
      <c r="AK34">
        <v>1.6819999999999999</v>
      </c>
      <c r="AL34">
        <v>348477.27100000001</v>
      </c>
      <c r="AM34" s="11">
        <f t="shared" si="4"/>
        <v>-0.37129016341970311</v>
      </c>
      <c r="AN34" s="9">
        <f t="shared" si="12"/>
        <v>9.653427296266906E-3</v>
      </c>
      <c r="AO34" s="10" t="s">
        <v>21</v>
      </c>
      <c r="AP34" s="7">
        <v>43616</v>
      </c>
      <c r="AQ34">
        <v>2019</v>
      </c>
      <c r="AR34">
        <v>206336.97</v>
      </c>
      <c r="AS34">
        <v>30.608000000000001</v>
      </c>
      <c r="AT34">
        <v>1754277.942</v>
      </c>
      <c r="AU34" s="11">
        <f t="shared" si="5"/>
        <v>-0.13887958127850836</v>
      </c>
      <c r="AV34" s="9">
        <f t="shared" si="13"/>
        <v>3.4895268608467742E-2</v>
      </c>
      <c r="AW34" s="10" t="s">
        <v>22</v>
      </c>
      <c r="AX34" s="7">
        <v>43616</v>
      </c>
      <c r="AY34">
        <v>2019</v>
      </c>
      <c r="AZ34">
        <v>6391.53</v>
      </c>
      <c r="BA34">
        <v>1.464</v>
      </c>
      <c r="BB34">
        <v>79233.561000000002</v>
      </c>
      <c r="BC34" s="11">
        <f t="shared" si="6"/>
        <v>-0.41728073097833551</v>
      </c>
      <c r="BD34" s="34">
        <f t="shared" si="14"/>
        <v>3.6954037696223192E-2</v>
      </c>
      <c r="BE34" s="36"/>
      <c r="BF34" s="44">
        <f t="shared" si="7"/>
        <v>123.97900000000001</v>
      </c>
      <c r="BG34" s="45"/>
      <c r="BH34" s="52"/>
      <c r="BI34" s="53"/>
    </row>
    <row r="35" spans="1:61" x14ac:dyDescent="0.25">
      <c r="A35" s="12" t="s">
        <v>16</v>
      </c>
      <c r="B35" s="13">
        <v>43617</v>
      </c>
      <c r="C35" s="14">
        <v>2019</v>
      </c>
      <c r="D35" s="14">
        <v>112493.5</v>
      </c>
      <c r="E35" s="32">
        <v>6.7880000000000003</v>
      </c>
      <c r="F35" s="14">
        <v>872597.19</v>
      </c>
      <c r="G35" s="15">
        <f t="shared" si="0"/>
        <v>-0.25471146859390575</v>
      </c>
      <c r="H35" s="34">
        <f t="shared" si="8"/>
        <v>1.5558152324556535E-2</v>
      </c>
      <c r="I35" s="16" t="s">
        <v>17</v>
      </c>
      <c r="J35" s="13">
        <v>43617</v>
      </c>
      <c r="K35" s="14">
        <v>2019</v>
      </c>
      <c r="L35" s="14">
        <v>88583.67</v>
      </c>
      <c r="M35" s="14">
        <v>9.5280000000000005</v>
      </c>
      <c r="N35" s="14">
        <v>780481.74199999997</v>
      </c>
      <c r="O35" s="17">
        <f t="shared" si="1"/>
        <v>-0.60143713536705801</v>
      </c>
      <c r="P35" s="9">
        <f t="shared" si="9"/>
        <v>2.4415689662603282E-2</v>
      </c>
      <c r="Q35" s="16" t="s">
        <v>18</v>
      </c>
      <c r="R35" s="13">
        <v>43617</v>
      </c>
      <c r="S35" s="14">
        <v>2019</v>
      </c>
      <c r="T35" s="14">
        <v>289893.31</v>
      </c>
      <c r="U35" s="14">
        <v>62.197000000000003</v>
      </c>
      <c r="V35" s="14">
        <v>2607957.523</v>
      </c>
      <c r="W35" s="17">
        <f t="shared" si="2"/>
        <v>-0.25729515821450871</v>
      </c>
      <c r="X35" s="9">
        <f t="shared" si="10"/>
        <v>4.7697862753878911E-2</v>
      </c>
      <c r="Y35" s="16" t="s">
        <v>19</v>
      </c>
      <c r="Z35" s="13">
        <v>43617</v>
      </c>
      <c r="AA35" s="14">
        <v>2019</v>
      </c>
      <c r="AB35" s="14">
        <v>38739.97</v>
      </c>
      <c r="AC35" s="14">
        <v>4.5579999999999998</v>
      </c>
      <c r="AD35" s="14">
        <v>315926.83799999999</v>
      </c>
      <c r="AE35" s="17">
        <f t="shared" si="3"/>
        <v>-0.61090623506112141</v>
      </c>
      <c r="AF35" s="9">
        <f t="shared" si="11"/>
        <v>2.8854781878328427E-2</v>
      </c>
      <c r="AG35" s="16" t="s">
        <v>20</v>
      </c>
      <c r="AH35" s="13">
        <v>43617</v>
      </c>
      <c r="AI35" s="14">
        <v>2019</v>
      </c>
      <c r="AJ35" s="14">
        <v>39702.97</v>
      </c>
      <c r="AK35" s="14">
        <v>1.3759999999999999</v>
      </c>
      <c r="AL35" s="14">
        <v>318034.11300000001</v>
      </c>
      <c r="AM35" s="17">
        <f t="shared" si="4"/>
        <v>-0.48566900408175478</v>
      </c>
      <c r="AN35" s="9">
        <f t="shared" si="12"/>
        <v>8.6531597948425101E-3</v>
      </c>
      <c r="AO35" s="16" t="s">
        <v>21</v>
      </c>
      <c r="AP35" s="13">
        <v>43617</v>
      </c>
      <c r="AQ35" s="14">
        <v>2019</v>
      </c>
      <c r="AR35" s="14">
        <v>193935.84</v>
      </c>
      <c r="AS35" s="14">
        <v>28.593</v>
      </c>
      <c r="AT35" s="14">
        <v>1596240.608</v>
      </c>
      <c r="AU35" s="17">
        <f t="shared" si="5"/>
        <v>-0.19556925860874247</v>
      </c>
      <c r="AV35" s="9">
        <f t="shared" si="13"/>
        <v>3.5825426137761809E-2</v>
      </c>
      <c r="AW35" s="16" t="s">
        <v>22</v>
      </c>
      <c r="AX35" s="13">
        <v>43617</v>
      </c>
      <c r="AY35" s="14">
        <v>2019</v>
      </c>
      <c r="AZ35" s="14">
        <v>5439.45</v>
      </c>
      <c r="BA35" s="14">
        <v>0.96699999999999997</v>
      </c>
      <c r="BB35" s="14">
        <v>64882.985000000001</v>
      </c>
      <c r="BC35" s="17">
        <f t="shared" si="6"/>
        <v>-0.61510277790713819</v>
      </c>
      <c r="BD35" s="34">
        <f t="shared" si="14"/>
        <v>2.9807506544281215E-2</v>
      </c>
      <c r="BE35" s="36"/>
      <c r="BF35" s="46">
        <f t="shared" si="7"/>
        <v>114.00700000000001</v>
      </c>
      <c r="BG35" s="45"/>
      <c r="BH35" s="54">
        <v>43617</v>
      </c>
      <c r="BI35" s="55">
        <v>1</v>
      </c>
    </row>
    <row r="36" spans="1:61" x14ac:dyDescent="0.25">
      <c r="A36" s="6" t="s">
        <v>16</v>
      </c>
      <c r="B36" s="7">
        <v>43618</v>
      </c>
      <c r="C36">
        <v>2019</v>
      </c>
      <c r="D36">
        <v>106133.29</v>
      </c>
      <c r="E36" s="31">
        <v>6.4279999999999999</v>
      </c>
      <c r="F36">
        <v>815964.22100000002</v>
      </c>
      <c r="G36" s="8">
        <f t="shared" si="0"/>
        <v>-0.29423767238091142</v>
      </c>
      <c r="H36" s="34">
        <f t="shared" si="8"/>
        <v>1.5755592793326657E-2</v>
      </c>
      <c r="I36" s="10" t="s">
        <v>17</v>
      </c>
      <c r="J36" s="7">
        <v>43618</v>
      </c>
      <c r="K36">
        <v>2019</v>
      </c>
      <c r="L36">
        <v>85079.48</v>
      </c>
      <c r="M36">
        <v>13.074</v>
      </c>
      <c r="N36">
        <v>763903.42500000005</v>
      </c>
      <c r="O36" s="11">
        <f t="shared" si="1"/>
        <v>-0.45310548990227928</v>
      </c>
      <c r="P36" s="9">
        <f t="shared" si="9"/>
        <v>3.422945773544607E-2</v>
      </c>
      <c r="Q36" s="10" t="s">
        <v>18</v>
      </c>
      <c r="R36" s="7">
        <v>43618</v>
      </c>
      <c r="S36">
        <v>2019</v>
      </c>
      <c r="T36">
        <v>282966.82</v>
      </c>
      <c r="U36">
        <v>62.848999999999997</v>
      </c>
      <c r="V36">
        <v>2586786.91</v>
      </c>
      <c r="W36" s="11">
        <f t="shared" si="2"/>
        <v>-0.24950951651403863</v>
      </c>
      <c r="X36" s="9">
        <f t="shared" si="10"/>
        <v>4.8592328774386753E-2</v>
      </c>
      <c r="Y36" s="10" t="s">
        <v>19</v>
      </c>
      <c r="Z36" s="7">
        <v>43618</v>
      </c>
      <c r="AA36">
        <v>2019</v>
      </c>
      <c r="AB36">
        <v>38125.39</v>
      </c>
      <c r="AC36">
        <v>2.9620000000000002</v>
      </c>
      <c r="AD36">
        <v>311936.52500000002</v>
      </c>
      <c r="AE36" s="11">
        <f t="shared" si="3"/>
        <v>-0.74714880830430919</v>
      </c>
      <c r="AF36" s="9">
        <f t="shared" si="11"/>
        <v>1.8991043129688003E-2</v>
      </c>
      <c r="AG36" s="10" t="s">
        <v>20</v>
      </c>
      <c r="AH36" s="7">
        <v>43618</v>
      </c>
      <c r="AI36">
        <v>2019</v>
      </c>
      <c r="AJ36">
        <v>30943.86</v>
      </c>
      <c r="AK36">
        <v>0.78100000000000003</v>
      </c>
      <c r="AL36">
        <v>264468.83600000001</v>
      </c>
      <c r="AM36" s="11">
        <f t="shared" si="4"/>
        <v>-0.70807230536907728</v>
      </c>
      <c r="AN36" s="9">
        <f t="shared" si="12"/>
        <v>5.9061779210916173E-3</v>
      </c>
      <c r="AO36" s="10" t="s">
        <v>21</v>
      </c>
      <c r="AP36" s="7">
        <v>43618</v>
      </c>
      <c r="AQ36">
        <v>2019</v>
      </c>
      <c r="AR36">
        <v>172990.89</v>
      </c>
      <c r="AS36">
        <v>24.335000000000001</v>
      </c>
      <c r="AT36">
        <v>1408158.25</v>
      </c>
      <c r="AU36" s="11">
        <f t="shared" si="5"/>
        <v>-0.31536312762717267</v>
      </c>
      <c r="AV36" s="9">
        <f t="shared" si="13"/>
        <v>3.4562876722129772E-2</v>
      </c>
      <c r="AW36" s="10" t="s">
        <v>22</v>
      </c>
      <c r="AX36" s="7">
        <v>43618</v>
      </c>
      <c r="AY36">
        <v>2019</v>
      </c>
      <c r="AZ36">
        <v>6705</v>
      </c>
      <c r="BA36">
        <v>1.006</v>
      </c>
      <c r="BB36">
        <v>77977.872000000003</v>
      </c>
      <c r="BC36" s="11">
        <f t="shared" si="6"/>
        <v>-0.59957951869139725</v>
      </c>
      <c r="BD36" s="34">
        <f t="shared" si="14"/>
        <v>2.5802191678172492E-2</v>
      </c>
      <c r="BE36" s="36"/>
      <c r="BF36" s="44">
        <f t="shared" si="7"/>
        <v>111.435</v>
      </c>
      <c r="BG36" s="45"/>
      <c r="BH36" s="52"/>
      <c r="BI36" s="53"/>
    </row>
    <row r="37" spans="1:61" x14ac:dyDescent="0.25">
      <c r="A37" s="6" t="s">
        <v>16</v>
      </c>
      <c r="B37" s="7">
        <v>43619</v>
      </c>
      <c r="C37">
        <v>2019</v>
      </c>
      <c r="D37">
        <v>89573.35</v>
      </c>
      <c r="E37" s="31">
        <v>5.73</v>
      </c>
      <c r="F37">
        <v>657389.73899999994</v>
      </c>
      <c r="G37" s="8">
        <f t="shared" si="0"/>
        <v>-0.37087458972349441</v>
      </c>
      <c r="H37" s="34">
        <f t="shared" si="8"/>
        <v>1.7432581192144227E-2</v>
      </c>
      <c r="I37" s="10" t="s">
        <v>17</v>
      </c>
      <c r="J37" s="7">
        <v>43619</v>
      </c>
      <c r="K37">
        <v>2019</v>
      </c>
      <c r="L37">
        <v>92484.1</v>
      </c>
      <c r="M37">
        <v>13.657999999999999</v>
      </c>
      <c r="N37">
        <v>833725.55900000001</v>
      </c>
      <c r="O37" s="11">
        <f t="shared" si="1"/>
        <v>-0.4286763638584466</v>
      </c>
      <c r="P37" s="9">
        <f t="shared" si="9"/>
        <v>3.2763779045905439E-2</v>
      </c>
      <c r="Q37" s="10" t="s">
        <v>18</v>
      </c>
      <c r="R37" s="7">
        <v>43619</v>
      </c>
      <c r="S37">
        <v>2019</v>
      </c>
      <c r="T37">
        <v>278245.51</v>
      </c>
      <c r="U37">
        <v>63.003</v>
      </c>
      <c r="V37">
        <v>2542101.7069999999</v>
      </c>
      <c r="W37" s="11">
        <f t="shared" si="2"/>
        <v>-0.24767057660319136</v>
      </c>
      <c r="X37" s="9">
        <f t="shared" si="10"/>
        <v>4.9567646980066327E-2</v>
      </c>
      <c r="Y37" s="10" t="s">
        <v>19</v>
      </c>
      <c r="Z37" s="7">
        <v>43619</v>
      </c>
      <c r="AA37">
        <v>2019</v>
      </c>
      <c r="AB37">
        <v>46085.45</v>
      </c>
      <c r="AC37">
        <v>5.8819999999999997</v>
      </c>
      <c r="AD37">
        <v>383726.26699999999</v>
      </c>
      <c r="AE37" s="11">
        <f t="shared" si="3"/>
        <v>-0.4978829474834392</v>
      </c>
      <c r="AF37" s="9">
        <f t="shared" si="11"/>
        <v>3.0657270590235618E-2</v>
      </c>
      <c r="AG37" s="10" t="s">
        <v>20</v>
      </c>
      <c r="AH37" s="7">
        <v>43619</v>
      </c>
      <c r="AI37">
        <v>2019</v>
      </c>
      <c r="AJ37">
        <v>22133.77</v>
      </c>
      <c r="AK37">
        <v>0.60699999999999998</v>
      </c>
      <c r="AL37">
        <v>199726.40900000001</v>
      </c>
      <c r="AM37" s="11">
        <f t="shared" si="4"/>
        <v>-0.77311125398083214</v>
      </c>
      <c r="AN37" s="9">
        <f t="shared" si="12"/>
        <v>6.0783148612059603E-3</v>
      </c>
      <c r="AO37" s="10" t="s">
        <v>21</v>
      </c>
      <c r="AP37" s="7">
        <v>43619</v>
      </c>
      <c r="AQ37">
        <v>2019</v>
      </c>
      <c r="AR37">
        <v>179883.6</v>
      </c>
      <c r="AS37">
        <v>23.530999999999999</v>
      </c>
      <c r="AT37">
        <v>1419010.5689999999</v>
      </c>
      <c r="AU37" s="11">
        <f t="shared" si="5"/>
        <v>-0.33798273088945968</v>
      </c>
      <c r="AV37" s="9">
        <f t="shared" si="13"/>
        <v>3.3165362561862644E-2</v>
      </c>
      <c r="AW37" s="10" t="s">
        <v>22</v>
      </c>
      <c r="AX37" s="7">
        <v>43619</v>
      </c>
      <c r="AY37">
        <v>2019</v>
      </c>
      <c r="AZ37">
        <v>6912</v>
      </c>
      <c r="BA37">
        <v>1.177</v>
      </c>
      <c r="BB37">
        <v>82137.563999999998</v>
      </c>
      <c r="BC37" s="11">
        <f t="shared" si="6"/>
        <v>-0.53151599751468637</v>
      </c>
      <c r="BD37" s="34">
        <f t="shared" si="14"/>
        <v>2.8659238055805988E-2</v>
      </c>
      <c r="BE37" s="36"/>
      <c r="BF37" s="44">
        <f t="shared" si="7"/>
        <v>113.58799999999999</v>
      </c>
      <c r="BG37" s="45"/>
      <c r="BH37" s="52"/>
      <c r="BI37" s="53"/>
    </row>
    <row r="38" spans="1:61" x14ac:dyDescent="0.25">
      <c r="A38" s="6" t="s">
        <v>16</v>
      </c>
      <c r="B38" s="7">
        <v>43620</v>
      </c>
      <c r="C38">
        <v>2019</v>
      </c>
      <c r="D38">
        <v>92137.46</v>
      </c>
      <c r="E38" s="31">
        <v>7.31</v>
      </c>
      <c r="F38">
        <v>684736.77099999995</v>
      </c>
      <c r="G38" s="8">
        <f t="shared" si="0"/>
        <v>-0.19739847310274775</v>
      </c>
      <c r="H38" s="34">
        <f t="shared" si="8"/>
        <v>2.1351270472372515E-2</v>
      </c>
      <c r="I38" s="10" t="s">
        <v>17</v>
      </c>
      <c r="J38" s="7">
        <v>43620</v>
      </c>
      <c r="K38">
        <v>2019</v>
      </c>
      <c r="L38">
        <v>89886.58</v>
      </c>
      <c r="M38">
        <v>10.723000000000001</v>
      </c>
      <c r="N38">
        <v>819755.15599999996</v>
      </c>
      <c r="O38" s="11">
        <f t="shared" si="1"/>
        <v>-0.55144945450681815</v>
      </c>
      <c r="P38" s="9">
        <f t="shared" si="9"/>
        <v>2.6161470096322276E-2</v>
      </c>
      <c r="Q38" s="10" t="s">
        <v>18</v>
      </c>
      <c r="R38" s="7">
        <v>43620</v>
      </c>
      <c r="S38">
        <v>2019</v>
      </c>
      <c r="T38">
        <v>280865.40999999997</v>
      </c>
      <c r="U38">
        <v>77.259</v>
      </c>
      <c r="V38">
        <v>2603672.0589999999</v>
      </c>
      <c r="W38" s="11">
        <f t="shared" si="2"/>
        <v>-7.743728199904705E-2</v>
      </c>
      <c r="X38" s="9">
        <f t="shared" si="10"/>
        <v>5.9346183581716581E-2</v>
      </c>
      <c r="Y38" s="10" t="s">
        <v>19</v>
      </c>
      <c r="Z38" s="7">
        <v>43620</v>
      </c>
      <c r="AA38">
        <v>2019</v>
      </c>
      <c r="AB38">
        <v>45767.86</v>
      </c>
      <c r="AC38">
        <v>4.1280000000000001</v>
      </c>
      <c r="AD38">
        <v>383152.946</v>
      </c>
      <c r="AE38" s="11">
        <f t="shared" si="3"/>
        <v>-0.6476131940176193</v>
      </c>
      <c r="AF38" s="9">
        <f t="shared" si="11"/>
        <v>2.1547531047823393E-2</v>
      </c>
      <c r="AG38" s="10" t="s">
        <v>20</v>
      </c>
      <c r="AH38" s="7">
        <v>43620</v>
      </c>
      <c r="AI38">
        <v>2019</v>
      </c>
      <c r="AJ38">
        <v>21640.53</v>
      </c>
      <c r="AK38">
        <v>0.82</v>
      </c>
      <c r="AL38">
        <v>195970.31700000001</v>
      </c>
      <c r="AM38" s="11">
        <f t="shared" si="4"/>
        <v>-0.69349460999058066</v>
      </c>
      <c r="AN38" s="9">
        <f t="shared" si="12"/>
        <v>8.3686143141769778E-3</v>
      </c>
      <c r="AO38" s="10" t="s">
        <v>21</v>
      </c>
      <c r="AP38" s="7">
        <v>43620</v>
      </c>
      <c r="AQ38">
        <v>2019</v>
      </c>
      <c r="AR38">
        <v>179667.81</v>
      </c>
      <c r="AS38">
        <v>22.379000000000001</v>
      </c>
      <c r="AT38">
        <v>1372000.118</v>
      </c>
      <c r="AU38" s="11">
        <f t="shared" si="5"/>
        <v>-0.37039290869810959</v>
      </c>
      <c r="AV38" s="9">
        <f t="shared" si="13"/>
        <v>3.262244617387125E-2</v>
      </c>
      <c r="AW38" s="10" t="s">
        <v>22</v>
      </c>
      <c r="AX38" s="7">
        <v>43620</v>
      </c>
      <c r="AY38">
        <v>2019</v>
      </c>
      <c r="AZ38">
        <v>7044.06</v>
      </c>
      <c r="BA38">
        <v>1.99</v>
      </c>
      <c r="BB38">
        <v>87157.751999999993</v>
      </c>
      <c r="BC38" s="11">
        <f t="shared" si="6"/>
        <v>-0.20791574770962271</v>
      </c>
      <c r="BD38" s="34">
        <f t="shared" si="14"/>
        <v>4.5664325991335804E-2</v>
      </c>
      <c r="BE38" s="36"/>
      <c r="BF38" s="44">
        <f t="shared" si="7"/>
        <v>124.60899999999999</v>
      </c>
      <c r="BG38" s="45"/>
      <c r="BH38" s="52"/>
      <c r="BI38" s="53"/>
    </row>
    <row r="39" spans="1:61" x14ac:dyDescent="0.25">
      <c r="A39" s="12" t="s">
        <v>16</v>
      </c>
      <c r="B39" s="13">
        <v>43621</v>
      </c>
      <c r="C39" s="14">
        <v>2019</v>
      </c>
      <c r="D39" s="14">
        <v>129266.12</v>
      </c>
      <c r="E39" s="32">
        <v>10.284000000000001</v>
      </c>
      <c r="F39" s="14">
        <v>1046744.2</v>
      </c>
      <c r="G39" s="15">
        <f t="shared" si="0"/>
        <v>0.12913188818212629</v>
      </c>
      <c r="H39" s="34">
        <f t="shared" si="8"/>
        <v>1.9649499849151302E-2</v>
      </c>
      <c r="I39" s="16" t="s">
        <v>17</v>
      </c>
      <c r="J39" s="13">
        <v>43621</v>
      </c>
      <c r="K39" s="14">
        <v>2019</v>
      </c>
      <c r="L39" s="14">
        <v>122676.13</v>
      </c>
      <c r="M39" s="14">
        <v>21.344000000000001</v>
      </c>
      <c r="N39" s="14">
        <v>1125762.2039999999</v>
      </c>
      <c r="O39" s="17">
        <f t="shared" si="1"/>
        <v>-0.10716563993225094</v>
      </c>
      <c r="P39" s="9">
        <f t="shared" si="9"/>
        <v>3.7919198076044131E-2</v>
      </c>
      <c r="Q39" s="16" t="s">
        <v>18</v>
      </c>
      <c r="R39" s="13">
        <v>43621</v>
      </c>
      <c r="S39" s="14">
        <v>2019</v>
      </c>
      <c r="T39" s="14">
        <v>332052.25</v>
      </c>
      <c r="U39" s="14">
        <v>68.959000000000003</v>
      </c>
      <c r="V39" s="14">
        <v>3012348.6630000002</v>
      </c>
      <c r="W39" s="17">
        <f t="shared" si="2"/>
        <v>-0.1765489784927618</v>
      </c>
      <c r="X39" s="9">
        <f t="shared" si="10"/>
        <v>4.5784208745161446E-2</v>
      </c>
      <c r="Y39" s="16" t="s">
        <v>19</v>
      </c>
      <c r="Z39" s="13">
        <v>43621</v>
      </c>
      <c r="AA39" s="14">
        <v>2019</v>
      </c>
      <c r="AB39" s="14">
        <v>59477.51</v>
      </c>
      <c r="AC39" s="14">
        <v>6.827</v>
      </c>
      <c r="AD39" s="14">
        <v>512446.63400000002</v>
      </c>
      <c r="AE39" s="17">
        <f t="shared" si="3"/>
        <v>-0.41721300279997264</v>
      </c>
      <c r="AF39" s="9">
        <f t="shared" si="11"/>
        <v>2.6644725702306006E-2</v>
      </c>
      <c r="AG39" s="16" t="s">
        <v>20</v>
      </c>
      <c r="AH39" s="13">
        <v>43621</v>
      </c>
      <c r="AI39" s="14">
        <v>2019</v>
      </c>
      <c r="AJ39" s="14">
        <v>32966.47</v>
      </c>
      <c r="AK39" s="14">
        <v>1.06</v>
      </c>
      <c r="AL39" s="14">
        <v>284195.636</v>
      </c>
      <c r="AM39" s="17">
        <f t="shared" si="4"/>
        <v>-0.60378571535367731</v>
      </c>
      <c r="AN39" s="9">
        <f t="shared" si="12"/>
        <v>7.4596500841413345E-3</v>
      </c>
      <c r="AO39" s="16" t="s">
        <v>21</v>
      </c>
      <c r="AP39" s="13">
        <v>43621</v>
      </c>
      <c r="AQ39" s="14">
        <v>2019</v>
      </c>
      <c r="AR39" s="14">
        <v>182202.58</v>
      </c>
      <c r="AS39" s="14">
        <v>23.411000000000001</v>
      </c>
      <c r="AT39" s="14">
        <v>1461704.1740000001</v>
      </c>
      <c r="AU39" s="17">
        <f t="shared" si="5"/>
        <v>-0.34135879107786066</v>
      </c>
      <c r="AV39" s="9">
        <f t="shared" si="13"/>
        <v>3.2032473350520785E-2</v>
      </c>
      <c r="AW39" s="16" t="s">
        <v>22</v>
      </c>
      <c r="AX39" s="13">
        <v>43621</v>
      </c>
      <c r="AY39" s="14">
        <v>2019</v>
      </c>
      <c r="AZ39" s="14">
        <v>9449.76</v>
      </c>
      <c r="BA39" s="14">
        <v>1.542</v>
      </c>
      <c r="BB39" s="14">
        <v>108988.845</v>
      </c>
      <c r="BC39" s="17">
        <f t="shared" si="6"/>
        <v>-0.38623421254685336</v>
      </c>
      <c r="BD39" s="34">
        <f t="shared" si="14"/>
        <v>2.8296473827206813E-2</v>
      </c>
      <c r="BE39" s="36"/>
      <c r="BF39" s="46">
        <f t="shared" si="7"/>
        <v>133.42699999999999</v>
      </c>
      <c r="BG39" s="45"/>
      <c r="BH39" s="54">
        <v>43621</v>
      </c>
      <c r="BI39" s="55">
        <v>2</v>
      </c>
    </row>
    <row r="40" spans="1:61" x14ac:dyDescent="0.25">
      <c r="A40" s="6" t="s">
        <v>16</v>
      </c>
      <c r="B40" s="7">
        <v>43622</v>
      </c>
      <c r="C40">
        <v>2019</v>
      </c>
      <c r="D40">
        <v>142579.65</v>
      </c>
      <c r="E40" s="31">
        <v>11.816000000000001</v>
      </c>
      <c r="F40">
        <v>1167637.8859999999</v>
      </c>
      <c r="G40" s="8">
        <f t="shared" si="0"/>
        <v>0.29733784429793891</v>
      </c>
      <c r="H40" s="34">
        <f t="shared" si="8"/>
        <v>2.0239151438428062E-2</v>
      </c>
      <c r="I40" s="10" t="s">
        <v>17</v>
      </c>
      <c r="J40" s="7">
        <v>43622</v>
      </c>
      <c r="K40">
        <v>2019</v>
      </c>
      <c r="L40">
        <v>146701.03</v>
      </c>
      <c r="M40">
        <v>26.428000000000001</v>
      </c>
      <c r="N40">
        <v>1330085.3219999999</v>
      </c>
      <c r="O40" s="11">
        <f t="shared" si="1"/>
        <v>0.10550161487399137</v>
      </c>
      <c r="P40" s="9">
        <f t="shared" si="9"/>
        <v>3.9738804064480909E-2</v>
      </c>
      <c r="Q40" s="10" t="s">
        <v>18</v>
      </c>
      <c r="R40" s="7">
        <v>43622</v>
      </c>
      <c r="S40">
        <v>2019</v>
      </c>
      <c r="T40">
        <v>370421.99</v>
      </c>
      <c r="U40">
        <v>71.194000000000003</v>
      </c>
      <c r="V40">
        <v>3297866.2850000001</v>
      </c>
      <c r="W40" s="11">
        <f t="shared" si="2"/>
        <v>-0.14986046744897233</v>
      </c>
      <c r="X40" s="9">
        <f t="shared" si="10"/>
        <v>4.3175795406756458E-2</v>
      </c>
      <c r="Y40" s="10" t="s">
        <v>19</v>
      </c>
      <c r="Z40" s="7">
        <v>43622</v>
      </c>
      <c r="AA40">
        <v>2019</v>
      </c>
      <c r="AB40">
        <v>79051.33</v>
      </c>
      <c r="AC40">
        <v>9.75</v>
      </c>
      <c r="AD40">
        <v>691941.05700000003</v>
      </c>
      <c r="AE40" s="11">
        <f t="shared" si="3"/>
        <v>-0.1676910469166154</v>
      </c>
      <c r="AF40" s="9">
        <f t="shared" si="11"/>
        <v>2.8181591195852392E-2</v>
      </c>
      <c r="AG40" s="10" t="s">
        <v>20</v>
      </c>
      <c r="AH40" s="7">
        <v>43622</v>
      </c>
      <c r="AI40">
        <v>2019</v>
      </c>
      <c r="AJ40">
        <v>57357.95</v>
      </c>
      <c r="AK40">
        <v>1.871</v>
      </c>
      <c r="AL40">
        <v>434868.50199999998</v>
      </c>
      <c r="AM40" s="11">
        <f t="shared" si="4"/>
        <v>-0.30064440889314181</v>
      </c>
      <c r="AN40" s="9">
        <f t="shared" si="12"/>
        <v>8.6049000624101313E-3</v>
      </c>
      <c r="AO40" s="10" t="s">
        <v>21</v>
      </c>
      <c r="AP40" s="7">
        <v>43622</v>
      </c>
      <c r="AQ40">
        <v>2019</v>
      </c>
      <c r="AR40">
        <v>202510.8</v>
      </c>
      <c r="AS40">
        <v>27.395</v>
      </c>
      <c r="AT40">
        <v>1665136.9069999999</v>
      </c>
      <c r="AU40" s="11">
        <f t="shared" si="5"/>
        <v>-0.22927359282294618</v>
      </c>
      <c r="AV40" s="9">
        <f t="shared" si="13"/>
        <v>3.2904201312018606E-2</v>
      </c>
      <c r="AW40" s="10" t="s">
        <v>22</v>
      </c>
      <c r="AX40" s="7">
        <v>43622</v>
      </c>
      <c r="AY40">
        <v>2019</v>
      </c>
      <c r="AZ40">
        <v>10609.79</v>
      </c>
      <c r="BA40">
        <v>1.7070000000000001</v>
      </c>
      <c r="BB40">
        <v>119478.35400000001</v>
      </c>
      <c r="BC40" s="11">
        <f t="shared" si="6"/>
        <v>-0.32055888509564118</v>
      </c>
      <c r="BD40" s="34">
        <f t="shared" si="14"/>
        <v>2.8574213534947091E-2</v>
      </c>
      <c r="BE40" s="36"/>
      <c r="BF40" s="44">
        <f t="shared" si="7"/>
        <v>150.16100000000003</v>
      </c>
      <c r="BG40" s="45"/>
      <c r="BH40" s="52"/>
      <c r="BI40" s="53"/>
    </row>
    <row r="41" spans="1:61" x14ac:dyDescent="0.25">
      <c r="A41" s="6" t="s">
        <v>16</v>
      </c>
      <c r="B41" s="7">
        <v>43623</v>
      </c>
      <c r="C41">
        <v>2019</v>
      </c>
      <c r="D41">
        <v>104621.32</v>
      </c>
      <c r="E41" s="31">
        <v>7.7530000000000001</v>
      </c>
      <c r="F41">
        <v>842078.76199999999</v>
      </c>
      <c r="G41" s="8">
        <f t="shared" si="0"/>
        <v>-0.14875928344262693</v>
      </c>
      <c r="H41" s="34">
        <f t="shared" si="8"/>
        <v>1.8413954489449529E-2</v>
      </c>
      <c r="I41" s="10" t="s">
        <v>17</v>
      </c>
      <c r="J41" s="7">
        <v>43623</v>
      </c>
      <c r="K41">
        <v>2019</v>
      </c>
      <c r="L41">
        <v>129013.29</v>
      </c>
      <c r="M41">
        <v>21.620999999999999</v>
      </c>
      <c r="N41">
        <v>1157526.2050000001</v>
      </c>
      <c r="O41" s="11">
        <f t="shared" si="1"/>
        <v>-9.5578537339542718E-2</v>
      </c>
      <c r="P41" s="9">
        <f t="shared" si="9"/>
        <v>3.735725360964938E-2</v>
      </c>
      <c r="Q41" s="10" t="s">
        <v>18</v>
      </c>
      <c r="R41" s="7">
        <v>43623</v>
      </c>
      <c r="S41">
        <v>2019</v>
      </c>
      <c r="T41">
        <v>359212.61</v>
      </c>
      <c r="U41">
        <v>76.094999999999999</v>
      </c>
      <c r="V41">
        <v>3237481.253</v>
      </c>
      <c r="W41" s="11">
        <f t="shared" si="2"/>
        <v>-9.1336801844671647E-2</v>
      </c>
      <c r="X41" s="9">
        <f t="shared" si="10"/>
        <v>4.7008766416476916E-2</v>
      </c>
      <c r="Y41" s="10" t="s">
        <v>19</v>
      </c>
      <c r="Z41" s="7">
        <v>43623</v>
      </c>
      <c r="AA41">
        <v>2019</v>
      </c>
      <c r="AB41">
        <v>62213.3</v>
      </c>
      <c r="AC41">
        <v>6.3070000000000004</v>
      </c>
      <c r="AD41">
        <v>546928.223</v>
      </c>
      <c r="AE41" s="11">
        <f t="shared" si="3"/>
        <v>-0.46160281363108646</v>
      </c>
      <c r="AF41" s="9">
        <f t="shared" si="11"/>
        <v>2.3063355426805248E-2</v>
      </c>
      <c r="AG41" s="10" t="s">
        <v>20</v>
      </c>
      <c r="AH41" s="7">
        <v>43623</v>
      </c>
      <c r="AI41">
        <v>2019</v>
      </c>
      <c r="AJ41">
        <v>58910.53</v>
      </c>
      <c r="AK41">
        <v>3.8180000000000001</v>
      </c>
      <c r="AL41">
        <v>442343.61300000001</v>
      </c>
      <c r="AM41" s="11">
        <f t="shared" si="4"/>
        <v>0.42711899884873578</v>
      </c>
      <c r="AN41" s="9">
        <f t="shared" si="12"/>
        <v>1.7262598069885549E-2</v>
      </c>
      <c r="AO41" s="10" t="s">
        <v>21</v>
      </c>
      <c r="AP41" s="7">
        <v>43623</v>
      </c>
      <c r="AQ41">
        <v>2019</v>
      </c>
      <c r="AR41">
        <v>194924.94</v>
      </c>
      <c r="AS41">
        <v>24.148</v>
      </c>
      <c r="AT41">
        <v>1521927.5589999999</v>
      </c>
      <c r="AU41" s="11">
        <f t="shared" si="5"/>
        <v>-0.32062415475409761</v>
      </c>
      <c r="AV41" s="9">
        <f t="shared" si="13"/>
        <v>3.1733442051429465E-2</v>
      </c>
      <c r="AW41" s="10" t="s">
        <v>22</v>
      </c>
      <c r="AX41" s="7">
        <v>43623</v>
      </c>
      <c r="AY41">
        <v>2019</v>
      </c>
      <c r="AZ41">
        <v>9760.15</v>
      </c>
      <c r="BA41">
        <v>1.536</v>
      </c>
      <c r="BB41">
        <v>110770.34</v>
      </c>
      <c r="BC41" s="11">
        <f t="shared" si="6"/>
        <v>-0.38862240627235201</v>
      </c>
      <c r="BD41" s="34">
        <f t="shared" si="14"/>
        <v>2.7733055617595832E-2</v>
      </c>
      <c r="BE41" s="36"/>
      <c r="BF41" s="44">
        <f t="shared" si="7"/>
        <v>141.27799999999999</v>
      </c>
      <c r="BG41" s="45"/>
      <c r="BH41" s="52"/>
      <c r="BI41" s="53"/>
    </row>
    <row r="42" spans="1:61" x14ac:dyDescent="0.25">
      <c r="A42" s="6" t="s">
        <v>16</v>
      </c>
      <c r="B42" s="7">
        <v>43624</v>
      </c>
      <c r="C42">
        <v>2019</v>
      </c>
      <c r="D42">
        <v>82806.539999999994</v>
      </c>
      <c r="E42" s="31">
        <v>6.74</v>
      </c>
      <c r="F42">
        <v>654319.45400000003</v>
      </c>
      <c r="G42" s="8">
        <f t="shared" si="0"/>
        <v>-0.25998162909883987</v>
      </c>
      <c r="H42" s="34">
        <f t="shared" si="8"/>
        <v>2.0601557721681311E-2</v>
      </c>
      <c r="I42" s="10" t="s">
        <v>17</v>
      </c>
      <c r="J42" s="7">
        <v>43624</v>
      </c>
      <c r="K42">
        <v>2019</v>
      </c>
      <c r="L42">
        <v>93026.07</v>
      </c>
      <c r="M42">
        <v>11.832000000000001</v>
      </c>
      <c r="N42">
        <v>831616.34400000004</v>
      </c>
      <c r="O42" s="11">
        <f t="shared" si="1"/>
        <v>-0.50505921344070437</v>
      </c>
      <c r="P42" s="9">
        <f t="shared" si="9"/>
        <v>2.8455429202098509E-2</v>
      </c>
      <c r="Q42" s="10" t="s">
        <v>18</v>
      </c>
      <c r="R42" s="7">
        <v>43624</v>
      </c>
      <c r="S42">
        <v>2019</v>
      </c>
      <c r="T42">
        <v>308550.96000000002</v>
      </c>
      <c r="U42">
        <v>69.64</v>
      </c>
      <c r="V42">
        <v>2792005.61</v>
      </c>
      <c r="W42" s="11">
        <f t="shared" si="2"/>
        <v>-0.16841704291297629</v>
      </c>
      <c r="X42" s="9">
        <f t="shared" si="10"/>
        <v>4.9885286584363274E-2</v>
      </c>
      <c r="Y42" s="10" t="s">
        <v>19</v>
      </c>
      <c r="Z42" s="7">
        <v>43624</v>
      </c>
      <c r="AA42">
        <v>2019</v>
      </c>
      <c r="AB42">
        <v>40832.949999999997</v>
      </c>
      <c r="AC42">
        <v>1.77</v>
      </c>
      <c r="AD42">
        <v>339288.02</v>
      </c>
      <c r="AE42" s="11">
        <f t="shared" si="3"/>
        <v>-0.84890391313255487</v>
      </c>
      <c r="AF42" s="9">
        <f t="shared" si="11"/>
        <v>1.0433613305886838E-2</v>
      </c>
      <c r="AG42" s="10" t="s">
        <v>20</v>
      </c>
      <c r="AH42" s="7">
        <v>43624</v>
      </c>
      <c r="AI42">
        <v>2019</v>
      </c>
      <c r="AJ42">
        <v>40292.769999999997</v>
      </c>
      <c r="AK42">
        <v>1.105</v>
      </c>
      <c r="AL42">
        <v>319460.88799999998</v>
      </c>
      <c r="AM42" s="11">
        <f t="shared" si="4"/>
        <v>-0.58696529760925797</v>
      </c>
      <c r="AN42" s="9">
        <f t="shared" si="12"/>
        <v>6.9179047671087679E-3</v>
      </c>
      <c r="AO42" s="10" t="s">
        <v>21</v>
      </c>
      <c r="AP42" s="7">
        <v>43624</v>
      </c>
      <c r="AQ42">
        <v>2019</v>
      </c>
      <c r="AR42">
        <v>187650.41</v>
      </c>
      <c r="AS42">
        <v>22.577999999999999</v>
      </c>
      <c r="AT42">
        <v>1450214.3230000001</v>
      </c>
      <c r="AU42" s="11">
        <f t="shared" si="5"/>
        <v>-0.36479427555234456</v>
      </c>
      <c r="AV42" s="9">
        <f t="shared" si="13"/>
        <v>3.1137466568794878E-2</v>
      </c>
      <c r="AW42" s="10" t="s">
        <v>22</v>
      </c>
      <c r="AX42" s="7">
        <v>43624</v>
      </c>
      <c r="AY42">
        <v>2019</v>
      </c>
      <c r="AZ42">
        <v>10148</v>
      </c>
      <c r="BA42">
        <v>1.153</v>
      </c>
      <c r="BB42">
        <v>113086.477</v>
      </c>
      <c r="BC42" s="11">
        <f t="shared" si="6"/>
        <v>-0.54106877241668094</v>
      </c>
      <c r="BD42" s="34">
        <f t="shared" si="14"/>
        <v>2.039147439352983E-2</v>
      </c>
      <c r="BE42" s="36"/>
      <c r="BF42" s="44">
        <f t="shared" si="7"/>
        <v>114.81799999999998</v>
      </c>
      <c r="BG42" s="45"/>
      <c r="BH42" s="52"/>
      <c r="BI42" s="53"/>
    </row>
    <row r="43" spans="1:61" x14ac:dyDescent="0.25">
      <c r="A43" s="6" t="s">
        <v>16</v>
      </c>
      <c r="B43" s="7">
        <v>43625</v>
      </c>
      <c r="C43">
        <v>2019</v>
      </c>
      <c r="D43">
        <v>73308.62</v>
      </c>
      <c r="E43" s="31">
        <v>5.4390000000000001</v>
      </c>
      <c r="F43">
        <v>548663.85900000005</v>
      </c>
      <c r="G43" s="8">
        <f t="shared" si="0"/>
        <v>-0.40282493778465728</v>
      </c>
      <c r="H43" s="34">
        <f t="shared" si="8"/>
        <v>1.9826346899951358E-2</v>
      </c>
      <c r="I43" s="10" t="s">
        <v>17</v>
      </c>
      <c r="J43" s="7">
        <v>43625</v>
      </c>
      <c r="K43">
        <v>2019</v>
      </c>
      <c r="L43">
        <v>87988.53</v>
      </c>
      <c r="M43">
        <v>11.762</v>
      </c>
      <c r="N43">
        <v>791905.85800000001</v>
      </c>
      <c r="O43" s="11">
        <f t="shared" si="1"/>
        <v>-0.50798736211034179</v>
      </c>
      <c r="P43" s="9">
        <f t="shared" si="9"/>
        <v>2.9705551186868476E-2</v>
      </c>
      <c r="Q43" s="10" t="s">
        <v>18</v>
      </c>
      <c r="R43" s="7">
        <v>43625</v>
      </c>
      <c r="S43">
        <v>2019</v>
      </c>
      <c r="T43">
        <v>296235.26</v>
      </c>
      <c r="U43">
        <v>67.022999999999996</v>
      </c>
      <c r="V43">
        <v>2723726.8089999999</v>
      </c>
      <c r="W43" s="11">
        <f t="shared" si="2"/>
        <v>-0.19966708022912716</v>
      </c>
      <c r="X43" s="9">
        <f t="shared" si="10"/>
        <v>4.9214186810906412E-2</v>
      </c>
      <c r="Y43" s="10" t="s">
        <v>19</v>
      </c>
      <c r="Z43" s="7">
        <v>43625</v>
      </c>
      <c r="AA43">
        <v>2019</v>
      </c>
      <c r="AB43">
        <v>39722.81</v>
      </c>
      <c r="AC43">
        <v>1.81</v>
      </c>
      <c r="AD43">
        <v>333618.03899999999</v>
      </c>
      <c r="AE43" s="11">
        <f t="shared" si="3"/>
        <v>-0.84548931229939217</v>
      </c>
      <c r="AF43" s="9">
        <f t="shared" si="11"/>
        <v>1.0850732205161124E-2</v>
      </c>
      <c r="AG43" s="10" t="s">
        <v>20</v>
      </c>
      <c r="AH43" s="7">
        <v>43625</v>
      </c>
      <c r="AI43">
        <v>2019</v>
      </c>
      <c r="AJ43">
        <v>41207.25</v>
      </c>
      <c r="AK43">
        <v>0.97899999999999998</v>
      </c>
      <c r="AL43">
        <v>323908.47499999998</v>
      </c>
      <c r="AM43" s="11">
        <f t="shared" si="4"/>
        <v>-0.63406246729363214</v>
      </c>
      <c r="AN43" s="9">
        <f t="shared" si="12"/>
        <v>6.044917472443412E-3</v>
      </c>
      <c r="AO43" s="10" t="s">
        <v>21</v>
      </c>
      <c r="AP43" s="7">
        <v>43625</v>
      </c>
      <c r="AQ43">
        <v>2019</v>
      </c>
      <c r="AR43">
        <v>161943.37</v>
      </c>
      <c r="AS43">
        <v>19.53</v>
      </c>
      <c r="AT43">
        <v>1257741.686</v>
      </c>
      <c r="AU43" s="11">
        <f t="shared" si="5"/>
        <v>-0.4505462043377309</v>
      </c>
      <c r="AV43" s="9">
        <f t="shared" si="13"/>
        <v>3.1055661456385886E-2</v>
      </c>
      <c r="AW43" s="10" t="s">
        <v>22</v>
      </c>
      <c r="AX43" s="7">
        <v>43625</v>
      </c>
      <c r="AY43">
        <v>2019</v>
      </c>
      <c r="AZ43">
        <v>10096.02</v>
      </c>
      <c r="BA43">
        <v>1.4039999999999999</v>
      </c>
      <c r="BB43">
        <v>117340.33900000001</v>
      </c>
      <c r="BC43" s="11">
        <f t="shared" si="6"/>
        <v>-0.44116266823332179</v>
      </c>
      <c r="BD43" s="34">
        <f t="shared" si="14"/>
        <v>2.3930389360814781E-2</v>
      </c>
      <c r="BE43" s="36"/>
      <c r="BF43" s="44">
        <f t="shared" si="7"/>
        <v>107.94699999999999</v>
      </c>
      <c r="BG43" s="45"/>
      <c r="BH43" s="52"/>
      <c r="BI43" s="53"/>
    </row>
    <row r="44" spans="1:61" x14ac:dyDescent="0.25">
      <c r="A44" s="6" t="s">
        <v>16</v>
      </c>
      <c r="B44" s="7">
        <v>43626</v>
      </c>
      <c r="C44">
        <v>2019</v>
      </c>
      <c r="D44">
        <v>94627.89</v>
      </c>
      <c r="E44" s="31">
        <v>7.2220000000000004</v>
      </c>
      <c r="F44">
        <v>745717.82799999998</v>
      </c>
      <c r="G44" s="8">
        <f t="shared" si="0"/>
        <v>-0.20706043402846014</v>
      </c>
      <c r="H44" s="34">
        <f t="shared" si="8"/>
        <v>1.9369256651324152E-2</v>
      </c>
      <c r="I44" s="10" t="s">
        <v>17</v>
      </c>
      <c r="J44" s="7">
        <v>43626</v>
      </c>
      <c r="K44">
        <v>2019</v>
      </c>
      <c r="L44">
        <v>111648.71</v>
      </c>
      <c r="M44">
        <v>12.634</v>
      </c>
      <c r="N44">
        <v>968976.08</v>
      </c>
      <c r="O44" s="11">
        <f t="shared" si="1"/>
        <v>-0.47151099582571487</v>
      </c>
      <c r="P44" s="9">
        <f t="shared" si="9"/>
        <v>2.6077011106404195E-2</v>
      </c>
      <c r="Q44" s="10" t="s">
        <v>18</v>
      </c>
      <c r="R44" s="7">
        <v>43626</v>
      </c>
      <c r="S44">
        <v>2019</v>
      </c>
      <c r="T44">
        <v>331663.71999999997</v>
      </c>
      <c r="U44">
        <v>68.974000000000004</v>
      </c>
      <c r="V44">
        <v>3007431.7680000002</v>
      </c>
      <c r="W44" s="11">
        <f t="shared" si="2"/>
        <v>-0.17636986096897797</v>
      </c>
      <c r="X44" s="9">
        <f t="shared" si="10"/>
        <v>4.5869037318754559E-2</v>
      </c>
      <c r="Y44" s="10" t="s">
        <v>19</v>
      </c>
      <c r="Z44" s="7">
        <v>43626</v>
      </c>
      <c r="AA44">
        <v>2019</v>
      </c>
      <c r="AB44">
        <v>48006.68</v>
      </c>
      <c r="AC44">
        <v>5.2279999999999998</v>
      </c>
      <c r="AD44">
        <v>407210.89799999999</v>
      </c>
      <c r="AE44" s="11">
        <f t="shared" si="3"/>
        <v>-0.55371167110564778</v>
      </c>
      <c r="AF44" s="9">
        <f t="shared" si="11"/>
        <v>2.5677112403804086E-2</v>
      </c>
      <c r="AG44" s="10" t="s">
        <v>20</v>
      </c>
      <c r="AH44" s="7">
        <v>43626</v>
      </c>
      <c r="AI44">
        <v>2019</v>
      </c>
      <c r="AJ44">
        <v>42146.87</v>
      </c>
      <c r="AK44">
        <v>1.095</v>
      </c>
      <c r="AL44">
        <v>332799.2</v>
      </c>
      <c r="AM44" s="11">
        <f t="shared" si="4"/>
        <v>-0.59070316821912894</v>
      </c>
      <c r="AN44" s="9">
        <f t="shared" si="12"/>
        <v>6.5805446647708285E-3</v>
      </c>
      <c r="AO44" s="10" t="s">
        <v>21</v>
      </c>
      <c r="AP44" s="7">
        <v>43626</v>
      </c>
      <c r="AQ44">
        <v>2019</v>
      </c>
      <c r="AR44">
        <v>179058.86</v>
      </c>
      <c r="AS44">
        <v>23.574999999999999</v>
      </c>
      <c r="AT44">
        <v>1411416.838</v>
      </c>
      <c r="AU44" s="11">
        <f t="shared" si="5"/>
        <v>-0.33674484215371259</v>
      </c>
      <c r="AV44" s="9">
        <f t="shared" si="13"/>
        <v>3.3406148155928406E-2</v>
      </c>
      <c r="AW44" s="10" t="s">
        <v>22</v>
      </c>
      <c r="AX44" s="7">
        <v>43626</v>
      </c>
      <c r="AY44">
        <v>2019</v>
      </c>
      <c r="AZ44">
        <v>15960.98</v>
      </c>
      <c r="BA44">
        <v>2.004</v>
      </c>
      <c r="BB44">
        <v>164636.929</v>
      </c>
      <c r="BC44" s="11">
        <f t="shared" si="6"/>
        <v>-0.20234329568345924</v>
      </c>
      <c r="BD44" s="34">
        <f t="shared" si="14"/>
        <v>2.4344477416728297E-2</v>
      </c>
      <c r="BE44" s="36"/>
      <c r="BF44" s="44">
        <f t="shared" si="7"/>
        <v>120.732</v>
      </c>
      <c r="BG44" s="45"/>
      <c r="BH44" s="52"/>
      <c r="BI44" s="53"/>
    </row>
    <row r="45" spans="1:61" x14ac:dyDescent="0.25">
      <c r="A45" s="6" t="s">
        <v>16</v>
      </c>
      <c r="B45" s="7">
        <v>43627</v>
      </c>
      <c r="C45">
        <v>2019</v>
      </c>
      <c r="D45">
        <v>92935.38</v>
      </c>
      <c r="E45" s="31">
        <v>7.4130000000000003</v>
      </c>
      <c r="F45">
        <v>739346.04500000004</v>
      </c>
      <c r="G45" s="8">
        <f t="shared" si="0"/>
        <v>-0.1860895870192433</v>
      </c>
      <c r="H45" s="34">
        <f t="shared" si="8"/>
        <v>2.0052856304925523E-2</v>
      </c>
      <c r="I45" s="10" t="s">
        <v>17</v>
      </c>
      <c r="J45" s="7">
        <v>43627</v>
      </c>
      <c r="K45">
        <v>2019</v>
      </c>
      <c r="L45">
        <v>104054.05</v>
      </c>
      <c r="M45">
        <v>12.137</v>
      </c>
      <c r="N45">
        <v>921290.48100000003</v>
      </c>
      <c r="O45" s="11">
        <f t="shared" si="1"/>
        <v>-0.49230085138014101</v>
      </c>
      <c r="P45" s="9">
        <f t="shared" si="9"/>
        <v>2.6347824601044584E-2</v>
      </c>
      <c r="Q45" s="10" t="s">
        <v>18</v>
      </c>
      <c r="R45" s="7">
        <v>43627</v>
      </c>
      <c r="S45">
        <v>2019</v>
      </c>
      <c r="T45">
        <v>339504.64000000001</v>
      </c>
      <c r="U45">
        <v>74.126000000000005</v>
      </c>
      <c r="V45">
        <v>3019934.9589999998</v>
      </c>
      <c r="W45" s="11">
        <f t="shared" si="2"/>
        <v>-0.11484896213336127</v>
      </c>
      <c r="X45" s="9">
        <f t="shared" si="10"/>
        <v>4.9091123488663194E-2</v>
      </c>
      <c r="Y45" s="10" t="s">
        <v>19</v>
      </c>
      <c r="Z45" s="7">
        <v>43627</v>
      </c>
      <c r="AA45">
        <v>2019</v>
      </c>
      <c r="AB45">
        <v>45150.42</v>
      </c>
      <c r="AC45">
        <v>2.617</v>
      </c>
      <c r="AD45">
        <v>370831.10700000002</v>
      </c>
      <c r="AE45" s="11">
        <f t="shared" si="3"/>
        <v>-0.77659974049033675</v>
      </c>
      <c r="AF45" s="9">
        <f t="shared" si="11"/>
        <v>1.411424203957086E-2</v>
      </c>
      <c r="AG45" s="10" t="s">
        <v>20</v>
      </c>
      <c r="AH45" s="7">
        <v>43627</v>
      </c>
      <c r="AI45">
        <v>2019</v>
      </c>
      <c r="AJ45">
        <v>41625.019999999997</v>
      </c>
      <c r="AK45">
        <v>1.393</v>
      </c>
      <c r="AL45">
        <v>330376.011</v>
      </c>
      <c r="AM45" s="11">
        <f t="shared" si="4"/>
        <v>-0.4793146240449741</v>
      </c>
      <c r="AN45" s="9">
        <f t="shared" si="12"/>
        <v>8.4328156622727676E-3</v>
      </c>
      <c r="AO45" s="10" t="s">
        <v>21</v>
      </c>
      <c r="AP45" s="7">
        <v>43627</v>
      </c>
      <c r="AQ45">
        <v>2019</v>
      </c>
      <c r="AR45">
        <v>171992.29</v>
      </c>
      <c r="AS45">
        <v>25.373999999999999</v>
      </c>
      <c r="AT45">
        <v>1363961.618</v>
      </c>
      <c r="AU45" s="11">
        <f t="shared" si="5"/>
        <v>-0.28613207316260036</v>
      </c>
      <c r="AV45" s="9">
        <f t="shared" si="13"/>
        <v>3.7206325552190132E-2</v>
      </c>
      <c r="AW45" s="10" t="s">
        <v>22</v>
      </c>
      <c r="AX45" s="7">
        <v>43627</v>
      </c>
      <c r="AY45">
        <v>2019</v>
      </c>
      <c r="AZ45">
        <v>11019.14</v>
      </c>
      <c r="BA45">
        <v>1.5189999999999999</v>
      </c>
      <c r="BB45">
        <v>127232.07</v>
      </c>
      <c r="BC45" s="11">
        <f t="shared" si="6"/>
        <v>-0.39538895516126482</v>
      </c>
      <c r="BD45" s="34">
        <f t="shared" si="14"/>
        <v>2.3877627708171374E-2</v>
      </c>
      <c r="BE45" s="36"/>
      <c r="BF45" s="44">
        <f t="shared" si="7"/>
        <v>124.57899999999999</v>
      </c>
      <c r="BG45" s="45"/>
      <c r="BH45" s="52"/>
      <c r="BI45" s="53"/>
    </row>
    <row r="46" spans="1:61" x14ac:dyDescent="0.25">
      <c r="A46" s="6" t="s">
        <v>16</v>
      </c>
      <c r="B46" s="7">
        <v>43628</v>
      </c>
      <c r="C46">
        <v>2019</v>
      </c>
      <c r="D46">
        <v>84751.37</v>
      </c>
      <c r="E46" s="31">
        <v>7.407</v>
      </c>
      <c r="F46">
        <v>675987.96299999999</v>
      </c>
      <c r="G46" s="8">
        <f t="shared" si="0"/>
        <v>-0.18674835708236009</v>
      </c>
      <c r="H46" s="34">
        <f t="shared" si="8"/>
        <v>2.1914591399314606E-2</v>
      </c>
      <c r="I46" s="10" t="s">
        <v>17</v>
      </c>
      <c r="J46" s="7">
        <v>43628</v>
      </c>
      <c r="K46">
        <v>2019</v>
      </c>
      <c r="L46">
        <v>107588.4</v>
      </c>
      <c r="M46">
        <v>20.524999999999999</v>
      </c>
      <c r="N46">
        <v>995050.73499999999</v>
      </c>
      <c r="O46" s="11">
        <f t="shared" si="1"/>
        <v>-0.1414249793670096</v>
      </c>
      <c r="P46" s="9">
        <f t="shared" si="9"/>
        <v>4.1254177858579238E-2</v>
      </c>
      <c r="Q46" s="10" t="s">
        <v>18</v>
      </c>
      <c r="R46" s="7">
        <v>43628</v>
      </c>
      <c r="S46">
        <v>2019</v>
      </c>
      <c r="T46">
        <v>319515.2</v>
      </c>
      <c r="U46">
        <v>70.015000000000001</v>
      </c>
      <c r="V46">
        <v>2866917.5529999998</v>
      </c>
      <c r="W46" s="11">
        <f t="shared" si="2"/>
        <v>-0.16393910481838075</v>
      </c>
      <c r="X46" s="9">
        <f t="shared" si="10"/>
        <v>4.8843399718094371E-2</v>
      </c>
      <c r="Y46" s="10" t="s">
        <v>19</v>
      </c>
      <c r="Z46" s="7">
        <v>43628</v>
      </c>
      <c r="AA46">
        <v>2019</v>
      </c>
      <c r="AB46">
        <v>33474.39</v>
      </c>
      <c r="AC46">
        <v>1.7430000000000001</v>
      </c>
      <c r="AD46">
        <v>273839.21500000003</v>
      </c>
      <c r="AE46" s="11">
        <f t="shared" si="3"/>
        <v>-0.85120876869493955</v>
      </c>
      <c r="AF46" s="9">
        <f t="shared" si="11"/>
        <v>1.2730097842268499E-2</v>
      </c>
      <c r="AG46" s="10" t="s">
        <v>20</v>
      </c>
      <c r="AH46" s="7">
        <v>43628</v>
      </c>
      <c r="AI46">
        <v>2019</v>
      </c>
      <c r="AJ46">
        <v>36719.67</v>
      </c>
      <c r="AK46">
        <v>1.2190000000000001</v>
      </c>
      <c r="AL46">
        <v>290740.33100000001</v>
      </c>
      <c r="AM46" s="11">
        <f t="shared" si="4"/>
        <v>-0.5443535726567289</v>
      </c>
      <c r="AN46" s="9">
        <f t="shared" si="12"/>
        <v>8.3854895246714151E-3</v>
      </c>
      <c r="AO46" s="10" t="s">
        <v>21</v>
      </c>
      <c r="AP46" s="7">
        <v>43628</v>
      </c>
      <c r="AQ46">
        <v>2019</v>
      </c>
      <c r="AR46">
        <v>171657.65</v>
      </c>
      <c r="AS46">
        <v>25.76</v>
      </c>
      <c r="AT46">
        <v>1366371.9369999999</v>
      </c>
      <c r="AU46" s="11">
        <f t="shared" si="5"/>
        <v>-0.27527241288991028</v>
      </c>
      <c r="AV46" s="9">
        <f t="shared" si="13"/>
        <v>3.7705692428898298E-2</v>
      </c>
      <c r="AW46" s="10" t="s">
        <v>22</v>
      </c>
      <c r="AX46" s="7">
        <v>43628</v>
      </c>
      <c r="AY46">
        <v>2019</v>
      </c>
      <c r="AZ46">
        <v>9879.27</v>
      </c>
      <c r="BA46">
        <v>1.552</v>
      </c>
      <c r="BB46">
        <v>118783.829</v>
      </c>
      <c r="BC46" s="11">
        <f t="shared" si="6"/>
        <v>-0.38225388967102231</v>
      </c>
      <c r="BD46" s="34">
        <f t="shared" si="14"/>
        <v>2.6131503135835097E-2</v>
      </c>
      <c r="BE46" s="36"/>
      <c r="BF46" s="44">
        <f t="shared" si="7"/>
        <v>128.221</v>
      </c>
      <c r="BG46" s="45"/>
      <c r="BH46" s="52"/>
      <c r="BI46" s="53"/>
    </row>
    <row r="47" spans="1:61" x14ac:dyDescent="0.25">
      <c r="A47" s="6" t="s">
        <v>16</v>
      </c>
      <c r="B47" s="7">
        <v>43629</v>
      </c>
      <c r="C47">
        <v>2019</v>
      </c>
      <c r="D47">
        <v>95865.12</v>
      </c>
      <c r="E47" s="31">
        <v>7.2149999999999999</v>
      </c>
      <c r="F47">
        <v>752069.51199999999</v>
      </c>
      <c r="G47" s="8">
        <f t="shared" si="0"/>
        <v>-0.20782899910209643</v>
      </c>
      <c r="H47" s="34">
        <f t="shared" si="8"/>
        <v>1.9187056209240404E-2</v>
      </c>
      <c r="I47" s="10" t="s">
        <v>17</v>
      </c>
      <c r="J47" s="7">
        <v>43629</v>
      </c>
      <c r="K47">
        <v>2019</v>
      </c>
      <c r="L47">
        <v>82067.25</v>
      </c>
      <c r="M47">
        <v>11.768000000000001</v>
      </c>
      <c r="N47">
        <v>767617.76100000006</v>
      </c>
      <c r="O47" s="11">
        <f t="shared" si="1"/>
        <v>-0.50773637793865856</v>
      </c>
      <c r="P47" s="9">
        <f t="shared" si="9"/>
        <v>3.066109357519152E-2</v>
      </c>
      <c r="Q47" s="10" t="s">
        <v>18</v>
      </c>
      <c r="R47" s="7">
        <v>43629</v>
      </c>
      <c r="S47">
        <v>2019</v>
      </c>
      <c r="T47">
        <v>287900.31</v>
      </c>
      <c r="U47">
        <v>74.128</v>
      </c>
      <c r="V47">
        <v>2627903.835</v>
      </c>
      <c r="W47" s="11">
        <f t="shared" si="2"/>
        <v>-0.11482507979685681</v>
      </c>
      <c r="X47" s="9">
        <f t="shared" si="10"/>
        <v>5.6416067447156035E-2</v>
      </c>
      <c r="Y47" s="10" t="s">
        <v>19</v>
      </c>
      <c r="Z47" s="7">
        <v>43629</v>
      </c>
      <c r="AA47">
        <v>2019</v>
      </c>
      <c r="AB47">
        <v>33230.269999999997</v>
      </c>
      <c r="AC47">
        <v>1.7649999999999999</v>
      </c>
      <c r="AD47">
        <v>272630.56300000002</v>
      </c>
      <c r="AE47" s="11">
        <f t="shared" si="3"/>
        <v>-0.84933073823670002</v>
      </c>
      <c r="AF47" s="9">
        <f t="shared" si="11"/>
        <v>1.2947924697642941E-2</v>
      </c>
      <c r="AG47" s="10" t="s">
        <v>20</v>
      </c>
      <c r="AH47" s="7">
        <v>43629</v>
      </c>
      <c r="AI47">
        <v>2019</v>
      </c>
      <c r="AJ47">
        <v>47151.08</v>
      </c>
      <c r="AK47">
        <v>2.2679999999999998</v>
      </c>
      <c r="AL47">
        <v>363575.33899999998</v>
      </c>
      <c r="AM47" s="11">
        <f t="shared" si="4"/>
        <v>-0.15225094568126443</v>
      </c>
      <c r="AN47" s="9">
        <f t="shared" si="12"/>
        <v>1.2476093709975197E-2</v>
      </c>
      <c r="AO47" s="10" t="s">
        <v>21</v>
      </c>
      <c r="AP47" s="7">
        <v>43629</v>
      </c>
      <c r="AQ47">
        <v>2019</v>
      </c>
      <c r="AR47">
        <v>173475.85</v>
      </c>
      <c r="AS47">
        <v>24.547999999999998</v>
      </c>
      <c r="AT47">
        <v>1363412.9580000001</v>
      </c>
      <c r="AU47" s="11">
        <f t="shared" si="5"/>
        <v>-0.3093706207927609</v>
      </c>
      <c r="AV47" s="9">
        <f t="shared" si="13"/>
        <v>3.6009632820285985E-2</v>
      </c>
      <c r="AW47" s="10" t="s">
        <v>22</v>
      </c>
      <c r="AX47" s="7">
        <v>43629</v>
      </c>
      <c r="AY47">
        <v>2019</v>
      </c>
      <c r="AZ47">
        <v>7630</v>
      </c>
      <c r="BA47">
        <v>1.4450000000000001</v>
      </c>
      <c r="BB47">
        <v>91061</v>
      </c>
      <c r="BC47" s="11">
        <f t="shared" si="6"/>
        <v>-0.42484334444241445</v>
      </c>
      <c r="BD47" s="34">
        <f t="shared" si="14"/>
        <v>3.1736967527261947E-2</v>
      </c>
      <c r="BE47" s="36"/>
      <c r="BF47" s="44">
        <f t="shared" si="7"/>
        <v>123.137</v>
      </c>
      <c r="BG47" s="45"/>
      <c r="BH47" s="52"/>
      <c r="BI47" s="53"/>
    </row>
    <row r="48" spans="1:61" x14ac:dyDescent="0.25">
      <c r="A48" s="6" t="s">
        <v>16</v>
      </c>
      <c r="B48" s="7">
        <v>43630</v>
      </c>
      <c r="C48">
        <v>2019</v>
      </c>
      <c r="D48">
        <v>98643.01</v>
      </c>
      <c r="E48" s="31">
        <v>6.6719999999999997</v>
      </c>
      <c r="F48">
        <v>766426.14899999998</v>
      </c>
      <c r="G48" s="8">
        <f t="shared" si="0"/>
        <v>-0.26744768981416317</v>
      </c>
      <c r="H48" s="34">
        <f t="shared" si="8"/>
        <v>1.7410679446950864E-2</v>
      </c>
      <c r="I48" s="10" t="s">
        <v>17</v>
      </c>
      <c r="J48" s="7">
        <v>43630</v>
      </c>
      <c r="K48">
        <v>2019</v>
      </c>
      <c r="L48">
        <v>87165.63</v>
      </c>
      <c r="M48">
        <v>10.67</v>
      </c>
      <c r="N48">
        <v>792615.63800000004</v>
      </c>
      <c r="O48" s="11">
        <f t="shared" si="1"/>
        <v>-0.55366648135668661</v>
      </c>
      <c r="P48" s="9">
        <f t="shared" si="9"/>
        <v>2.6923516237765673E-2</v>
      </c>
      <c r="Q48" s="10" t="s">
        <v>18</v>
      </c>
      <c r="R48" s="7">
        <v>43630</v>
      </c>
      <c r="S48">
        <v>2019</v>
      </c>
      <c r="T48">
        <v>266333.77</v>
      </c>
      <c r="U48">
        <v>85.317999999999998</v>
      </c>
      <c r="V48">
        <v>2482969.6880000001</v>
      </c>
      <c r="W48" s="11">
        <f t="shared" si="2"/>
        <v>1.8796592945874283E-2</v>
      </c>
      <c r="X48" s="9">
        <f t="shared" si="10"/>
        <v>6.8722546563766182E-2</v>
      </c>
      <c r="Y48" s="10" t="s">
        <v>19</v>
      </c>
      <c r="Z48" s="7">
        <v>43630</v>
      </c>
      <c r="AA48">
        <v>2019</v>
      </c>
      <c r="AB48">
        <v>26311.26</v>
      </c>
      <c r="AC48">
        <v>1.448</v>
      </c>
      <c r="AD48">
        <v>226768.89300000001</v>
      </c>
      <c r="AE48" s="11">
        <f t="shared" si="3"/>
        <v>-0.87639144983951367</v>
      </c>
      <c r="AF48" s="9">
        <f t="shared" si="11"/>
        <v>1.2770711016347379E-2</v>
      </c>
      <c r="AG48" s="10" t="s">
        <v>20</v>
      </c>
      <c r="AH48" s="7">
        <v>43630</v>
      </c>
      <c r="AI48">
        <v>2019</v>
      </c>
      <c r="AJ48">
        <v>34758.629999999997</v>
      </c>
      <c r="AK48">
        <v>0.95</v>
      </c>
      <c r="AL48">
        <v>277929.55800000002</v>
      </c>
      <c r="AM48" s="11">
        <f t="shared" si="4"/>
        <v>-0.64490229206225802</v>
      </c>
      <c r="AN48" s="9">
        <f t="shared" si="12"/>
        <v>6.8362646048607751E-3</v>
      </c>
      <c r="AO48" s="10" t="s">
        <v>21</v>
      </c>
      <c r="AP48" s="7">
        <v>43630</v>
      </c>
      <c r="AQ48">
        <v>2019</v>
      </c>
      <c r="AR48">
        <v>163471.41</v>
      </c>
      <c r="AS48">
        <v>22.178000000000001</v>
      </c>
      <c r="AT48">
        <v>1264454.6910000001</v>
      </c>
      <c r="AU48" s="11">
        <f t="shared" si="5"/>
        <v>-0.37604780951368133</v>
      </c>
      <c r="AV48" s="9">
        <f t="shared" si="13"/>
        <v>3.5079153342316156E-2</v>
      </c>
      <c r="AW48" s="10" t="s">
        <v>22</v>
      </c>
      <c r="AX48" s="7">
        <v>43630</v>
      </c>
      <c r="AY48">
        <v>2019</v>
      </c>
      <c r="AZ48">
        <v>10726.35</v>
      </c>
      <c r="BA48">
        <v>1.528</v>
      </c>
      <c r="BB48">
        <v>124334.788</v>
      </c>
      <c r="BC48" s="11">
        <f t="shared" si="6"/>
        <v>-0.39180666457301683</v>
      </c>
      <c r="BD48" s="34">
        <f t="shared" si="14"/>
        <v>2.4578800906468752E-2</v>
      </c>
      <c r="BE48" s="36"/>
      <c r="BF48" s="44">
        <f t="shared" si="7"/>
        <v>128.76399999999998</v>
      </c>
      <c r="BG48" s="45"/>
      <c r="BH48" s="52"/>
      <c r="BI48" s="53"/>
    </row>
    <row r="49" spans="1:61" x14ac:dyDescent="0.25">
      <c r="A49" s="6" t="s">
        <v>16</v>
      </c>
      <c r="B49" s="7">
        <v>43631</v>
      </c>
      <c r="C49">
        <v>2019</v>
      </c>
      <c r="D49">
        <v>83887.84</v>
      </c>
      <c r="E49" s="31">
        <v>5.9939999999999998</v>
      </c>
      <c r="F49">
        <v>664547.04500000004</v>
      </c>
      <c r="G49" s="8">
        <f t="shared" si="0"/>
        <v>-0.34188870694635703</v>
      </c>
      <c r="H49" s="34">
        <f t="shared" si="8"/>
        <v>1.8039354911283969E-2</v>
      </c>
      <c r="I49" s="10" t="s">
        <v>17</v>
      </c>
      <c r="J49" s="7">
        <v>43631</v>
      </c>
      <c r="K49">
        <v>2019</v>
      </c>
      <c r="L49">
        <v>78546.210000000006</v>
      </c>
      <c r="M49">
        <v>12.372</v>
      </c>
      <c r="N49">
        <v>740157.40700000001</v>
      </c>
      <c r="O49" s="11">
        <f t="shared" si="1"/>
        <v>-0.48247063798921519</v>
      </c>
      <c r="P49" s="9">
        <f t="shared" si="9"/>
        <v>3.3430726715675492E-2</v>
      </c>
      <c r="Q49" s="10" t="s">
        <v>18</v>
      </c>
      <c r="R49" s="7">
        <v>43631</v>
      </c>
      <c r="S49">
        <v>2019</v>
      </c>
      <c r="T49">
        <v>276506.45</v>
      </c>
      <c r="U49">
        <v>85.695999999999998</v>
      </c>
      <c r="V49">
        <v>2602600.0109999999</v>
      </c>
      <c r="W49" s="11">
        <f t="shared" si="2"/>
        <v>2.3310354545226595E-2</v>
      </c>
      <c r="X49" s="9">
        <f t="shared" si="10"/>
        <v>6.5854145575810499E-2</v>
      </c>
      <c r="Y49" s="10" t="s">
        <v>19</v>
      </c>
      <c r="Z49" s="7">
        <v>43631</v>
      </c>
      <c r="AA49">
        <v>2019</v>
      </c>
      <c r="AB49">
        <v>23013.14</v>
      </c>
      <c r="AC49">
        <v>1.6459999999999999</v>
      </c>
      <c r="AD49">
        <v>213958.24299999999</v>
      </c>
      <c r="AE49" s="11">
        <f t="shared" si="3"/>
        <v>-0.85948917571535899</v>
      </c>
      <c r="AF49" s="9">
        <f t="shared" si="11"/>
        <v>1.5386179816404643E-2</v>
      </c>
      <c r="AG49" s="10" t="s">
        <v>20</v>
      </c>
      <c r="AH49" s="7">
        <v>43631</v>
      </c>
      <c r="AI49">
        <v>2019</v>
      </c>
      <c r="AJ49">
        <v>33838.339999999997</v>
      </c>
      <c r="AK49">
        <v>1.4390000000000001</v>
      </c>
      <c r="AL49">
        <v>273215.88500000001</v>
      </c>
      <c r="AM49" s="11">
        <f t="shared" si="4"/>
        <v>-0.46212041923956759</v>
      </c>
      <c r="AN49" s="9">
        <f t="shared" si="12"/>
        <v>1.0533794548585636E-2</v>
      </c>
      <c r="AO49" s="10" t="s">
        <v>21</v>
      </c>
      <c r="AP49" s="7">
        <v>43631</v>
      </c>
      <c r="AQ49">
        <v>2019</v>
      </c>
      <c r="AR49">
        <v>166538.73000000001</v>
      </c>
      <c r="AS49">
        <v>25.96</v>
      </c>
      <c r="AT49">
        <v>1313210.3829999999</v>
      </c>
      <c r="AU49" s="11">
        <f t="shared" si="5"/>
        <v>-0.26964564590924189</v>
      </c>
      <c r="AV49" s="9">
        <f t="shared" si="13"/>
        <v>3.9536696230949617E-2</v>
      </c>
      <c r="AW49" s="10" t="s">
        <v>22</v>
      </c>
      <c r="AX49" s="7">
        <v>43631</v>
      </c>
      <c r="AY49">
        <v>2019</v>
      </c>
      <c r="AZ49">
        <v>8215.73</v>
      </c>
      <c r="BA49">
        <v>1.083</v>
      </c>
      <c r="BB49">
        <v>98441.490999999995</v>
      </c>
      <c r="BC49" s="11">
        <f t="shared" si="6"/>
        <v>-0.56893103254749822</v>
      </c>
      <c r="BD49" s="34">
        <f t="shared" si="14"/>
        <v>2.200291744870057E-2</v>
      </c>
      <c r="BE49" s="36"/>
      <c r="BF49" s="44">
        <f t="shared" si="7"/>
        <v>134.18999999999997</v>
      </c>
      <c r="BG49" s="45"/>
      <c r="BH49" s="52"/>
      <c r="BI49" s="53"/>
    </row>
    <row r="50" spans="1:61" x14ac:dyDescent="0.25">
      <c r="A50" s="6" t="s">
        <v>16</v>
      </c>
      <c r="B50" s="7">
        <v>43632</v>
      </c>
      <c r="C50">
        <v>2019</v>
      </c>
      <c r="D50">
        <v>105321.84</v>
      </c>
      <c r="E50" s="31">
        <v>6.9189999999999996</v>
      </c>
      <c r="F50">
        <v>822230.52599999995</v>
      </c>
      <c r="G50" s="8">
        <f t="shared" si="0"/>
        <v>-0.24032832221585659</v>
      </c>
      <c r="H50" s="34">
        <f t="shared" si="8"/>
        <v>1.6829830032362481E-2</v>
      </c>
      <c r="I50" s="10" t="s">
        <v>17</v>
      </c>
      <c r="J50" s="7">
        <v>43632</v>
      </c>
      <c r="K50">
        <v>2019</v>
      </c>
      <c r="L50">
        <v>93123.8</v>
      </c>
      <c r="M50">
        <v>12.164</v>
      </c>
      <c r="N50">
        <v>837743.52</v>
      </c>
      <c r="O50" s="11">
        <f t="shared" si="1"/>
        <v>-0.49117142260756658</v>
      </c>
      <c r="P50" s="9">
        <f t="shared" si="9"/>
        <v>2.9039914268748985E-2</v>
      </c>
      <c r="Q50" s="10" t="s">
        <v>18</v>
      </c>
      <c r="R50" s="7">
        <v>43632</v>
      </c>
      <c r="S50">
        <v>2019</v>
      </c>
      <c r="T50">
        <v>329250.21000000002</v>
      </c>
      <c r="U50">
        <v>76.778999999999996</v>
      </c>
      <c r="V50">
        <v>2988517.6340000001</v>
      </c>
      <c r="W50" s="11">
        <f t="shared" si="2"/>
        <v>-8.3169042760129402E-2</v>
      </c>
      <c r="X50" s="9">
        <f t="shared" si="10"/>
        <v>5.1382664854638764E-2</v>
      </c>
      <c r="Y50" s="10" t="s">
        <v>19</v>
      </c>
      <c r="Z50" s="7">
        <v>43632</v>
      </c>
      <c r="AA50">
        <v>2019</v>
      </c>
      <c r="AB50">
        <v>33930.11</v>
      </c>
      <c r="AC50">
        <v>7.1420000000000003</v>
      </c>
      <c r="AD50">
        <v>321356.13199999998</v>
      </c>
      <c r="AE50" s="11">
        <f t="shared" si="3"/>
        <v>-0.39032302123881712</v>
      </c>
      <c r="AF50" s="9">
        <f t="shared" si="11"/>
        <v>4.4449128482788688E-2</v>
      </c>
      <c r="AG50" s="10" t="s">
        <v>20</v>
      </c>
      <c r="AH50" s="7">
        <v>43632</v>
      </c>
      <c r="AI50">
        <v>2019</v>
      </c>
      <c r="AJ50">
        <v>36923</v>
      </c>
      <c r="AK50">
        <v>1.482</v>
      </c>
      <c r="AL50">
        <v>299739.40000000002</v>
      </c>
      <c r="AM50" s="11">
        <f t="shared" si="4"/>
        <v>-0.44604757561712249</v>
      </c>
      <c r="AN50" s="9">
        <f t="shared" si="12"/>
        <v>9.8885898884164044E-3</v>
      </c>
      <c r="AO50" s="10" t="s">
        <v>21</v>
      </c>
      <c r="AP50" s="7">
        <v>43632</v>
      </c>
      <c r="AQ50">
        <v>2019</v>
      </c>
      <c r="AR50">
        <v>184591.86</v>
      </c>
      <c r="AS50">
        <v>27.692</v>
      </c>
      <c r="AT50">
        <v>1539462.13</v>
      </c>
      <c r="AU50" s="11">
        <f t="shared" si="5"/>
        <v>-0.22091784385665361</v>
      </c>
      <c r="AV50" s="9">
        <f t="shared" si="13"/>
        <v>3.5976201636087016E-2</v>
      </c>
      <c r="AW50" s="10" t="s">
        <v>22</v>
      </c>
      <c r="AX50" s="7">
        <v>43632</v>
      </c>
      <c r="AY50">
        <v>2019</v>
      </c>
      <c r="AZ50">
        <v>9237.07</v>
      </c>
      <c r="BA50">
        <v>1.0940000000000001</v>
      </c>
      <c r="BB50">
        <v>107139.60400000001</v>
      </c>
      <c r="BC50" s="11">
        <f t="shared" si="6"/>
        <v>-0.56455267738408399</v>
      </c>
      <c r="BD50" s="34">
        <f t="shared" si="14"/>
        <v>2.0421953398297048E-2</v>
      </c>
      <c r="BE50" s="36"/>
      <c r="BF50" s="44">
        <f t="shared" si="7"/>
        <v>133.27199999999999</v>
      </c>
      <c r="BG50" s="45"/>
      <c r="BH50" s="52"/>
      <c r="BI50" s="53"/>
    </row>
    <row r="51" spans="1:61" x14ac:dyDescent="0.25">
      <c r="A51" s="6" t="s">
        <v>16</v>
      </c>
      <c r="B51" s="7">
        <v>43633</v>
      </c>
      <c r="C51">
        <v>2019</v>
      </c>
      <c r="D51">
        <v>128067.88</v>
      </c>
      <c r="E51" s="31">
        <v>8.8970000000000002</v>
      </c>
      <c r="F51">
        <v>1018949.763</v>
      </c>
      <c r="G51" s="8">
        <f t="shared" si="0"/>
        <v>-2.3153791408364731E-2</v>
      </c>
      <c r="H51" s="34">
        <f t="shared" si="8"/>
        <v>1.7463078795573555E-2</v>
      </c>
      <c r="I51" s="10" t="s">
        <v>17</v>
      </c>
      <c r="J51" s="7">
        <v>43633</v>
      </c>
      <c r="K51">
        <v>2019</v>
      </c>
      <c r="L51">
        <v>137213.70000000001</v>
      </c>
      <c r="M51">
        <v>16.068000000000001</v>
      </c>
      <c r="N51">
        <v>1198084.17</v>
      </c>
      <c r="O51" s="11">
        <f t="shared" si="1"/>
        <v>-0.32786438823235603</v>
      </c>
      <c r="P51" s="9">
        <f t="shared" si="9"/>
        <v>2.6822823307981782E-2</v>
      </c>
      <c r="Q51" s="10" t="s">
        <v>18</v>
      </c>
      <c r="R51" s="7">
        <v>43633</v>
      </c>
      <c r="S51">
        <v>2019</v>
      </c>
      <c r="T51">
        <v>380356.26</v>
      </c>
      <c r="U51">
        <v>81.323999999999998</v>
      </c>
      <c r="V51">
        <v>3416337.92</v>
      </c>
      <c r="W51" s="11">
        <f t="shared" si="2"/>
        <v>-2.8896433053631352E-2</v>
      </c>
      <c r="X51" s="9">
        <f t="shared" si="10"/>
        <v>4.7608873539067238E-2</v>
      </c>
      <c r="Y51" s="10" t="s">
        <v>19</v>
      </c>
      <c r="Z51" s="7">
        <v>43633</v>
      </c>
      <c r="AA51">
        <v>2019</v>
      </c>
      <c r="AB51">
        <v>65485.37</v>
      </c>
      <c r="AC51">
        <v>9.2569999999999997</v>
      </c>
      <c r="AD51">
        <v>582074.08100000001</v>
      </c>
      <c r="AE51" s="11">
        <f t="shared" si="3"/>
        <v>-0.20977600218534453</v>
      </c>
      <c r="AF51" s="9">
        <f t="shared" si="11"/>
        <v>3.1806947954447745E-2</v>
      </c>
      <c r="AG51" s="10" t="s">
        <v>20</v>
      </c>
      <c r="AH51" s="7">
        <v>43633</v>
      </c>
      <c r="AI51">
        <v>2019</v>
      </c>
      <c r="AJ51">
        <v>51721.56</v>
      </c>
      <c r="AK51">
        <v>2.3740000000000001</v>
      </c>
      <c r="AL51">
        <v>401612.84299999999</v>
      </c>
      <c r="AM51" s="11">
        <f t="shared" si="4"/>
        <v>-0.11262951721663203</v>
      </c>
      <c r="AN51" s="9">
        <f t="shared" si="12"/>
        <v>1.1822331090143948E-2</v>
      </c>
      <c r="AO51" s="10" t="s">
        <v>21</v>
      </c>
      <c r="AP51" s="7">
        <v>43633</v>
      </c>
      <c r="AQ51">
        <v>2019</v>
      </c>
      <c r="AR51">
        <v>209079.97</v>
      </c>
      <c r="AS51">
        <v>31.779</v>
      </c>
      <c r="AT51">
        <v>1770580.443</v>
      </c>
      <c r="AU51" s="11">
        <f t="shared" si="5"/>
        <v>-0.10593486060669489</v>
      </c>
      <c r="AV51" s="9">
        <f t="shared" si="13"/>
        <v>3.5896702830575659E-2</v>
      </c>
      <c r="AW51" s="10" t="s">
        <v>22</v>
      </c>
      <c r="AX51" s="7">
        <v>43633</v>
      </c>
      <c r="AY51">
        <v>2019</v>
      </c>
      <c r="AZ51">
        <v>13528.22</v>
      </c>
      <c r="BA51">
        <v>2.1970000000000001</v>
      </c>
      <c r="BB51">
        <v>147135.726</v>
      </c>
      <c r="BC51" s="11">
        <f t="shared" si="6"/>
        <v>-0.12552306417992012</v>
      </c>
      <c r="BD51" s="34">
        <f t="shared" si="14"/>
        <v>2.986358323334742E-2</v>
      </c>
      <c r="BE51" s="36"/>
      <c r="BF51" s="44">
        <f t="shared" si="7"/>
        <v>151.89599999999999</v>
      </c>
      <c r="BG51" s="45"/>
      <c r="BH51" s="52"/>
      <c r="BI51" s="53"/>
    </row>
    <row r="52" spans="1:61" x14ac:dyDescent="0.25">
      <c r="A52" s="6" t="s">
        <v>16</v>
      </c>
      <c r="B52" s="7">
        <v>43634</v>
      </c>
      <c r="C52">
        <v>2019</v>
      </c>
      <c r="D52">
        <v>132618.54</v>
      </c>
      <c r="E52" s="31">
        <v>10.121</v>
      </c>
      <c r="F52">
        <v>1063285.398</v>
      </c>
      <c r="G52" s="8">
        <f t="shared" si="0"/>
        <v>0.11123530146745428</v>
      </c>
      <c r="H52" s="34">
        <f t="shared" si="8"/>
        <v>1.9037221839098367E-2</v>
      </c>
      <c r="I52" s="10" t="s">
        <v>17</v>
      </c>
      <c r="J52" s="7">
        <v>43634</v>
      </c>
      <c r="K52">
        <v>2019</v>
      </c>
      <c r="L52">
        <v>141211.26999999999</v>
      </c>
      <c r="M52">
        <v>17.471</v>
      </c>
      <c r="N52">
        <v>1223704.17</v>
      </c>
      <c r="O52" s="11">
        <f t="shared" si="1"/>
        <v>-0.26917592275376484</v>
      </c>
      <c r="P52" s="9">
        <f t="shared" si="9"/>
        <v>2.855428694011887E-2</v>
      </c>
      <c r="Q52" s="10" t="s">
        <v>18</v>
      </c>
      <c r="R52" s="7">
        <v>43634</v>
      </c>
      <c r="S52">
        <v>2019</v>
      </c>
      <c r="T52">
        <v>380577.58</v>
      </c>
      <c r="U52">
        <v>87.102000000000004</v>
      </c>
      <c r="V52">
        <v>3434273.423</v>
      </c>
      <c r="W52" s="11">
        <f t="shared" si="2"/>
        <v>4.0099637107896907E-2</v>
      </c>
      <c r="X52" s="9">
        <f t="shared" si="10"/>
        <v>5.07251399476005E-2</v>
      </c>
      <c r="Y52" s="10" t="s">
        <v>19</v>
      </c>
      <c r="Z52" s="7">
        <v>43634</v>
      </c>
      <c r="AA52">
        <v>2019</v>
      </c>
      <c r="AB52">
        <v>64482.59</v>
      </c>
      <c r="AC52">
        <v>8.4779999999999998</v>
      </c>
      <c r="AD52">
        <v>575963.15099999995</v>
      </c>
      <c r="AE52" s="11">
        <f t="shared" si="3"/>
        <v>-0.2762753534111862</v>
      </c>
      <c r="AF52" s="9">
        <f t="shared" si="11"/>
        <v>2.9439383353884043E-2</v>
      </c>
      <c r="AG52" s="10" t="s">
        <v>20</v>
      </c>
      <c r="AH52" s="7">
        <v>43634</v>
      </c>
      <c r="AI52">
        <v>2019</v>
      </c>
      <c r="AJ52">
        <v>48217.57</v>
      </c>
      <c r="AK52">
        <v>1.18</v>
      </c>
      <c r="AL52">
        <v>373069.95500000002</v>
      </c>
      <c r="AM52" s="11">
        <f t="shared" si="4"/>
        <v>-0.55893126803522575</v>
      </c>
      <c r="AN52" s="9">
        <f t="shared" si="12"/>
        <v>6.3258913465706447E-3</v>
      </c>
      <c r="AO52" s="10" t="s">
        <v>21</v>
      </c>
      <c r="AP52" s="7">
        <v>43634</v>
      </c>
      <c r="AQ52">
        <v>2019</v>
      </c>
      <c r="AR52">
        <v>209836.83</v>
      </c>
      <c r="AS52">
        <v>32.777999999999999</v>
      </c>
      <c r="AT52">
        <v>1771388.094</v>
      </c>
      <c r="AU52" s="11">
        <f t="shared" si="5"/>
        <v>-7.7829159538256282E-2</v>
      </c>
      <c r="AV52" s="9">
        <f t="shared" si="13"/>
        <v>3.7008264999663025E-2</v>
      </c>
      <c r="AW52" s="10" t="s">
        <v>22</v>
      </c>
      <c r="AX52" s="7">
        <v>43634</v>
      </c>
      <c r="AY52">
        <v>2019</v>
      </c>
      <c r="AZ52">
        <v>11085.66</v>
      </c>
      <c r="BA52">
        <v>1.589</v>
      </c>
      <c r="BB52">
        <v>127872.79</v>
      </c>
      <c r="BC52" s="11">
        <f t="shared" si="6"/>
        <v>-0.36752669503044749</v>
      </c>
      <c r="BD52" s="34">
        <f t="shared" si="14"/>
        <v>2.4852824435910095E-2</v>
      </c>
      <c r="BE52" s="36"/>
      <c r="BF52" s="44">
        <f t="shared" si="7"/>
        <v>158.71900000000002</v>
      </c>
      <c r="BG52" s="45"/>
      <c r="BH52" s="52"/>
      <c r="BI52" s="53"/>
    </row>
    <row r="53" spans="1:61" x14ac:dyDescent="0.25">
      <c r="A53" s="6" t="s">
        <v>16</v>
      </c>
      <c r="B53" s="7">
        <v>43635</v>
      </c>
      <c r="C53">
        <v>2019</v>
      </c>
      <c r="D53">
        <v>119624.67</v>
      </c>
      <c r="E53" s="31">
        <v>9.1809999999999992</v>
      </c>
      <c r="F53">
        <v>964811.35699999996</v>
      </c>
      <c r="G53" s="8">
        <f t="shared" si="0"/>
        <v>8.0279915791617775E-3</v>
      </c>
      <c r="H53" s="34">
        <f t="shared" si="8"/>
        <v>1.9031699685931453E-2</v>
      </c>
      <c r="I53" s="10" t="s">
        <v>17</v>
      </c>
      <c r="J53" s="7">
        <v>43635</v>
      </c>
      <c r="K53">
        <v>2019</v>
      </c>
      <c r="L53">
        <v>132718.89000000001</v>
      </c>
      <c r="M53">
        <v>15.231999999999999</v>
      </c>
      <c r="N53">
        <v>1149376.22</v>
      </c>
      <c r="O53" s="11">
        <f t="shared" si="1"/>
        <v>-0.36283484948688377</v>
      </c>
      <c r="P53" s="9">
        <f t="shared" si="9"/>
        <v>2.6504811453294207E-2</v>
      </c>
      <c r="Q53" s="10" t="s">
        <v>18</v>
      </c>
      <c r="R53" s="7">
        <v>43635</v>
      </c>
      <c r="S53">
        <v>2019</v>
      </c>
      <c r="T53">
        <v>390226.52</v>
      </c>
      <c r="U53">
        <v>88.853999999999999</v>
      </c>
      <c r="V53">
        <v>3495628.6979999999</v>
      </c>
      <c r="W53" s="11">
        <f t="shared" si="2"/>
        <v>6.1020563885847243E-2</v>
      </c>
      <c r="X53" s="9">
        <f t="shared" si="10"/>
        <v>5.0837207081425556E-2</v>
      </c>
      <c r="Y53" s="10" t="s">
        <v>19</v>
      </c>
      <c r="Z53" s="7">
        <v>43635</v>
      </c>
      <c r="AA53">
        <v>2019</v>
      </c>
      <c r="AB53">
        <v>65846.62</v>
      </c>
      <c r="AC53">
        <v>10.731999999999999</v>
      </c>
      <c r="AD53">
        <v>587416.31000000006</v>
      </c>
      <c r="AE53" s="11">
        <f t="shared" si="3"/>
        <v>-8.3862596462473557E-2</v>
      </c>
      <c r="AF53" s="9">
        <f t="shared" si="11"/>
        <v>3.6539673200425775E-2</v>
      </c>
      <c r="AG53" s="10" t="s">
        <v>20</v>
      </c>
      <c r="AH53" s="7">
        <v>43635</v>
      </c>
      <c r="AI53">
        <v>2019</v>
      </c>
      <c r="AJ53">
        <v>57069.78</v>
      </c>
      <c r="AK53">
        <v>1.8240000000000001</v>
      </c>
      <c r="AL53">
        <v>438036.28600000002</v>
      </c>
      <c r="AM53" s="11">
        <f t="shared" si="4"/>
        <v>-0.31821240075953533</v>
      </c>
      <c r="AN53" s="9">
        <f t="shared" si="12"/>
        <v>8.3280771858247372E-3</v>
      </c>
      <c r="AO53" s="10" t="s">
        <v>21</v>
      </c>
      <c r="AP53" s="7">
        <v>43635</v>
      </c>
      <c r="AQ53">
        <v>2019</v>
      </c>
      <c r="AR53">
        <v>221300.06</v>
      </c>
      <c r="AS53">
        <v>39.344999999999999</v>
      </c>
      <c r="AT53">
        <v>1912035.672</v>
      </c>
      <c r="AU53" s="11">
        <f t="shared" si="5"/>
        <v>0.10692573427199058</v>
      </c>
      <c r="AV53" s="9">
        <f t="shared" si="13"/>
        <v>4.1155089914033778E-2</v>
      </c>
      <c r="AW53" s="10" t="s">
        <v>22</v>
      </c>
      <c r="AX53" s="7">
        <v>43635</v>
      </c>
      <c r="AY53">
        <v>2019</v>
      </c>
      <c r="AZ53">
        <v>11023.4</v>
      </c>
      <c r="BA53">
        <v>1.593</v>
      </c>
      <c r="BB53">
        <v>127520.74</v>
      </c>
      <c r="BC53" s="11">
        <f t="shared" si="6"/>
        <v>-0.36593456588011508</v>
      </c>
      <c r="BD53" s="34">
        <f t="shared" si="14"/>
        <v>2.4984171202268743E-2</v>
      </c>
      <c r="BE53" s="36"/>
      <c r="BF53" s="44">
        <f t="shared" si="7"/>
        <v>166.76100000000002</v>
      </c>
      <c r="BG53" s="45"/>
      <c r="BH53" s="52"/>
      <c r="BI53" s="53"/>
    </row>
    <row r="54" spans="1:61" x14ac:dyDescent="0.25">
      <c r="A54" s="6" t="s">
        <v>16</v>
      </c>
      <c r="B54" s="7">
        <v>43636</v>
      </c>
      <c r="C54">
        <v>2019</v>
      </c>
      <c r="D54">
        <v>119154.12</v>
      </c>
      <c r="E54" s="31">
        <v>7.9269999999999996</v>
      </c>
      <c r="F54">
        <v>955945.61100000003</v>
      </c>
      <c r="G54" s="8">
        <f t="shared" si="0"/>
        <v>-0.12965495161224097</v>
      </c>
      <c r="H54" s="34">
        <f t="shared" si="8"/>
        <v>1.6584625545187005E-2</v>
      </c>
      <c r="I54" s="10" t="s">
        <v>17</v>
      </c>
      <c r="J54" s="7">
        <v>43636</v>
      </c>
      <c r="K54">
        <v>2019</v>
      </c>
      <c r="L54">
        <v>133397.15</v>
      </c>
      <c r="M54">
        <v>15.598000000000001</v>
      </c>
      <c r="N54">
        <v>1148550.1100000001</v>
      </c>
      <c r="O54" s="11">
        <f t="shared" si="1"/>
        <v>-0.34752481501420773</v>
      </c>
      <c r="P54" s="9">
        <f t="shared" si="9"/>
        <v>2.7161200654971854E-2</v>
      </c>
      <c r="Q54" s="10" t="s">
        <v>18</v>
      </c>
      <c r="R54" s="7">
        <v>43636</v>
      </c>
      <c r="S54">
        <v>2019</v>
      </c>
      <c r="T54">
        <v>381277.87</v>
      </c>
      <c r="U54">
        <v>76.546000000000006</v>
      </c>
      <c r="V54">
        <v>3399972.7140000002</v>
      </c>
      <c r="W54" s="11">
        <f t="shared" si="2"/>
        <v>-8.5951334962904649E-2</v>
      </c>
      <c r="X54" s="9">
        <f t="shared" si="10"/>
        <v>4.5027420181819724E-2</v>
      </c>
      <c r="Y54" s="10" t="s">
        <v>19</v>
      </c>
      <c r="Z54" s="7">
        <v>43636</v>
      </c>
      <c r="AA54">
        <v>2019</v>
      </c>
      <c r="AB54">
        <v>54923.25</v>
      </c>
      <c r="AC54">
        <v>5.5579999999999998</v>
      </c>
      <c r="AD54">
        <v>468508.696</v>
      </c>
      <c r="AE54" s="11">
        <f t="shared" si="3"/>
        <v>-0.52554121423205624</v>
      </c>
      <c r="AF54" s="9">
        <f t="shared" si="11"/>
        <v>2.3726347226647848E-2</v>
      </c>
      <c r="AG54" s="10" t="s">
        <v>20</v>
      </c>
      <c r="AH54" s="7">
        <v>43636</v>
      </c>
      <c r="AI54">
        <v>2019</v>
      </c>
      <c r="AJ54">
        <v>50350.32</v>
      </c>
      <c r="AK54">
        <v>1.7889999999999999</v>
      </c>
      <c r="AL54">
        <v>398205.49099999998</v>
      </c>
      <c r="AM54" s="11">
        <f t="shared" si="4"/>
        <v>-0.33129494789408376</v>
      </c>
      <c r="AN54" s="9">
        <f t="shared" si="12"/>
        <v>8.9853105516317453E-3</v>
      </c>
      <c r="AO54" s="10" t="s">
        <v>21</v>
      </c>
      <c r="AP54" s="7">
        <v>43636</v>
      </c>
      <c r="AQ54">
        <v>2019</v>
      </c>
      <c r="AR54">
        <v>209241.3</v>
      </c>
      <c r="AS54">
        <v>36.31</v>
      </c>
      <c r="AT54">
        <v>1816498.4080000001</v>
      </c>
      <c r="AU54" s="11">
        <f t="shared" si="5"/>
        <v>2.1539545340347726E-2</v>
      </c>
      <c r="AV54" s="9">
        <f t="shared" si="13"/>
        <v>3.9978014668317838E-2</v>
      </c>
      <c r="AW54" s="10" t="s">
        <v>22</v>
      </c>
      <c r="AX54" s="7">
        <v>43636</v>
      </c>
      <c r="AY54">
        <v>2019</v>
      </c>
      <c r="AZ54">
        <v>7749</v>
      </c>
      <c r="BA54">
        <v>1.45</v>
      </c>
      <c r="BB54">
        <v>91683.199999999997</v>
      </c>
      <c r="BC54" s="11">
        <f t="shared" si="6"/>
        <v>-0.42285318300449898</v>
      </c>
      <c r="BD54" s="34">
        <f t="shared" si="14"/>
        <v>3.1630658615755126E-2</v>
      </c>
      <c r="BE54" s="36"/>
      <c r="BF54" s="44">
        <f t="shared" si="7"/>
        <v>145.178</v>
      </c>
      <c r="BG54" s="45"/>
      <c r="BH54" s="52"/>
      <c r="BI54" s="53"/>
    </row>
    <row r="55" spans="1:61" x14ac:dyDescent="0.25">
      <c r="A55" s="6" t="s">
        <v>16</v>
      </c>
      <c r="B55" s="7">
        <v>43637</v>
      </c>
      <c r="C55">
        <v>2019</v>
      </c>
      <c r="D55">
        <v>101028.51</v>
      </c>
      <c r="E55" s="31">
        <v>6.7069999999999999</v>
      </c>
      <c r="F55">
        <v>791395.18200000003</v>
      </c>
      <c r="G55" s="8">
        <f t="shared" si="0"/>
        <v>-0.26360486444598208</v>
      </c>
      <c r="H55" s="34">
        <f t="shared" si="8"/>
        <v>1.6949812565323401E-2</v>
      </c>
      <c r="I55" s="10" t="s">
        <v>17</v>
      </c>
      <c r="J55" s="7">
        <v>43637</v>
      </c>
      <c r="K55">
        <v>2019</v>
      </c>
      <c r="L55">
        <v>120457.73</v>
      </c>
      <c r="M55">
        <v>15.215999999999999</v>
      </c>
      <c r="N55">
        <v>1063537.247</v>
      </c>
      <c r="O55" s="11">
        <f t="shared" si="1"/>
        <v>-0.36350414061137237</v>
      </c>
      <c r="P55" s="9">
        <f t="shared" si="9"/>
        <v>2.8613948487316122E-2</v>
      </c>
      <c r="Q55" s="10" t="s">
        <v>18</v>
      </c>
      <c r="R55" s="7">
        <v>43637</v>
      </c>
      <c r="S55">
        <v>2019</v>
      </c>
      <c r="T55">
        <v>350771.51</v>
      </c>
      <c r="U55">
        <v>75.558000000000007</v>
      </c>
      <c r="V55">
        <v>3139986.7280000001</v>
      </c>
      <c r="W55" s="11">
        <f t="shared" si="2"/>
        <v>-9.7749209196132378E-2</v>
      </c>
      <c r="X55" s="9">
        <f t="shared" si="10"/>
        <v>4.8126318067673056E-2</v>
      </c>
      <c r="Y55" s="10" t="s">
        <v>19</v>
      </c>
      <c r="Z55" s="7">
        <v>43637</v>
      </c>
      <c r="AA55">
        <v>2019</v>
      </c>
      <c r="AB55">
        <v>50675.21</v>
      </c>
      <c r="AC55">
        <v>5.423</v>
      </c>
      <c r="AD55">
        <v>436791.31599999999</v>
      </c>
      <c r="AE55" s="11">
        <f t="shared" si="3"/>
        <v>-0.53706549204398002</v>
      </c>
      <c r="AF55" s="9">
        <f t="shared" si="11"/>
        <v>2.483107974610008E-2</v>
      </c>
      <c r="AG55" s="10" t="s">
        <v>20</v>
      </c>
      <c r="AH55" s="7">
        <v>43637</v>
      </c>
      <c r="AI55">
        <v>2019</v>
      </c>
      <c r="AJ55">
        <v>45734.02</v>
      </c>
      <c r="AK55">
        <v>1.6359999999999999</v>
      </c>
      <c r="AL55">
        <v>360648.25699999998</v>
      </c>
      <c r="AM55" s="11">
        <f t="shared" si="4"/>
        <v>-0.38848436822510957</v>
      </c>
      <c r="AN55" s="9">
        <f t="shared" si="12"/>
        <v>9.0725518188210733E-3</v>
      </c>
      <c r="AO55" s="10" t="s">
        <v>21</v>
      </c>
      <c r="AP55" s="7">
        <v>43637</v>
      </c>
      <c r="AQ55">
        <v>2019</v>
      </c>
      <c r="AR55">
        <v>192709.29</v>
      </c>
      <c r="AS55">
        <v>33.585999999999999</v>
      </c>
      <c r="AT55">
        <v>1652519.4620000001</v>
      </c>
      <c r="AU55" s="11">
        <f t="shared" si="5"/>
        <v>-5.5097020936355962E-2</v>
      </c>
      <c r="AV55" s="9">
        <f t="shared" si="13"/>
        <v>4.06482353428404E-2</v>
      </c>
      <c r="AW55" s="10" t="s">
        <v>22</v>
      </c>
      <c r="AX55" s="7">
        <v>43637</v>
      </c>
      <c r="AY55">
        <v>2019</v>
      </c>
      <c r="AZ55">
        <v>7689</v>
      </c>
      <c r="BA55">
        <v>1.4039999999999999</v>
      </c>
      <c r="BB55">
        <v>90954.714999999997</v>
      </c>
      <c r="BC55" s="11">
        <f t="shared" si="6"/>
        <v>-0.44116266823332179</v>
      </c>
      <c r="BD55" s="34">
        <f t="shared" si="14"/>
        <v>3.0872506169691147E-2</v>
      </c>
      <c r="BE55" s="36"/>
      <c r="BF55" s="44">
        <f t="shared" si="7"/>
        <v>139.53</v>
      </c>
      <c r="BG55" s="45"/>
      <c r="BH55" s="52"/>
      <c r="BI55" s="53"/>
    </row>
    <row r="56" spans="1:61" x14ac:dyDescent="0.25">
      <c r="A56" s="6" t="s">
        <v>16</v>
      </c>
      <c r="B56" s="7">
        <v>43638</v>
      </c>
      <c r="C56">
        <v>2019</v>
      </c>
      <c r="D56">
        <v>84403.92</v>
      </c>
      <c r="E56" s="31">
        <v>5.7439999999999998</v>
      </c>
      <c r="F56">
        <v>653744.67500000005</v>
      </c>
      <c r="G56" s="8">
        <f t="shared" si="0"/>
        <v>-0.36933745957622205</v>
      </c>
      <c r="H56" s="34">
        <f t="shared" si="8"/>
        <v>1.7572609673646673E-2</v>
      </c>
      <c r="I56" s="10" t="s">
        <v>17</v>
      </c>
      <c r="J56" s="7">
        <v>43638</v>
      </c>
      <c r="K56">
        <v>2019</v>
      </c>
      <c r="L56">
        <v>89364.800000000003</v>
      </c>
      <c r="M56">
        <v>13.749000000000001</v>
      </c>
      <c r="N56">
        <v>829646.93500000006</v>
      </c>
      <c r="O56" s="11">
        <f t="shared" si="1"/>
        <v>-0.42486977058791786</v>
      </c>
      <c r="P56" s="9">
        <f t="shared" si="9"/>
        <v>3.3144219353983387E-2</v>
      </c>
      <c r="Q56" s="10" t="s">
        <v>18</v>
      </c>
      <c r="R56" s="7">
        <v>43638</v>
      </c>
      <c r="S56">
        <v>2019</v>
      </c>
      <c r="T56">
        <v>306640.76</v>
      </c>
      <c r="U56">
        <v>80.072000000000003</v>
      </c>
      <c r="V56">
        <v>2773465.7919999999</v>
      </c>
      <c r="W56" s="11">
        <f t="shared" si="2"/>
        <v>-4.3846775705454297E-2</v>
      </c>
      <c r="X56" s="9">
        <f t="shared" si="10"/>
        <v>5.7741472947649759E-2</v>
      </c>
      <c r="Y56" s="10" t="s">
        <v>19</v>
      </c>
      <c r="Z56" s="7">
        <v>43638</v>
      </c>
      <c r="AA56">
        <v>2019</v>
      </c>
      <c r="AB56">
        <v>34776.550000000003</v>
      </c>
      <c r="AC56">
        <v>4.3570000000000002</v>
      </c>
      <c r="AD56">
        <v>318303.37400000001</v>
      </c>
      <c r="AE56" s="11">
        <f t="shared" si="3"/>
        <v>-0.62806460424776345</v>
      </c>
      <c r="AF56" s="9">
        <f t="shared" si="11"/>
        <v>2.7376398466954357E-2</v>
      </c>
      <c r="AG56" s="10" t="s">
        <v>20</v>
      </c>
      <c r="AH56" s="7">
        <v>43638</v>
      </c>
      <c r="AI56">
        <v>2019</v>
      </c>
      <c r="AJ56">
        <v>32158.3</v>
      </c>
      <c r="AK56">
        <v>0.94199999999999995</v>
      </c>
      <c r="AL56">
        <v>271584.96299999999</v>
      </c>
      <c r="AM56" s="11">
        <f t="shared" si="4"/>
        <v>-0.64789258855015475</v>
      </c>
      <c r="AN56" s="9">
        <f t="shared" si="12"/>
        <v>6.9370556425099282E-3</v>
      </c>
      <c r="AO56" s="10" t="s">
        <v>21</v>
      </c>
      <c r="AP56" s="7">
        <v>43638</v>
      </c>
      <c r="AQ56">
        <v>2019</v>
      </c>
      <c r="AR56">
        <v>188222.98</v>
      </c>
      <c r="AS56">
        <v>36.957999999999998</v>
      </c>
      <c r="AT56">
        <v>1591587.675</v>
      </c>
      <c r="AU56" s="11">
        <f t="shared" si="5"/>
        <v>3.977027035771323E-2</v>
      </c>
      <c r="AV56" s="9">
        <f t="shared" si="13"/>
        <v>4.6441676547916214E-2</v>
      </c>
      <c r="AW56" s="10" t="s">
        <v>22</v>
      </c>
      <c r="AX56" s="7">
        <v>43638</v>
      </c>
      <c r="AY56">
        <v>2019</v>
      </c>
      <c r="AZ56">
        <v>6841.55</v>
      </c>
      <c r="BA56">
        <v>1.4259999999999999</v>
      </c>
      <c r="BB56">
        <v>88498.546000000002</v>
      </c>
      <c r="BC56" s="11">
        <f t="shared" si="6"/>
        <v>-0.4324059579064935</v>
      </c>
      <c r="BD56" s="34">
        <f t="shared" si="14"/>
        <v>3.22265181622306E-2</v>
      </c>
      <c r="BE56" s="36"/>
      <c r="BF56" s="44">
        <f t="shared" si="7"/>
        <v>143.24800000000002</v>
      </c>
      <c r="BG56" s="45"/>
      <c r="BH56" s="52"/>
      <c r="BI56" s="53"/>
    </row>
    <row r="57" spans="1:61" x14ac:dyDescent="0.25">
      <c r="A57" s="6" t="s">
        <v>16</v>
      </c>
      <c r="B57" s="7">
        <v>43639</v>
      </c>
      <c r="C57">
        <v>2019</v>
      </c>
      <c r="D57">
        <v>95552.25</v>
      </c>
      <c r="E57" s="31">
        <v>6.8</v>
      </c>
      <c r="F57">
        <v>761867.40300000005</v>
      </c>
      <c r="G57" s="8">
        <f t="shared" si="0"/>
        <v>-0.25339392846767234</v>
      </c>
      <c r="H57" s="34">
        <f t="shared" si="8"/>
        <v>1.7850875292009308E-2</v>
      </c>
      <c r="I57" s="10" t="s">
        <v>17</v>
      </c>
      <c r="J57" s="7">
        <v>43639</v>
      </c>
      <c r="K57">
        <v>2019</v>
      </c>
      <c r="L57">
        <v>91608.65</v>
      </c>
      <c r="M57">
        <v>13.807</v>
      </c>
      <c r="N57">
        <v>860990.26300000004</v>
      </c>
      <c r="O57" s="11">
        <f t="shared" si="1"/>
        <v>-0.4224435902616468</v>
      </c>
      <c r="P57" s="9">
        <f t="shared" si="9"/>
        <v>3.2072371996151136E-2</v>
      </c>
      <c r="Q57" s="10" t="s">
        <v>18</v>
      </c>
      <c r="R57" s="7">
        <v>43639</v>
      </c>
      <c r="S57">
        <v>2019</v>
      </c>
      <c r="T57">
        <v>306262.77</v>
      </c>
      <c r="U57">
        <v>73.581999999999994</v>
      </c>
      <c r="V57">
        <v>2772045.62</v>
      </c>
      <c r="W57" s="11">
        <f t="shared" si="2"/>
        <v>-0.121344957662588</v>
      </c>
      <c r="X57" s="9">
        <f t="shared" si="10"/>
        <v>5.3088592387595696E-2</v>
      </c>
      <c r="Y57" s="10" t="s">
        <v>19</v>
      </c>
      <c r="Z57" s="7">
        <v>43639</v>
      </c>
      <c r="AA57">
        <v>2019</v>
      </c>
      <c r="AB57">
        <v>37710.47</v>
      </c>
      <c r="AC57">
        <v>5.8630000000000004</v>
      </c>
      <c r="AD57">
        <v>354004.57299999997</v>
      </c>
      <c r="AE57" s="11">
        <f t="shared" si="3"/>
        <v>-0.49950488287919137</v>
      </c>
      <c r="AF57" s="9">
        <f t="shared" si="11"/>
        <v>3.3123865888591224E-2</v>
      </c>
      <c r="AG57" s="10" t="s">
        <v>20</v>
      </c>
      <c r="AH57" s="7">
        <v>43639</v>
      </c>
      <c r="AI57">
        <v>2019</v>
      </c>
      <c r="AJ57">
        <v>25644.9</v>
      </c>
      <c r="AK57">
        <v>1.292</v>
      </c>
      <c r="AL57">
        <v>215360.58100000001</v>
      </c>
      <c r="AM57" s="11">
        <f t="shared" si="4"/>
        <v>-0.5170671172046708</v>
      </c>
      <c r="AN57" s="9">
        <f t="shared" si="12"/>
        <v>1.1998481746295066E-2</v>
      </c>
      <c r="AO57" s="10" t="s">
        <v>21</v>
      </c>
      <c r="AP57" s="7">
        <v>43639</v>
      </c>
      <c r="AQ57">
        <v>2019</v>
      </c>
      <c r="AR57">
        <v>182973.57</v>
      </c>
      <c r="AS57">
        <v>39.409999999999997</v>
      </c>
      <c r="AT57">
        <v>1579508.82</v>
      </c>
      <c r="AU57" s="11">
        <f t="shared" si="5"/>
        <v>0.10875443354070774</v>
      </c>
      <c r="AV57" s="9">
        <f t="shared" si="13"/>
        <v>4.9901589026897612E-2</v>
      </c>
      <c r="AW57" s="10" t="s">
        <v>22</v>
      </c>
      <c r="AX57" s="7">
        <v>43639</v>
      </c>
      <c r="AY57">
        <v>2019</v>
      </c>
      <c r="AZ57">
        <v>9488.15</v>
      </c>
      <c r="BA57">
        <v>6.7229999999999999</v>
      </c>
      <c r="BB57">
        <v>119469.617</v>
      </c>
      <c r="BC57" s="11">
        <f t="shared" si="6"/>
        <v>1.6759710694212093</v>
      </c>
      <c r="BD57" s="34">
        <f t="shared" si="14"/>
        <v>0.11254744375718556</v>
      </c>
      <c r="BE57" s="36"/>
      <c r="BF57" s="44">
        <f t="shared" si="7"/>
        <v>147.477</v>
      </c>
      <c r="BG57" s="45"/>
      <c r="BH57" s="52"/>
      <c r="BI57" s="53"/>
    </row>
    <row r="58" spans="1:61" x14ac:dyDescent="0.25">
      <c r="A58" s="6" t="s">
        <v>16</v>
      </c>
      <c r="B58" s="7">
        <v>43640</v>
      </c>
      <c r="C58">
        <v>2019</v>
      </c>
      <c r="D58">
        <v>123857.52</v>
      </c>
      <c r="E58" s="31">
        <v>9.2569999999999997</v>
      </c>
      <c r="F58">
        <v>992841.43500000006</v>
      </c>
      <c r="G58" s="8">
        <f t="shared" si="0"/>
        <v>1.6372412378640792E-2</v>
      </c>
      <c r="H58" s="34">
        <f t="shared" si="8"/>
        <v>1.8647489263983023E-2</v>
      </c>
      <c r="I58" s="10" t="s">
        <v>17</v>
      </c>
      <c r="J58" s="7">
        <v>43640</v>
      </c>
      <c r="K58">
        <v>2019</v>
      </c>
      <c r="L58">
        <v>153217.92000000001</v>
      </c>
      <c r="M58">
        <v>20.986999999999998</v>
      </c>
      <c r="N58">
        <v>1352537.5390000001</v>
      </c>
      <c r="O58" s="11">
        <f t="shared" si="1"/>
        <v>-0.12209919814740222</v>
      </c>
      <c r="P58" s="9">
        <f t="shared" si="9"/>
        <v>3.1033519432690584E-2</v>
      </c>
      <c r="Q58" s="10" t="s">
        <v>18</v>
      </c>
      <c r="R58" s="7">
        <v>43640</v>
      </c>
      <c r="S58">
        <v>2019</v>
      </c>
      <c r="T58">
        <v>368570.44</v>
      </c>
      <c r="U58">
        <v>78.62</v>
      </c>
      <c r="V58">
        <v>3328681.0649999999</v>
      </c>
      <c r="W58" s="11">
        <f t="shared" si="2"/>
        <v>-6.1185352007728233E-2</v>
      </c>
      <c r="X58" s="9">
        <f t="shared" si="10"/>
        <v>4.7237929056444465E-2</v>
      </c>
      <c r="Y58" s="10" t="s">
        <v>19</v>
      </c>
      <c r="Z58" s="7">
        <v>43640</v>
      </c>
      <c r="AA58">
        <v>2019</v>
      </c>
      <c r="AB58">
        <v>62637.120000000003</v>
      </c>
      <c r="AC58">
        <v>8.2569999999999997</v>
      </c>
      <c r="AD58">
        <v>555551.13800000004</v>
      </c>
      <c r="AE58" s="11">
        <f t="shared" si="3"/>
        <v>-0.29514102301440959</v>
      </c>
      <c r="AF58" s="9">
        <f t="shared" si="11"/>
        <v>2.9725436364779798E-2</v>
      </c>
      <c r="AG58" s="10" t="s">
        <v>20</v>
      </c>
      <c r="AH58" s="7">
        <v>43640</v>
      </c>
      <c r="AI58">
        <v>2019</v>
      </c>
      <c r="AJ58">
        <v>42595.99</v>
      </c>
      <c r="AK58">
        <v>2.2320000000000002</v>
      </c>
      <c r="AL58">
        <v>340774.277</v>
      </c>
      <c r="AM58" s="11">
        <f t="shared" si="4"/>
        <v>-0.16570727987679976</v>
      </c>
      <c r="AN58" s="9">
        <f t="shared" si="12"/>
        <v>1.3099580283167911E-2</v>
      </c>
      <c r="AO58" s="10" t="s">
        <v>21</v>
      </c>
      <c r="AP58" s="7">
        <v>43640</v>
      </c>
      <c r="AQ58">
        <v>2019</v>
      </c>
      <c r="AR58">
        <v>210079.02</v>
      </c>
      <c r="AS58">
        <v>40.119</v>
      </c>
      <c r="AT58">
        <v>1843436.7620000001</v>
      </c>
      <c r="AU58" s="11">
        <f t="shared" si="5"/>
        <v>0.12870132248717731</v>
      </c>
      <c r="AV58" s="9">
        <f t="shared" si="13"/>
        <v>4.3526310017245926E-2</v>
      </c>
      <c r="AW58" s="10" t="s">
        <v>22</v>
      </c>
      <c r="AX58" s="7">
        <v>43640</v>
      </c>
      <c r="AY58">
        <v>2019</v>
      </c>
      <c r="AZ58">
        <v>17531.310000000001</v>
      </c>
      <c r="BA58">
        <v>8.1150000000000002</v>
      </c>
      <c r="BB58">
        <v>192646.56899999999</v>
      </c>
      <c r="BC58" s="11">
        <f t="shared" si="6"/>
        <v>2.2300320137368903</v>
      </c>
      <c r="BD58" s="34">
        <f t="shared" si="14"/>
        <v>8.4247542451690388E-2</v>
      </c>
      <c r="BE58" s="36"/>
      <c r="BF58" s="44">
        <f t="shared" si="7"/>
        <v>167.58699999999999</v>
      </c>
      <c r="BG58" s="45"/>
      <c r="BH58" s="52"/>
      <c r="BI58" s="53"/>
    </row>
    <row r="59" spans="1:61" x14ac:dyDescent="0.25">
      <c r="A59" s="6" t="s">
        <v>16</v>
      </c>
      <c r="B59" s="7">
        <v>43641</v>
      </c>
      <c r="C59">
        <v>2019</v>
      </c>
      <c r="D59">
        <v>139497.85</v>
      </c>
      <c r="E59" s="31">
        <v>9.9909999999999997</v>
      </c>
      <c r="F59">
        <v>1124979.7819999999</v>
      </c>
      <c r="G59" s="8">
        <f t="shared" si="0"/>
        <v>9.6961950099924393E-2</v>
      </c>
      <c r="H59" s="34">
        <f t="shared" si="8"/>
        <v>1.7762096990290625E-2</v>
      </c>
      <c r="I59" s="10" t="s">
        <v>17</v>
      </c>
      <c r="J59" s="7">
        <v>43641</v>
      </c>
      <c r="K59">
        <v>2019</v>
      </c>
      <c r="L59">
        <v>156808.51</v>
      </c>
      <c r="M59">
        <v>19.172999999999998</v>
      </c>
      <c r="N59">
        <v>1372107.4680000001</v>
      </c>
      <c r="O59" s="11">
        <f t="shared" si="1"/>
        <v>-0.19798007938629356</v>
      </c>
      <c r="P59" s="9">
        <f t="shared" si="9"/>
        <v>2.7946790535214837E-2</v>
      </c>
      <c r="Q59" s="10" t="s">
        <v>18</v>
      </c>
      <c r="R59" s="7">
        <v>43641</v>
      </c>
      <c r="S59">
        <v>2019</v>
      </c>
      <c r="T59">
        <v>390489.66</v>
      </c>
      <c r="U59">
        <v>86.462000000000003</v>
      </c>
      <c r="V59">
        <v>3496356.1830000002</v>
      </c>
      <c r="W59" s="11">
        <f t="shared" si="2"/>
        <v>3.2457289426453831E-2</v>
      </c>
      <c r="X59" s="9">
        <f t="shared" si="10"/>
        <v>4.9458347762391004E-2</v>
      </c>
      <c r="Y59" s="10" t="s">
        <v>19</v>
      </c>
      <c r="Z59" s="7">
        <v>43641</v>
      </c>
      <c r="AA59">
        <v>2019</v>
      </c>
      <c r="AB59">
        <v>71184.13</v>
      </c>
      <c r="AC59">
        <v>13.442</v>
      </c>
      <c r="AD59">
        <v>650648.11100000003</v>
      </c>
      <c r="AE59" s="11">
        <f t="shared" si="3"/>
        <v>0.14747660998429291</v>
      </c>
      <c r="AF59" s="9">
        <f t="shared" si="11"/>
        <v>4.1318801277515735E-2</v>
      </c>
      <c r="AG59" s="10" t="s">
        <v>20</v>
      </c>
      <c r="AH59" s="7">
        <v>43641</v>
      </c>
      <c r="AI59">
        <v>2019</v>
      </c>
      <c r="AJ59">
        <v>48304.43</v>
      </c>
      <c r="AK59">
        <v>1.877</v>
      </c>
      <c r="AL59">
        <v>380713.38299999997</v>
      </c>
      <c r="AM59" s="11">
        <f t="shared" si="4"/>
        <v>-0.29840168652721921</v>
      </c>
      <c r="AN59" s="9">
        <f t="shared" si="12"/>
        <v>9.8604361381223107E-3</v>
      </c>
      <c r="AO59" s="10" t="s">
        <v>21</v>
      </c>
      <c r="AP59" s="7">
        <v>43641</v>
      </c>
      <c r="AQ59">
        <v>2019</v>
      </c>
      <c r="AR59">
        <v>210531.85</v>
      </c>
      <c r="AS59">
        <v>42.642000000000003</v>
      </c>
      <c r="AT59">
        <v>1819646.41</v>
      </c>
      <c r="AU59" s="11">
        <f t="shared" si="5"/>
        <v>0.19968298794830924</v>
      </c>
      <c r="AV59" s="9">
        <f t="shared" si="13"/>
        <v>4.6868446271383021E-2</v>
      </c>
      <c r="AW59" s="10" t="s">
        <v>22</v>
      </c>
      <c r="AX59" s="7">
        <v>43641</v>
      </c>
      <c r="AY59">
        <v>2019</v>
      </c>
      <c r="AZ59">
        <v>23696.74</v>
      </c>
      <c r="BA59">
        <v>9.2810000000000006</v>
      </c>
      <c r="BB59">
        <v>238720.342</v>
      </c>
      <c r="BC59" s="11">
        <f t="shared" si="6"/>
        <v>2.6941376610587899</v>
      </c>
      <c r="BD59" s="34">
        <f t="shared" si="14"/>
        <v>7.7756255895444382E-2</v>
      </c>
      <c r="BE59" s="36"/>
      <c r="BF59" s="44">
        <f t="shared" si="7"/>
        <v>182.86799999999999</v>
      </c>
      <c r="BG59" s="45"/>
      <c r="BH59" s="52"/>
      <c r="BI59" s="53"/>
    </row>
    <row r="60" spans="1:61" x14ac:dyDescent="0.25">
      <c r="A60" s="12" t="s">
        <v>16</v>
      </c>
      <c r="B60" s="13">
        <v>43642</v>
      </c>
      <c r="C60" s="14">
        <v>2019</v>
      </c>
      <c r="D60" s="14">
        <v>140851.42000000001</v>
      </c>
      <c r="E60" s="32">
        <v>10.993</v>
      </c>
      <c r="F60" s="14">
        <v>1151128.568</v>
      </c>
      <c r="G60" s="19">
        <f t="shared" si="0"/>
        <v>0.20697655064042333</v>
      </c>
      <c r="H60" s="34">
        <f t="shared" si="8"/>
        <v>1.9099517300833768E-2</v>
      </c>
      <c r="I60" s="16" t="s">
        <v>17</v>
      </c>
      <c r="J60" s="13">
        <v>43642</v>
      </c>
      <c r="K60" s="14">
        <v>2019</v>
      </c>
      <c r="L60" s="14">
        <v>176799.96</v>
      </c>
      <c r="M60" s="14">
        <v>28.739000000000001</v>
      </c>
      <c r="N60" s="14">
        <v>1575097.8810000001</v>
      </c>
      <c r="O60" s="58">
        <f t="shared" si="1"/>
        <v>0.20217235166730882</v>
      </c>
      <c r="P60" s="9">
        <f t="shared" si="9"/>
        <v>3.6491700416426374E-2</v>
      </c>
      <c r="Q60" s="16" t="s">
        <v>18</v>
      </c>
      <c r="R60" s="13">
        <v>43642</v>
      </c>
      <c r="S60" s="14">
        <v>2019</v>
      </c>
      <c r="T60" s="14">
        <v>411064.71</v>
      </c>
      <c r="U60" s="14">
        <v>99.635999999999996</v>
      </c>
      <c r="V60" s="14">
        <v>3741617.5269999998</v>
      </c>
      <c r="W60" s="17">
        <f t="shared" si="2"/>
        <v>0.18977023998165837</v>
      </c>
      <c r="X60" s="9">
        <f t="shared" si="10"/>
        <v>5.3258249557050469E-2</v>
      </c>
      <c r="Y60" s="16" t="s">
        <v>19</v>
      </c>
      <c r="Z60" s="13">
        <v>43642</v>
      </c>
      <c r="AA60" s="14">
        <v>2019</v>
      </c>
      <c r="AB60" s="14">
        <v>81732.55</v>
      </c>
      <c r="AC60" s="14">
        <v>11.012</v>
      </c>
      <c r="AD60" s="14">
        <v>737186.56400000001</v>
      </c>
      <c r="AE60" s="17">
        <f t="shared" si="3"/>
        <v>-5.9960390630335231E-2</v>
      </c>
      <c r="AF60" s="9">
        <f t="shared" si="11"/>
        <v>2.9875747979584717E-2</v>
      </c>
      <c r="AG60" s="16" t="s">
        <v>20</v>
      </c>
      <c r="AH60" s="13">
        <v>43642</v>
      </c>
      <c r="AI60" s="14">
        <v>2019</v>
      </c>
      <c r="AJ60" s="14">
        <v>49652</v>
      </c>
      <c r="AK60" s="14">
        <v>4.008</v>
      </c>
      <c r="AL60" s="14">
        <v>401379.23</v>
      </c>
      <c r="AM60" s="18">
        <f t="shared" si="4"/>
        <v>0.49813854043628419</v>
      </c>
      <c r="AN60" s="9">
        <f t="shared" si="12"/>
        <v>1.9971138018277629E-2</v>
      </c>
      <c r="AO60" s="16" t="s">
        <v>21</v>
      </c>
      <c r="AP60" s="13">
        <v>43642</v>
      </c>
      <c r="AQ60" s="14">
        <v>2019</v>
      </c>
      <c r="AR60" s="14">
        <v>235018.43</v>
      </c>
      <c r="AS60" s="14">
        <v>46.603000000000002</v>
      </c>
      <c r="AT60" s="14">
        <v>2052531.135</v>
      </c>
      <c r="AU60" s="18">
        <f t="shared" si="5"/>
        <v>0.31112110800044679</v>
      </c>
      <c r="AV60" s="9">
        <f t="shared" si="13"/>
        <v>4.5410273398849073E-2</v>
      </c>
      <c r="AW60" s="16" t="s">
        <v>22</v>
      </c>
      <c r="AX60" s="13">
        <v>43642</v>
      </c>
      <c r="AY60" s="14">
        <v>2019</v>
      </c>
      <c r="AZ60" s="14">
        <v>19116.82</v>
      </c>
      <c r="BA60" s="14">
        <v>7.4820000000000002</v>
      </c>
      <c r="BB60" s="14">
        <v>202121.59299999999</v>
      </c>
      <c r="BC60" s="18">
        <f t="shared" si="6"/>
        <v>1.9780775756967854</v>
      </c>
      <c r="BD60" s="34">
        <f t="shared" si="14"/>
        <v>7.4034643097237021E-2</v>
      </c>
      <c r="BE60" s="36"/>
      <c r="BF60" s="46">
        <f t="shared" si="7"/>
        <v>208.47300000000001</v>
      </c>
      <c r="BG60" s="45"/>
      <c r="BH60" s="54">
        <v>43642</v>
      </c>
      <c r="BI60" s="55">
        <v>8</v>
      </c>
    </row>
    <row r="61" spans="1:61" x14ac:dyDescent="0.25">
      <c r="A61" s="12" t="s">
        <v>16</v>
      </c>
      <c r="B61" s="13">
        <v>43643</v>
      </c>
      <c r="C61" s="14">
        <v>2019</v>
      </c>
      <c r="D61" s="14">
        <v>144502.73000000001</v>
      </c>
      <c r="E61" s="32">
        <v>10.661</v>
      </c>
      <c r="F61" s="14">
        <v>1171736.8389999999</v>
      </c>
      <c r="G61" s="15">
        <f t="shared" si="0"/>
        <v>0.17052460714796255</v>
      </c>
      <c r="H61" s="34">
        <f t="shared" si="8"/>
        <v>1.8196918702493743E-2</v>
      </c>
      <c r="I61" s="16" t="s">
        <v>17</v>
      </c>
      <c r="J61" s="13">
        <v>43643</v>
      </c>
      <c r="K61" s="14">
        <v>2019</v>
      </c>
      <c r="L61" s="14">
        <v>194425.22</v>
      </c>
      <c r="M61" s="14">
        <v>33.496000000000002</v>
      </c>
      <c r="N61" s="14">
        <v>1740119.919</v>
      </c>
      <c r="O61" s="18">
        <f t="shared" si="1"/>
        <v>0.40116096911681609</v>
      </c>
      <c r="P61" s="9">
        <f t="shared" si="9"/>
        <v>3.8498496148758818E-2</v>
      </c>
      <c r="Q61" s="16" t="s">
        <v>18</v>
      </c>
      <c r="R61" s="13">
        <v>43643</v>
      </c>
      <c r="S61" s="14">
        <v>2019</v>
      </c>
      <c r="T61" s="14">
        <v>441927.45</v>
      </c>
      <c r="U61" s="14">
        <v>97.582999999999998</v>
      </c>
      <c r="V61" s="14">
        <v>4006043.0759999999</v>
      </c>
      <c r="W61" s="17">
        <f t="shared" si="2"/>
        <v>0.16525502155977931</v>
      </c>
      <c r="X61" s="9">
        <f t="shared" si="10"/>
        <v>4.8717898509187174E-2</v>
      </c>
      <c r="Y61" s="16" t="s">
        <v>19</v>
      </c>
      <c r="Z61" s="13">
        <v>43643</v>
      </c>
      <c r="AA61" s="14">
        <v>2019</v>
      </c>
      <c r="AB61" s="14">
        <v>80984.25</v>
      </c>
      <c r="AC61" s="14">
        <v>12.74</v>
      </c>
      <c r="AD61" s="14">
        <v>740205.77500000002</v>
      </c>
      <c r="AE61" s="17">
        <f t="shared" si="3"/>
        <v>8.7550365362289218E-2</v>
      </c>
      <c r="AF61" s="9">
        <f t="shared" si="11"/>
        <v>3.4422860318807966E-2</v>
      </c>
      <c r="AG61" s="16" t="s">
        <v>20</v>
      </c>
      <c r="AH61" s="13">
        <v>43643</v>
      </c>
      <c r="AI61" s="14">
        <v>2019</v>
      </c>
      <c r="AJ61" s="14">
        <v>52361.73</v>
      </c>
      <c r="AK61" s="14">
        <v>8.6259999999999994</v>
      </c>
      <c r="AL61" s="14">
        <v>439331.13</v>
      </c>
      <c r="AM61" s="18">
        <f t="shared" si="4"/>
        <v>2.2242871880746971</v>
      </c>
      <c r="AN61" s="9">
        <f t="shared" si="12"/>
        <v>3.9268785710677954E-2</v>
      </c>
      <c r="AO61" s="16" t="s">
        <v>21</v>
      </c>
      <c r="AP61" s="13">
        <v>43643</v>
      </c>
      <c r="AQ61" s="14">
        <v>2019</v>
      </c>
      <c r="AR61" s="14">
        <v>241413.87</v>
      </c>
      <c r="AS61" s="14">
        <v>48.962000000000003</v>
      </c>
      <c r="AT61" s="14">
        <v>2130557.7119999998</v>
      </c>
      <c r="AU61" s="18">
        <f t="shared" si="5"/>
        <v>0.3774888245374306</v>
      </c>
      <c r="AV61" s="9">
        <f t="shared" si="13"/>
        <v>4.5961674470707793E-2</v>
      </c>
      <c r="AW61" s="16" t="s">
        <v>22</v>
      </c>
      <c r="AX61" s="13">
        <v>43643</v>
      </c>
      <c r="AY61" s="14">
        <v>2019</v>
      </c>
      <c r="AZ61" s="14">
        <v>19657.34</v>
      </c>
      <c r="BA61" s="14">
        <v>9.2810000000000006</v>
      </c>
      <c r="BB61" s="14">
        <v>208134.99299999999</v>
      </c>
      <c r="BC61" s="18">
        <f t="shared" si="6"/>
        <v>2.6941376610587899</v>
      </c>
      <c r="BD61" s="34">
        <f t="shared" si="14"/>
        <v>8.9182504741045637E-2</v>
      </c>
      <c r="BE61" s="36"/>
      <c r="BF61" s="46">
        <f t="shared" si="7"/>
        <v>221.34900000000002</v>
      </c>
      <c r="BG61" s="45"/>
      <c r="BH61" s="54">
        <v>43643</v>
      </c>
      <c r="BI61" s="55">
        <v>13</v>
      </c>
    </row>
    <row r="62" spans="1:61" x14ac:dyDescent="0.25">
      <c r="A62" s="12" t="s">
        <v>16</v>
      </c>
      <c r="B62" s="13">
        <v>43644</v>
      </c>
      <c r="C62" s="14">
        <v>2019</v>
      </c>
      <c r="D62" s="14">
        <v>152068.84</v>
      </c>
      <c r="E62" s="32">
        <v>11.176</v>
      </c>
      <c r="F62" s="14">
        <v>1258769.159</v>
      </c>
      <c r="G62" s="19">
        <f t="shared" si="0"/>
        <v>0.22706903756548449</v>
      </c>
      <c r="H62" s="34">
        <f t="shared" si="8"/>
        <v>1.7757028634032494E-2</v>
      </c>
      <c r="I62" s="16" t="s">
        <v>17</v>
      </c>
      <c r="J62" s="13">
        <v>43644</v>
      </c>
      <c r="K62" s="14">
        <v>2019</v>
      </c>
      <c r="L62" s="14">
        <v>213103.34</v>
      </c>
      <c r="M62" s="14">
        <v>51.237000000000002</v>
      </c>
      <c r="N62" s="14">
        <v>1955152.64</v>
      </c>
      <c r="O62" s="18">
        <f t="shared" si="1"/>
        <v>1.1432793340887959</v>
      </c>
      <c r="P62" s="9">
        <f t="shared" si="9"/>
        <v>5.2412276107506373E-2</v>
      </c>
      <c r="Q62" s="16" t="s">
        <v>18</v>
      </c>
      <c r="R62" s="13">
        <v>43644</v>
      </c>
      <c r="S62" s="14">
        <v>2019</v>
      </c>
      <c r="T62" s="14">
        <v>440483.37</v>
      </c>
      <c r="U62" s="14">
        <v>94.576999999999998</v>
      </c>
      <c r="V62" s="14">
        <v>3976358.6009999998</v>
      </c>
      <c r="W62" s="17">
        <f t="shared" si="2"/>
        <v>0.12935986979350139</v>
      </c>
      <c r="X62" s="9">
        <f t="shared" si="10"/>
        <v>4.7569653288420805E-2</v>
      </c>
      <c r="Y62" s="16" t="s">
        <v>19</v>
      </c>
      <c r="Z62" s="13">
        <v>43644</v>
      </c>
      <c r="AA62" s="14">
        <v>2019</v>
      </c>
      <c r="AB62" s="14">
        <v>85338.03</v>
      </c>
      <c r="AC62" s="14">
        <v>12.007</v>
      </c>
      <c r="AD62" s="14">
        <v>759840.33499999996</v>
      </c>
      <c r="AE62" s="17">
        <f t="shared" si="3"/>
        <v>2.4977805094584461E-2</v>
      </c>
      <c r="AF62" s="9">
        <f t="shared" si="11"/>
        <v>3.1604007965699794E-2</v>
      </c>
      <c r="AG62" s="16" t="s">
        <v>20</v>
      </c>
      <c r="AH62" s="13">
        <v>43644</v>
      </c>
      <c r="AI62" s="14">
        <v>2019</v>
      </c>
      <c r="AJ62" s="14">
        <v>53048.77</v>
      </c>
      <c r="AK62" s="14">
        <v>5.8890000000000002</v>
      </c>
      <c r="AL62" s="14">
        <v>430125.51</v>
      </c>
      <c r="AM62" s="18">
        <f t="shared" si="4"/>
        <v>1.2012320021530134</v>
      </c>
      <c r="AN62" s="9">
        <f t="shared" si="12"/>
        <v>2.7382705108562382E-2</v>
      </c>
      <c r="AO62" s="16" t="s">
        <v>21</v>
      </c>
      <c r="AP62" s="13">
        <v>43644</v>
      </c>
      <c r="AQ62" s="14">
        <v>2019</v>
      </c>
      <c r="AR62" s="14">
        <v>240272.5</v>
      </c>
      <c r="AS62" s="14">
        <v>44.965000000000003</v>
      </c>
      <c r="AT62" s="14">
        <v>2091278.3219999999</v>
      </c>
      <c r="AU62" s="18">
        <f t="shared" si="5"/>
        <v>0.26503788642877268</v>
      </c>
      <c r="AV62" s="9">
        <f t="shared" si="13"/>
        <v>4.3002406257429758E-2</v>
      </c>
      <c r="AW62" s="16" t="s">
        <v>22</v>
      </c>
      <c r="AX62" s="13">
        <v>43644</v>
      </c>
      <c r="AY62" s="14">
        <v>2019</v>
      </c>
      <c r="AZ62" s="14">
        <v>20001.18</v>
      </c>
      <c r="BA62" s="14">
        <v>6.3470000000000004</v>
      </c>
      <c r="BB62" s="14">
        <v>204327.72700000001</v>
      </c>
      <c r="BC62" s="18">
        <f t="shared" si="6"/>
        <v>1.5263109292899624</v>
      </c>
      <c r="BD62" s="34">
        <f t="shared" si="14"/>
        <v>6.21256849786226E-2</v>
      </c>
      <c r="BE62" s="36"/>
      <c r="BF62" s="46">
        <f t="shared" si="7"/>
        <v>226.19800000000001</v>
      </c>
      <c r="BG62" s="45"/>
      <c r="BH62" s="54">
        <v>43644</v>
      </c>
      <c r="BI62" s="55">
        <v>31</v>
      </c>
    </row>
    <row r="63" spans="1:61" x14ac:dyDescent="0.25">
      <c r="A63" s="12" t="s">
        <v>16</v>
      </c>
      <c r="B63" s="13">
        <v>43645</v>
      </c>
      <c r="C63" s="14">
        <v>2019</v>
      </c>
      <c r="D63" s="14">
        <v>143694.95000000001</v>
      </c>
      <c r="E63" s="32">
        <v>10.442</v>
      </c>
      <c r="F63" s="14">
        <v>1172471.142</v>
      </c>
      <c r="G63" s="15">
        <f t="shared" si="0"/>
        <v>0.14647949984420089</v>
      </c>
      <c r="H63" s="34">
        <f t="shared" si="8"/>
        <v>1.7811952253576232E-2</v>
      </c>
      <c r="I63" s="16" t="s">
        <v>17</v>
      </c>
      <c r="J63" s="13">
        <v>43645</v>
      </c>
      <c r="K63" s="14">
        <v>2019</v>
      </c>
      <c r="L63" s="14">
        <v>170637.42</v>
      </c>
      <c r="M63" s="14">
        <v>43.551000000000002</v>
      </c>
      <c r="N63" s="14">
        <v>1601356</v>
      </c>
      <c r="O63" s="18">
        <f t="shared" si="1"/>
        <v>0.82176861016260017</v>
      </c>
      <c r="P63" s="9">
        <f t="shared" si="9"/>
        <v>5.4392652227237416E-2</v>
      </c>
      <c r="Q63" s="16" t="s">
        <v>18</v>
      </c>
      <c r="R63" s="13">
        <v>43645</v>
      </c>
      <c r="S63" s="14">
        <v>2019</v>
      </c>
      <c r="T63" s="14">
        <v>414168.42</v>
      </c>
      <c r="U63" s="14">
        <v>83.542000000000002</v>
      </c>
      <c r="V63" s="14">
        <v>3653463.58</v>
      </c>
      <c r="W63" s="17">
        <f t="shared" si="2"/>
        <v>-2.4109218701301809E-3</v>
      </c>
      <c r="X63" s="9">
        <f t="shared" si="10"/>
        <v>4.5733041083168537E-2</v>
      </c>
      <c r="Y63" s="16" t="s">
        <v>19</v>
      </c>
      <c r="Z63" s="13">
        <v>43645</v>
      </c>
      <c r="AA63" s="14">
        <v>2019</v>
      </c>
      <c r="AB63" s="14">
        <v>77092.36</v>
      </c>
      <c r="AC63" s="14">
        <v>12.615</v>
      </c>
      <c r="AD63" s="14">
        <v>694689.652</v>
      </c>
      <c r="AE63" s="17">
        <f t="shared" si="3"/>
        <v>7.6879737758656086E-2</v>
      </c>
      <c r="AF63" s="9">
        <f t="shared" si="11"/>
        <v>3.631837602210318E-2</v>
      </c>
      <c r="AG63" s="16" t="s">
        <v>20</v>
      </c>
      <c r="AH63" s="13">
        <v>43645</v>
      </c>
      <c r="AI63" s="14">
        <v>2019</v>
      </c>
      <c r="AJ63" s="14">
        <v>58498.77</v>
      </c>
      <c r="AK63" s="14">
        <v>5.3159999999999998</v>
      </c>
      <c r="AL63" s="14">
        <v>473644.76799999998</v>
      </c>
      <c r="AM63" s="18">
        <f t="shared" si="4"/>
        <v>0.98705201620740679</v>
      </c>
      <c r="AN63" s="9">
        <f t="shared" si="12"/>
        <v>2.2447202457010991E-2</v>
      </c>
      <c r="AO63" s="16" t="s">
        <v>21</v>
      </c>
      <c r="AP63" s="13">
        <v>43645</v>
      </c>
      <c r="AQ63" s="14">
        <v>2019</v>
      </c>
      <c r="AR63" s="14">
        <v>223450.86</v>
      </c>
      <c r="AS63" s="14">
        <v>44.244</v>
      </c>
      <c r="AT63" s="14">
        <v>1971189.527</v>
      </c>
      <c r="AU63" s="18">
        <f t="shared" si="5"/>
        <v>0.244753391463463</v>
      </c>
      <c r="AV63" s="9">
        <f t="shared" si="13"/>
        <v>4.4890660582329683E-2</v>
      </c>
      <c r="AW63" s="16" t="s">
        <v>22</v>
      </c>
      <c r="AX63" s="13">
        <v>43645</v>
      </c>
      <c r="AY63" s="14">
        <v>2019</v>
      </c>
      <c r="AZ63" s="14">
        <v>19338.38</v>
      </c>
      <c r="BA63" s="14">
        <v>6.12</v>
      </c>
      <c r="BB63" s="14">
        <v>202772.34299999999</v>
      </c>
      <c r="BC63" s="18">
        <f t="shared" si="6"/>
        <v>1.4359576000085976</v>
      </c>
      <c r="BD63" s="34">
        <f t="shared" si="14"/>
        <v>6.0363261670256484E-2</v>
      </c>
      <c r="BE63" s="36"/>
      <c r="BF63" s="46">
        <f t="shared" si="7"/>
        <v>205.83</v>
      </c>
      <c r="BG63" s="45"/>
      <c r="BH63" s="54">
        <v>43645</v>
      </c>
      <c r="BI63" s="55">
        <v>9</v>
      </c>
    </row>
    <row r="64" spans="1:61" x14ac:dyDescent="0.25">
      <c r="A64" s="6" t="s">
        <v>16</v>
      </c>
      <c r="B64" s="7">
        <v>43646</v>
      </c>
      <c r="C64">
        <v>2019</v>
      </c>
      <c r="D64">
        <v>123358.73</v>
      </c>
      <c r="E64" s="31">
        <v>8.9120000000000008</v>
      </c>
      <c r="F64">
        <v>982158.10199999996</v>
      </c>
      <c r="G64" s="8">
        <f t="shared" si="0"/>
        <v>-2.150686625057277E-2</v>
      </c>
      <c r="H64" s="34">
        <f t="shared" si="8"/>
        <v>1.8147791036600337E-2</v>
      </c>
      <c r="I64" s="10" t="s">
        <v>17</v>
      </c>
      <c r="J64" s="7">
        <v>43646</v>
      </c>
      <c r="K64">
        <v>2019</v>
      </c>
      <c r="L64">
        <v>137122.78</v>
      </c>
      <c r="M64">
        <v>20.010000000000002</v>
      </c>
      <c r="N64">
        <v>1236230.399</v>
      </c>
      <c r="O64" s="11">
        <f t="shared" si="1"/>
        <v>-0.16296778743648524</v>
      </c>
      <c r="P64" s="9">
        <f t="shared" si="9"/>
        <v>3.2372606297638863E-2</v>
      </c>
      <c r="Q64" s="10" t="s">
        <v>18</v>
      </c>
      <c r="R64" s="7">
        <v>43646</v>
      </c>
      <c r="S64">
        <v>2019</v>
      </c>
      <c r="T64">
        <v>403752.1</v>
      </c>
      <c r="U64">
        <v>75.382999999999996</v>
      </c>
      <c r="V64">
        <v>3532010.5430000001</v>
      </c>
      <c r="W64" s="11">
        <f t="shared" si="2"/>
        <v>-9.9838913640277097E-2</v>
      </c>
      <c r="X64" s="9">
        <f t="shared" si="10"/>
        <v>4.2685603048042767E-2</v>
      </c>
      <c r="Y64" s="10" t="s">
        <v>19</v>
      </c>
      <c r="Z64" s="7">
        <v>43646</v>
      </c>
      <c r="AA64">
        <v>2019</v>
      </c>
      <c r="AB64">
        <v>56916.72</v>
      </c>
      <c r="AC64">
        <v>9.5150000000000006</v>
      </c>
      <c r="AD64">
        <v>534258.54599999997</v>
      </c>
      <c r="AE64" s="11">
        <f t="shared" si="3"/>
        <v>-0.18775182681144567</v>
      </c>
      <c r="AF64" s="9">
        <f t="shared" si="11"/>
        <v>3.5619458298754104E-2</v>
      </c>
      <c r="AG64" s="10" t="s">
        <v>20</v>
      </c>
      <c r="AH64" s="7">
        <v>43646</v>
      </c>
      <c r="AI64">
        <v>2019</v>
      </c>
      <c r="AJ64">
        <v>40773.24</v>
      </c>
      <c r="AK64">
        <v>1.6319999999999999</v>
      </c>
      <c r="AL64">
        <v>335133.17300000001</v>
      </c>
      <c r="AM64" s="11">
        <f t="shared" si="4"/>
        <v>-0.38997951646905799</v>
      </c>
      <c r="AN64" s="9">
        <f t="shared" si="12"/>
        <v>9.7394118606098125E-3</v>
      </c>
      <c r="AO64" s="10" t="s">
        <v>21</v>
      </c>
      <c r="AP64" s="7">
        <v>43646</v>
      </c>
      <c r="AQ64">
        <v>2019</v>
      </c>
      <c r="AR64">
        <v>210646.91</v>
      </c>
      <c r="AS64">
        <v>37.106000000000002</v>
      </c>
      <c r="AT64">
        <v>1823088.831</v>
      </c>
      <c r="AU64" s="11">
        <f t="shared" si="5"/>
        <v>4.3934077923407935E-2</v>
      </c>
      <c r="AV64" s="9">
        <f t="shared" si="13"/>
        <v>4.0706738332269447E-2</v>
      </c>
      <c r="AW64" s="10" t="s">
        <v>22</v>
      </c>
      <c r="AX64" s="7">
        <v>43646</v>
      </c>
      <c r="AY64">
        <v>2019</v>
      </c>
      <c r="AZ64">
        <v>14286.75</v>
      </c>
      <c r="BA64">
        <v>6.11</v>
      </c>
      <c r="BB64">
        <v>165771.655</v>
      </c>
      <c r="BC64" s="11">
        <f t="shared" si="6"/>
        <v>1.4319772771327666</v>
      </c>
      <c r="BD64" s="34">
        <f t="shared" si="14"/>
        <v>7.3715859324683705E-2</v>
      </c>
      <c r="BE64" s="36"/>
      <c r="BF64" s="44">
        <f t="shared" si="7"/>
        <v>158.66800000000001</v>
      </c>
      <c r="BG64" s="45"/>
      <c r="BH64" s="52"/>
      <c r="BI64" s="53"/>
    </row>
    <row r="65" spans="1:61" x14ac:dyDescent="0.25">
      <c r="A65" s="6" t="s">
        <v>16</v>
      </c>
      <c r="B65" s="7">
        <v>43647</v>
      </c>
      <c r="C65">
        <v>2019</v>
      </c>
      <c r="D65">
        <v>129591.37</v>
      </c>
      <c r="E65" s="31">
        <v>12.462999999999999</v>
      </c>
      <c r="F65">
        <v>1061876.0260000001</v>
      </c>
      <c r="G65" s="8">
        <f t="shared" si="0"/>
        <v>0.36837521610402935</v>
      </c>
      <c r="H65" s="34">
        <f t="shared" si="8"/>
        <v>2.3473550009311537E-2</v>
      </c>
      <c r="I65" s="10" t="s">
        <v>17</v>
      </c>
      <c r="J65" s="7">
        <v>43647</v>
      </c>
      <c r="K65">
        <v>2019</v>
      </c>
      <c r="L65">
        <v>161344.01999999999</v>
      </c>
      <c r="M65">
        <v>22.707000000000001</v>
      </c>
      <c r="N65">
        <v>1432134.236</v>
      </c>
      <c r="O65" s="11">
        <f t="shared" si="1"/>
        <v>-5.0150402264881114E-2</v>
      </c>
      <c r="P65" s="9">
        <f t="shared" si="9"/>
        <v>3.1710714581366935E-2</v>
      </c>
      <c r="Q65" s="10" t="s">
        <v>18</v>
      </c>
      <c r="R65" s="7">
        <v>43647</v>
      </c>
      <c r="S65">
        <v>2019</v>
      </c>
      <c r="T65">
        <v>419376.73</v>
      </c>
      <c r="U65">
        <v>85.381</v>
      </c>
      <c r="V65">
        <v>3701313.2590000001</v>
      </c>
      <c r="W65" s="11">
        <f t="shared" si="2"/>
        <v>1.9548886545766364E-2</v>
      </c>
      <c r="X65" s="9">
        <f t="shared" si="10"/>
        <v>4.6135516788475106E-2</v>
      </c>
      <c r="Y65" s="10" t="s">
        <v>19</v>
      </c>
      <c r="Z65" s="7">
        <v>43647</v>
      </c>
      <c r="AA65">
        <v>2019</v>
      </c>
      <c r="AB65">
        <v>72309.899999999994</v>
      </c>
      <c r="AC65">
        <v>10.962</v>
      </c>
      <c r="AD65">
        <v>654537.64899999998</v>
      </c>
      <c r="AE65" s="11">
        <f t="shared" si="3"/>
        <v>-6.4228641671788544E-2</v>
      </c>
      <c r="AF65" s="9">
        <f t="shared" si="11"/>
        <v>3.3495399437290428E-2</v>
      </c>
      <c r="AG65" s="10" t="s">
        <v>20</v>
      </c>
      <c r="AH65" s="7">
        <v>43647</v>
      </c>
      <c r="AI65">
        <v>2019</v>
      </c>
      <c r="AJ65">
        <v>47206.47</v>
      </c>
      <c r="AK65">
        <v>2.7149999999999999</v>
      </c>
      <c r="AL65">
        <v>375879.56199999998</v>
      </c>
      <c r="AM65" s="11">
        <f t="shared" si="4"/>
        <v>1.4831870579967897E-2</v>
      </c>
      <c r="AN65" s="9">
        <f t="shared" si="12"/>
        <v>1.4446116652652692E-2</v>
      </c>
      <c r="AO65" s="10" t="s">
        <v>21</v>
      </c>
      <c r="AP65" s="7">
        <v>43647</v>
      </c>
      <c r="AQ65">
        <v>2019</v>
      </c>
      <c r="AR65">
        <v>236765.22</v>
      </c>
      <c r="AS65">
        <v>46.722000000000001</v>
      </c>
      <c r="AT65">
        <v>2094706.919</v>
      </c>
      <c r="AU65" s="11">
        <f t="shared" si="5"/>
        <v>0.31446903435394452</v>
      </c>
      <c r="AV65" s="9">
        <f t="shared" si="13"/>
        <v>4.4609581967013118E-2</v>
      </c>
      <c r="AW65" s="10" t="s">
        <v>22</v>
      </c>
      <c r="AX65" s="7">
        <v>43647</v>
      </c>
      <c r="AY65">
        <v>2019</v>
      </c>
      <c r="AZ65">
        <v>17542.580000000002</v>
      </c>
      <c r="BA65">
        <v>1.885</v>
      </c>
      <c r="BB65">
        <v>177351.07699999999</v>
      </c>
      <c r="BC65" s="11">
        <f t="shared" si="6"/>
        <v>-0.24970913790584864</v>
      </c>
      <c r="BD65" s="34">
        <f t="shared" si="14"/>
        <v>2.1257271530411966E-2</v>
      </c>
      <c r="BE65" s="36"/>
      <c r="BF65" s="44">
        <f t="shared" si="7"/>
        <v>182.83499999999998</v>
      </c>
      <c r="BG65" s="45"/>
      <c r="BH65" s="52"/>
      <c r="BI65" s="53"/>
    </row>
    <row r="66" spans="1:61" x14ac:dyDescent="0.25">
      <c r="A66" s="12" t="s">
        <v>16</v>
      </c>
      <c r="B66" s="13">
        <v>43648</v>
      </c>
      <c r="C66" s="14">
        <v>2019</v>
      </c>
      <c r="D66" s="14">
        <v>144391.43</v>
      </c>
      <c r="E66" s="32">
        <v>11.196</v>
      </c>
      <c r="F66" s="14">
        <v>1187640.1780000001</v>
      </c>
      <c r="G66" s="19">
        <f t="shared" si="0"/>
        <v>0.22926493777587365</v>
      </c>
      <c r="H66" s="34">
        <f t="shared" si="8"/>
        <v>1.885419541607997E-2</v>
      </c>
      <c r="I66" s="16" t="s">
        <v>17</v>
      </c>
      <c r="J66" s="13">
        <v>43648</v>
      </c>
      <c r="K66" s="14">
        <v>2019</v>
      </c>
      <c r="L66" s="14">
        <v>189941.41</v>
      </c>
      <c r="M66" s="14">
        <v>37.875999999999998</v>
      </c>
      <c r="N66" s="14">
        <v>1720312.4509999999</v>
      </c>
      <c r="O66" s="18">
        <f t="shared" si="1"/>
        <v>0.5843794144455613</v>
      </c>
      <c r="P66" s="9">
        <f t="shared" si="9"/>
        <v>4.4033861381382287E-2</v>
      </c>
      <c r="Q66" s="16" t="s">
        <v>18</v>
      </c>
      <c r="R66" s="13">
        <v>43648</v>
      </c>
      <c r="S66" s="14">
        <v>2019</v>
      </c>
      <c r="T66" s="14">
        <v>449039.28</v>
      </c>
      <c r="U66" s="14">
        <v>95.450999999999993</v>
      </c>
      <c r="V66" s="14">
        <v>3999344.78</v>
      </c>
      <c r="W66" s="17">
        <f t="shared" si="2"/>
        <v>0.13979645084597203</v>
      </c>
      <c r="X66" s="9">
        <f t="shared" si="10"/>
        <v>4.7733318956311638E-2</v>
      </c>
      <c r="Y66" s="16" t="s">
        <v>19</v>
      </c>
      <c r="Z66" s="13">
        <v>43648</v>
      </c>
      <c r="AA66" s="14">
        <v>2019</v>
      </c>
      <c r="AB66" s="14">
        <v>84703.82</v>
      </c>
      <c r="AC66" s="14">
        <v>14.089</v>
      </c>
      <c r="AD66" s="14">
        <v>756613.70499999996</v>
      </c>
      <c r="AE66" s="17">
        <f t="shared" si="3"/>
        <v>0.20270777846069804</v>
      </c>
      <c r="AF66" s="9">
        <f t="shared" si="11"/>
        <v>3.7242254288798536E-2</v>
      </c>
      <c r="AG66" s="16" t="s">
        <v>20</v>
      </c>
      <c r="AH66" s="13">
        <v>43648</v>
      </c>
      <c r="AI66" s="14">
        <v>2019</v>
      </c>
      <c r="AJ66" s="14">
        <v>51091.81</v>
      </c>
      <c r="AK66" s="14">
        <v>2.1869999999999998</v>
      </c>
      <c r="AL66" s="14">
        <v>400510.43800000002</v>
      </c>
      <c r="AM66" s="17">
        <f t="shared" si="4"/>
        <v>-0.18252769762121926</v>
      </c>
      <c r="AN66" s="9">
        <f t="shared" si="12"/>
        <v>1.0921063685236588E-2</v>
      </c>
      <c r="AO66" s="16" t="s">
        <v>21</v>
      </c>
      <c r="AP66" s="13">
        <v>43648</v>
      </c>
      <c r="AQ66" s="14">
        <v>2019</v>
      </c>
      <c r="AR66" s="14">
        <v>250717.14</v>
      </c>
      <c r="AS66" s="14">
        <v>53.686</v>
      </c>
      <c r="AT66" s="14">
        <v>2234217.1069999998</v>
      </c>
      <c r="AU66" s="18">
        <f t="shared" si="5"/>
        <v>0.51039306062081813</v>
      </c>
      <c r="AV66" s="9">
        <f t="shared" si="13"/>
        <v>4.8057997436146214E-2</v>
      </c>
      <c r="AW66" s="16" t="s">
        <v>22</v>
      </c>
      <c r="AX66" s="13">
        <v>43648</v>
      </c>
      <c r="AY66" s="14">
        <v>2019</v>
      </c>
      <c r="AZ66" s="14">
        <v>19987.16</v>
      </c>
      <c r="BA66" s="14">
        <v>2.7029999999999998</v>
      </c>
      <c r="BB66" s="14">
        <v>202846.62400000001</v>
      </c>
      <c r="BC66" s="17">
        <f t="shared" si="6"/>
        <v>7.5881273337130503E-2</v>
      </c>
      <c r="BD66" s="34">
        <f t="shared" si="14"/>
        <v>2.6650677706127363E-2</v>
      </c>
      <c r="BE66" s="36"/>
      <c r="BF66" s="46">
        <f t="shared" si="7"/>
        <v>217.18800000000002</v>
      </c>
      <c r="BG66" s="45"/>
      <c r="BH66" s="54">
        <v>43648</v>
      </c>
      <c r="BI66" s="55">
        <v>17</v>
      </c>
    </row>
    <row r="67" spans="1:61" x14ac:dyDescent="0.25">
      <c r="A67" s="12" t="s">
        <v>16</v>
      </c>
      <c r="B67" s="13">
        <v>43649</v>
      </c>
      <c r="C67" s="14">
        <v>2019</v>
      </c>
      <c r="D67" s="14">
        <v>148813</v>
      </c>
      <c r="E67" s="32">
        <v>11.77</v>
      </c>
      <c r="F67" s="14">
        <v>1225484.7009999999</v>
      </c>
      <c r="G67" s="19">
        <f t="shared" si="0"/>
        <v>0.29228727381404368</v>
      </c>
      <c r="H67" s="34">
        <f t="shared" si="8"/>
        <v>1.9208726131620637E-2</v>
      </c>
      <c r="I67" s="16" t="s">
        <v>17</v>
      </c>
      <c r="J67" s="13">
        <v>43649</v>
      </c>
      <c r="K67" s="14">
        <v>2019</v>
      </c>
      <c r="L67" s="14">
        <v>214424.52</v>
      </c>
      <c r="M67" s="14">
        <v>35.417000000000002</v>
      </c>
      <c r="N67" s="14">
        <v>1923934.4569999999</v>
      </c>
      <c r="O67" s="18">
        <f t="shared" si="1"/>
        <v>0.48151773475072474</v>
      </c>
      <c r="P67" s="9">
        <f t="shared" si="9"/>
        <v>3.6817262533179948E-2</v>
      </c>
      <c r="Q67" s="16" t="s">
        <v>18</v>
      </c>
      <c r="R67" s="13">
        <v>43649</v>
      </c>
      <c r="S67" s="14">
        <v>2019</v>
      </c>
      <c r="T67" s="14">
        <v>459248.59</v>
      </c>
      <c r="U67" s="14">
        <v>92.105000000000004</v>
      </c>
      <c r="V67" s="14">
        <v>4073073.2519999999</v>
      </c>
      <c r="W67" s="17">
        <f t="shared" si="2"/>
        <v>9.9841301873927632E-2</v>
      </c>
      <c r="X67" s="9">
        <f t="shared" si="10"/>
        <v>4.5226291942956694E-2</v>
      </c>
      <c r="Y67" s="16" t="s">
        <v>19</v>
      </c>
      <c r="Z67" s="13">
        <v>43649</v>
      </c>
      <c r="AA67" s="14">
        <v>2019</v>
      </c>
      <c r="AB67" s="14">
        <v>89540.37</v>
      </c>
      <c r="AC67" s="14">
        <v>13.769</v>
      </c>
      <c r="AD67" s="14">
        <v>801919.29500000004</v>
      </c>
      <c r="AE67" s="17">
        <f t="shared" si="3"/>
        <v>0.17539097179539717</v>
      </c>
      <c r="AF67" s="9">
        <f t="shared" si="11"/>
        <v>3.4340113988652686E-2</v>
      </c>
      <c r="AG67" s="16" t="s">
        <v>20</v>
      </c>
      <c r="AH67" s="13">
        <v>43649</v>
      </c>
      <c r="AI67" s="14">
        <v>2019</v>
      </c>
      <c r="AJ67" s="14">
        <v>56193.99</v>
      </c>
      <c r="AK67" s="14">
        <v>5.4480000000000004</v>
      </c>
      <c r="AL67" s="14">
        <v>445581.96600000001</v>
      </c>
      <c r="AM67" s="18">
        <f t="shared" si="4"/>
        <v>1.0363919082577038</v>
      </c>
      <c r="AN67" s="9">
        <f t="shared" si="12"/>
        <v>2.4453413359193266E-2</v>
      </c>
      <c r="AO67" s="16" t="s">
        <v>21</v>
      </c>
      <c r="AP67" s="13">
        <v>43649</v>
      </c>
      <c r="AQ67" s="14">
        <v>2019</v>
      </c>
      <c r="AR67" s="14">
        <v>257495.21</v>
      </c>
      <c r="AS67" s="14">
        <v>59.951999999999998</v>
      </c>
      <c r="AT67" s="14">
        <v>2274975.0329999998</v>
      </c>
      <c r="AU67" s="18">
        <f t="shared" si="5"/>
        <v>0.68667967012515896</v>
      </c>
      <c r="AV67" s="9">
        <f t="shared" si="13"/>
        <v>5.2705633363317884E-2</v>
      </c>
      <c r="AW67" s="16" t="s">
        <v>22</v>
      </c>
      <c r="AX67" s="13">
        <v>43649</v>
      </c>
      <c r="AY67" s="14">
        <v>2019</v>
      </c>
      <c r="AZ67" s="14">
        <v>24824.080000000002</v>
      </c>
      <c r="BA67" s="14">
        <v>7.157</v>
      </c>
      <c r="BB67" s="14">
        <v>256418.99600000001</v>
      </c>
      <c r="BC67" s="18">
        <f t="shared" si="6"/>
        <v>1.8487170822322765</v>
      </c>
      <c r="BD67" s="34">
        <f t="shared" si="14"/>
        <v>5.5822697316855567E-2</v>
      </c>
      <c r="BE67" s="36"/>
      <c r="BF67" s="46">
        <f t="shared" si="7"/>
        <v>225.61800000000002</v>
      </c>
      <c r="BG67" s="45"/>
      <c r="BH67" s="54">
        <v>43649</v>
      </c>
      <c r="BI67" s="55">
        <v>2</v>
      </c>
    </row>
    <row r="68" spans="1:61" x14ac:dyDescent="0.25">
      <c r="A68" s="12" t="s">
        <v>16</v>
      </c>
      <c r="B68" s="13">
        <v>43650</v>
      </c>
      <c r="C68" s="14">
        <v>2019</v>
      </c>
      <c r="D68" s="14">
        <v>125057.25</v>
      </c>
      <c r="E68" s="32">
        <v>9.5470000000000006</v>
      </c>
      <c r="F68" s="14">
        <v>1036836.546</v>
      </c>
      <c r="G68" s="15">
        <f t="shared" ref="G68:G131" si="15">(E68-9.107882)/9.107882</f>
        <v>4.8212965429284278E-2</v>
      </c>
      <c r="H68" s="34">
        <f t="shared" si="8"/>
        <v>1.841563173449328E-2</v>
      </c>
      <c r="I68" s="16" t="s">
        <v>17</v>
      </c>
      <c r="J68" s="13">
        <v>43650</v>
      </c>
      <c r="K68" s="14">
        <v>2019</v>
      </c>
      <c r="L68" s="14">
        <v>181221.53</v>
      </c>
      <c r="M68" s="14">
        <v>27.515000000000001</v>
      </c>
      <c r="N68" s="14">
        <v>1615378.1459999999</v>
      </c>
      <c r="O68" s="17">
        <f t="shared" ref="O68:O131" si="16">(M68-23.90589)/23.90589</f>
        <v>0.1509715806439334</v>
      </c>
      <c r="P68" s="9">
        <f t="shared" si="9"/>
        <v>3.4066326906963124E-2</v>
      </c>
      <c r="Q68" s="16" t="s">
        <v>18</v>
      </c>
      <c r="R68" s="13">
        <v>43650</v>
      </c>
      <c r="S68" s="14">
        <v>2019</v>
      </c>
      <c r="T68" s="14">
        <v>420202.06</v>
      </c>
      <c r="U68" s="14">
        <v>86.096999999999994</v>
      </c>
      <c r="V68" s="14">
        <v>3698976.6349999998</v>
      </c>
      <c r="W68" s="17">
        <f t="shared" ref="W68:W131" si="17">(U68-83.7439)/83.7439</f>
        <v>2.8098763014380725E-2</v>
      </c>
      <c r="X68" s="9">
        <f t="shared" si="10"/>
        <v>4.6551794453278568E-2</v>
      </c>
      <c r="Y68" s="16" t="s">
        <v>19</v>
      </c>
      <c r="Z68" s="13">
        <v>43650</v>
      </c>
      <c r="AA68" s="14">
        <v>2019</v>
      </c>
      <c r="AB68" s="14">
        <v>69189.8</v>
      </c>
      <c r="AC68" s="14">
        <v>7.4550000000000001</v>
      </c>
      <c r="AD68" s="14">
        <v>593998.89899999998</v>
      </c>
      <c r="AE68" s="17">
        <f t="shared" ref="AE68:AE131" si="18">(AC68-11.7144)/11.7144</f>
        <v>-0.36360376971931979</v>
      </c>
      <c r="AF68" s="9">
        <f t="shared" si="11"/>
        <v>2.5101056626705972E-2</v>
      </c>
      <c r="AG68" s="16" t="s">
        <v>20</v>
      </c>
      <c r="AH68" s="13">
        <v>43650</v>
      </c>
      <c r="AI68" s="14">
        <v>2019</v>
      </c>
      <c r="AJ68" s="14">
        <v>57834.84</v>
      </c>
      <c r="AK68" s="14">
        <v>4.7880000000000003</v>
      </c>
      <c r="AL68" s="14">
        <v>458280.1</v>
      </c>
      <c r="AM68" s="18">
        <f t="shared" ref="AM68:AM131" si="19">(AK68-2.67532)/2.67532</f>
        <v>0.78969244800621985</v>
      </c>
      <c r="AN68" s="9">
        <f t="shared" si="12"/>
        <v>2.0895517828507064E-2</v>
      </c>
      <c r="AO68" s="16" t="s">
        <v>21</v>
      </c>
      <c r="AP68" s="13">
        <v>43650</v>
      </c>
      <c r="AQ68" s="14">
        <v>2019</v>
      </c>
      <c r="AR68" s="14">
        <v>227516.35</v>
      </c>
      <c r="AS68" s="14">
        <v>50.075000000000003</v>
      </c>
      <c r="AT68" s="14">
        <v>1939595.7660000001</v>
      </c>
      <c r="AU68" s="18">
        <f t="shared" ref="AU68:AU131" si="20">(AS68-35.54439)/35.54439</f>
        <v>0.40880178278485024</v>
      </c>
      <c r="AV68" s="9">
        <f t="shared" si="13"/>
        <v>5.1634470313645757E-2</v>
      </c>
      <c r="AW68" s="16" t="s">
        <v>22</v>
      </c>
      <c r="AX68" s="13">
        <v>43650</v>
      </c>
      <c r="AY68" s="14">
        <v>2019</v>
      </c>
      <c r="AZ68" s="14">
        <v>19097.689999999999</v>
      </c>
      <c r="BA68" s="14">
        <v>1.91</v>
      </c>
      <c r="BB68" s="14">
        <v>191421.774</v>
      </c>
      <c r="BC68" s="17">
        <f t="shared" ref="BC68:BC131" si="21">(BA68-2.512359)/2.512359</f>
        <v>-0.23975833071627109</v>
      </c>
      <c r="BD68" s="34">
        <f t="shared" si="14"/>
        <v>1.9955932494910428E-2</v>
      </c>
      <c r="BE68" s="36"/>
      <c r="BF68" s="46">
        <f t="shared" ref="BF68:BF131" si="22">BA68+AS68++AC68+U68+M68+E68 +AK68</f>
        <v>187.38699999999997</v>
      </c>
      <c r="BG68" s="45"/>
      <c r="BH68" s="54">
        <v>43650</v>
      </c>
      <c r="BI68" s="55">
        <v>5</v>
      </c>
    </row>
    <row r="69" spans="1:61" x14ac:dyDescent="0.25">
      <c r="A69" s="6" t="s">
        <v>16</v>
      </c>
      <c r="B69" s="7">
        <v>43651</v>
      </c>
      <c r="C69">
        <v>2019</v>
      </c>
      <c r="D69">
        <v>141180.25</v>
      </c>
      <c r="E69" s="31">
        <v>11.06</v>
      </c>
      <c r="F69">
        <v>1191621.6370000001</v>
      </c>
      <c r="G69" s="8">
        <f t="shared" si="15"/>
        <v>0.21433281634522719</v>
      </c>
      <c r="H69" s="34">
        <f t="shared" ref="H69:H132" si="23">E69*2000/F69</f>
        <v>1.8562939202487808E-2</v>
      </c>
      <c r="I69" s="10" t="s">
        <v>17</v>
      </c>
      <c r="J69" s="7">
        <v>43651</v>
      </c>
      <c r="K69">
        <v>2019</v>
      </c>
      <c r="L69">
        <v>197553.75</v>
      </c>
      <c r="M69">
        <v>29.417000000000002</v>
      </c>
      <c r="N69">
        <v>1741027.1440000001</v>
      </c>
      <c r="O69" s="11">
        <f t="shared" si="16"/>
        <v>0.23053356306751191</v>
      </c>
      <c r="P69" s="9">
        <f t="shared" ref="P69:P132" si="24">M69*2000/N69</f>
        <v>3.3792695422788878E-2</v>
      </c>
      <c r="Q69" s="10" t="s">
        <v>18</v>
      </c>
      <c r="R69" s="7">
        <v>43651</v>
      </c>
      <c r="S69">
        <v>2019</v>
      </c>
      <c r="T69">
        <v>440952.83</v>
      </c>
      <c r="U69">
        <v>94.069000000000003</v>
      </c>
      <c r="V69">
        <v>3900338.0639999998</v>
      </c>
      <c r="W69" s="11">
        <f t="shared" si="17"/>
        <v>0.12329375632135602</v>
      </c>
      <c r="X69" s="9">
        <f t="shared" ref="X69:X132" si="25">U69*2000/V69</f>
        <v>4.8236331546874858E-2</v>
      </c>
      <c r="Y69" s="10" t="s">
        <v>19</v>
      </c>
      <c r="Z69" s="7">
        <v>43651</v>
      </c>
      <c r="AA69">
        <v>2019</v>
      </c>
      <c r="AB69">
        <v>77921.919999999998</v>
      </c>
      <c r="AC69">
        <v>10.106999999999999</v>
      </c>
      <c r="AD69">
        <v>684113.50699999998</v>
      </c>
      <c r="AE69" s="11">
        <f t="shared" si="18"/>
        <v>-0.13721573448063923</v>
      </c>
      <c r="AF69" s="9">
        <f t="shared" ref="AF69:AF132" si="26">AC69*2000/AD69</f>
        <v>2.9547728254399164E-2</v>
      </c>
      <c r="AG69" s="10" t="s">
        <v>20</v>
      </c>
      <c r="AH69" s="7">
        <v>43651</v>
      </c>
      <c r="AI69">
        <v>2019</v>
      </c>
      <c r="AJ69">
        <v>60016.26</v>
      </c>
      <c r="AK69">
        <v>5.391</v>
      </c>
      <c r="AL69">
        <v>478923.40100000001</v>
      </c>
      <c r="AM69" s="11">
        <f t="shared" si="19"/>
        <v>1.015086045781439</v>
      </c>
      <c r="AN69" s="9">
        <f t="shared" ref="AN69:AN132" si="27">AK69*2000/AL69</f>
        <v>2.2512994724181373E-2</v>
      </c>
      <c r="AO69" s="10" t="s">
        <v>21</v>
      </c>
      <c r="AP69" s="7">
        <v>43651</v>
      </c>
      <c r="AQ69">
        <v>2019</v>
      </c>
      <c r="AR69">
        <v>241738.25</v>
      </c>
      <c r="AS69">
        <v>51.637999999999998</v>
      </c>
      <c r="AT69">
        <v>2089376.074</v>
      </c>
      <c r="AU69" s="11">
        <f t="shared" si="20"/>
        <v>0.45277496673877365</v>
      </c>
      <c r="AV69" s="9">
        <f t="shared" ref="AV69:AV132" si="28">AS69*2000/AT69</f>
        <v>4.9429110099018007E-2</v>
      </c>
      <c r="AW69" s="10" t="s">
        <v>22</v>
      </c>
      <c r="AX69" s="7">
        <v>43651</v>
      </c>
      <c r="AY69">
        <v>2019</v>
      </c>
      <c r="AZ69">
        <v>20786.77</v>
      </c>
      <c r="BA69">
        <v>1.952</v>
      </c>
      <c r="BB69">
        <v>203545.04</v>
      </c>
      <c r="BC69" s="11">
        <f t="shared" si="21"/>
        <v>-0.22304097463778069</v>
      </c>
      <c r="BD69" s="34">
        <f t="shared" ref="BD69:BD132" si="29">BA69*2000/BB69</f>
        <v>1.9180030129940774E-2</v>
      </c>
      <c r="BE69" s="36"/>
      <c r="BF69" s="44">
        <f t="shared" si="22"/>
        <v>203.63399999999999</v>
      </c>
      <c r="BG69" s="45"/>
      <c r="BH69" s="52"/>
      <c r="BI69" s="53"/>
    </row>
    <row r="70" spans="1:61" x14ac:dyDescent="0.25">
      <c r="A70" s="6" t="s">
        <v>16</v>
      </c>
      <c r="B70" s="7">
        <v>43652</v>
      </c>
      <c r="C70">
        <v>2019</v>
      </c>
      <c r="D70">
        <v>134552.17000000001</v>
      </c>
      <c r="E70" s="31">
        <v>10.186</v>
      </c>
      <c r="F70">
        <v>1130222.71</v>
      </c>
      <c r="G70" s="8">
        <f t="shared" si="15"/>
        <v>0.11837197715121912</v>
      </c>
      <c r="H70" s="34">
        <f t="shared" si="23"/>
        <v>1.8024766110035076E-2</v>
      </c>
      <c r="I70" s="10" t="s">
        <v>17</v>
      </c>
      <c r="J70" s="7">
        <v>43652</v>
      </c>
      <c r="K70">
        <v>2019</v>
      </c>
      <c r="L70">
        <v>199969.3</v>
      </c>
      <c r="M70">
        <v>34.369</v>
      </c>
      <c r="N70">
        <v>1771130.2420000001</v>
      </c>
      <c r="O70" s="11">
        <f t="shared" si="16"/>
        <v>0.43767916609672347</v>
      </c>
      <c r="P70" s="9">
        <f t="shared" si="24"/>
        <v>3.8810245779768014E-2</v>
      </c>
      <c r="Q70" s="10" t="s">
        <v>18</v>
      </c>
      <c r="R70" s="7">
        <v>43652</v>
      </c>
      <c r="S70">
        <v>2019</v>
      </c>
      <c r="T70">
        <v>433024.15</v>
      </c>
      <c r="U70">
        <v>90.51</v>
      </c>
      <c r="V70">
        <v>3768895.9980000001</v>
      </c>
      <c r="W70" s="11">
        <f t="shared" si="17"/>
        <v>8.0795138511581252E-2</v>
      </c>
      <c r="X70" s="9">
        <f t="shared" si="25"/>
        <v>4.8029980157600516E-2</v>
      </c>
      <c r="Y70" s="10" t="s">
        <v>19</v>
      </c>
      <c r="Z70" s="7">
        <v>43652</v>
      </c>
      <c r="AA70">
        <v>2019</v>
      </c>
      <c r="AB70">
        <v>58046.77</v>
      </c>
      <c r="AC70">
        <v>7.2240000000000002</v>
      </c>
      <c r="AD70">
        <v>487528.56099999999</v>
      </c>
      <c r="AE70" s="11">
        <f t="shared" si="18"/>
        <v>-0.38332308953083383</v>
      </c>
      <c r="AF70" s="9">
        <f t="shared" si="26"/>
        <v>2.9635186850109487E-2</v>
      </c>
      <c r="AG70" s="10" t="s">
        <v>20</v>
      </c>
      <c r="AH70" s="7">
        <v>43652</v>
      </c>
      <c r="AI70">
        <v>2019</v>
      </c>
      <c r="AJ70">
        <v>63384.98</v>
      </c>
      <c r="AK70">
        <v>6.69</v>
      </c>
      <c r="AL70">
        <v>510059.69900000002</v>
      </c>
      <c r="AM70" s="11">
        <f t="shared" si="19"/>
        <v>1.5006354380036782</v>
      </c>
      <c r="AN70" s="9">
        <f t="shared" si="27"/>
        <v>2.6232223455866486E-2</v>
      </c>
      <c r="AO70" s="10" t="s">
        <v>21</v>
      </c>
      <c r="AP70" s="7">
        <v>43652</v>
      </c>
      <c r="AQ70">
        <v>2019</v>
      </c>
      <c r="AR70">
        <v>236643.25</v>
      </c>
      <c r="AS70">
        <v>47.982999999999997</v>
      </c>
      <c r="AT70">
        <v>2036360.879</v>
      </c>
      <c r="AU70" s="11">
        <f t="shared" si="20"/>
        <v>0.34994580016705862</v>
      </c>
      <c r="AV70" s="9">
        <f t="shared" si="28"/>
        <v>4.7126224526139113E-2</v>
      </c>
      <c r="AW70" s="10" t="s">
        <v>22</v>
      </c>
      <c r="AX70" s="7">
        <v>43652</v>
      </c>
      <c r="AY70">
        <v>2019</v>
      </c>
      <c r="AZ70">
        <v>19346.72</v>
      </c>
      <c r="BA70">
        <v>1.9419999999999999</v>
      </c>
      <c r="BB70">
        <v>193487.413</v>
      </c>
      <c r="BC70" s="11">
        <f t="shared" si="21"/>
        <v>-0.22702129751361172</v>
      </c>
      <c r="BD70" s="34">
        <f t="shared" si="29"/>
        <v>2.0073657194434658E-2</v>
      </c>
      <c r="BE70" s="36"/>
      <c r="BF70" s="44">
        <f t="shared" si="22"/>
        <v>198.904</v>
      </c>
      <c r="BG70" s="45"/>
      <c r="BH70" s="52"/>
      <c r="BI70" s="53"/>
    </row>
    <row r="71" spans="1:61" x14ac:dyDescent="0.25">
      <c r="A71" s="6" t="s">
        <v>16</v>
      </c>
      <c r="B71" s="7">
        <v>43653</v>
      </c>
      <c r="C71">
        <v>2019</v>
      </c>
      <c r="D71">
        <v>120288.99</v>
      </c>
      <c r="E71" s="31">
        <v>9.2279999999999998</v>
      </c>
      <c r="F71">
        <v>992664.93500000006</v>
      </c>
      <c r="G71" s="8">
        <f t="shared" si="15"/>
        <v>1.318835707357646E-2</v>
      </c>
      <c r="H71" s="34">
        <f t="shared" si="23"/>
        <v>1.8592376288581201E-2</v>
      </c>
      <c r="I71" s="10" t="s">
        <v>17</v>
      </c>
      <c r="J71" s="7">
        <v>43653</v>
      </c>
      <c r="K71">
        <v>2019</v>
      </c>
      <c r="L71">
        <v>157439.01999999999</v>
      </c>
      <c r="M71">
        <v>20.640999999999998</v>
      </c>
      <c r="N71">
        <v>1394377.8859999999</v>
      </c>
      <c r="O71" s="11">
        <f t="shared" si="16"/>
        <v>-0.13657261871446749</v>
      </c>
      <c r="P71" s="9">
        <f t="shared" si="24"/>
        <v>2.9606034644183966E-2</v>
      </c>
      <c r="Q71" s="10" t="s">
        <v>18</v>
      </c>
      <c r="R71" s="7">
        <v>43653</v>
      </c>
      <c r="S71">
        <v>2019</v>
      </c>
      <c r="T71">
        <v>404334.52</v>
      </c>
      <c r="U71">
        <v>85.897999999999996</v>
      </c>
      <c r="V71">
        <v>3504407.7050000001</v>
      </c>
      <c r="W71" s="11">
        <f t="shared" si="17"/>
        <v>2.5722470532182042E-2</v>
      </c>
      <c r="X71" s="9">
        <f t="shared" si="25"/>
        <v>4.90228348016944E-2</v>
      </c>
      <c r="Y71" s="10" t="s">
        <v>19</v>
      </c>
      <c r="Z71" s="7">
        <v>43653</v>
      </c>
      <c r="AA71">
        <v>2019</v>
      </c>
      <c r="AB71">
        <v>48971.06</v>
      </c>
      <c r="AC71">
        <v>4.1669999999999998</v>
      </c>
      <c r="AD71">
        <v>412802.39199999999</v>
      </c>
      <c r="AE71" s="11">
        <f t="shared" si="18"/>
        <v>-0.64428395820528583</v>
      </c>
      <c r="AF71" s="9">
        <f t="shared" si="26"/>
        <v>2.0188836502672204E-2</v>
      </c>
      <c r="AG71" s="10" t="s">
        <v>20</v>
      </c>
      <c r="AH71" s="7">
        <v>43653</v>
      </c>
      <c r="AI71">
        <v>2019</v>
      </c>
      <c r="AJ71">
        <v>51567.55</v>
      </c>
      <c r="AK71">
        <v>2.3170000000000002</v>
      </c>
      <c r="AL71">
        <v>401002.76199999999</v>
      </c>
      <c r="AM71" s="11">
        <f t="shared" si="19"/>
        <v>-0.13393537969289654</v>
      </c>
      <c r="AN71" s="9">
        <f t="shared" si="27"/>
        <v>1.1556030130286235E-2</v>
      </c>
      <c r="AO71" s="10" t="s">
        <v>21</v>
      </c>
      <c r="AP71" s="7">
        <v>43653</v>
      </c>
      <c r="AQ71">
        <v>2019</v>
      </c>
      <c r="AR71">
        <v>210364.15</v>
      </c>
      <c r="AS71">
        <v>44.941000000000003</v>
      </c>
      <c r="AT71">
        <v>1773068.7830000001</v>
      </c>
      <c r="AU71" s="11">
        <f t="shared" si="20"/>
        <v>0.26436267439109246</v>
      </c>
      <c r="AV71" s="9">
        <f t="shared" si="28"/>
        <v>5.0692900840497171E-2</v>
      </c>
      <c r="AW71" s="10" t="s">
        <v>22</v>
      </c>
      <c r="AX71" s="7">
        <v>43653</v>
      </c>
      <c r="AY71">
        <v>2019</v>
      </c>
      <c r="AZ71">
        <v>12665</v>
      </c>
      <c r="BA71">
        <v>1.6419999999999999</v>
      </c>
      <c r="BB71">
        <v>144384.4</v>
      </c>
      <c r="BC71" s="11">
        <f t="shared" si="21"/>
        <v>-0.34643098378854298</v>
      </c>
      <c r="BD71" s="34">
        <f t="shared" si="29"/>
        <v>2.2744839470192072E-2</v>
      </c>
      <c r="BE71" s="36"/>
      <c r="BF71" s="44">
        <f t="shared" si="22"/>
        <v>168.834</v>
      </c>
      <c r="BG71" s="45"/>
      <c r="BH71" s="52"/>
      <c r="BI71" s="53"/>
    </row>
    <row r="72" spans="1:61" x14ac:dyDescent="0.25">
      <c r="A72" s="6" t="s">
        <v>16</v>
      </c>
      <c r="B72" s="7">
        <v>43654</v>
      </c>
      <c r="C72">
        <v>2019</v>
      </c>
      <c r="D72">
        <v>116739.39</v>
      </c>
      <c r="E72" s="31">
        <v>9.3339999999999996</v>
      </c>
      <c r="F72">
        <v>960318.28799999994</v>
      </c>
      <c r="G72" s="8">
        <f t="shared" si="15"/>
        <v>2.4826628188639201E-2</v>
      </c>
      <c r="H72" s="34">
        <f t="shared" si="23"/>
        <v>1.9439388204174242E-2</v>
      </c>
      <c r="I72" s="10" t="s">
        <v>17</v>
      </c>
      <c r="J72" s="7">
        <v>43654</v>
      </c>
      <c r="K72">
        <v>2019</v>
      </c>
      <c r="L72">
        <v>159442.19</v>
      </c>
      <c r="M72">
        <v>19.600999999999999</v>
      </c>
      <c r="N72">
        <v>1397770.673</v>
      </c>
      <c r="O72" s="11">
        <f t="shared" si="16"/>
        <v>-0.18007654180622434</v>
      </c>
      <c r="P72" s="9">
        <f t="shared" si="24"/>
        <v>2.8046088501672263E-2</v>
      </c>
      <c r="Q72" s="10" t="s">
        <v>18</v>
      </c>
      <c r="R72" s="7">
        <v>43654</v>
      </c>
      <c r="S72">
        <v>2019</v>
      </c>
      <c r="T72">
        <v>417188.97</v>
      </c>
      <c r="U72">
        <v>96.498000000000005</v>
      </c>
      <c r="V72">
        <v>3654323.3730000001</v>
      </c>
      <c r="W72" s="11">
        <f t="shared" si="17"/>
        <v>0.15229885400608292</v>
      </c>
      <c r="X72" s="9">
        <f t="shared" si="25"/>
        <v>5.2813060121048021E-2</v>
      </c>
      <c r="Y72" s="10" t="s">
        <v>19</v>
      </c>
      <c r="Z72" s="7">
        <v>43654</v>
      </c>
      <c r="AA72">
        <v>2019</v>
      </c>
      <c r="AB72">
        <v>47859.66</v>
      </c>
      <c r="AC72">
        <v>2.9449999999999998</v>
      </c>
      <c r="AD72">
        <v>405396.15899999999</v>
      </c>
      <c r="AE72" s="11">
        <f t="shared" si="18"/>
        <v>-0.74860001365840334</v>
      </c>
      <c r="AF72" s="9">
        <f t="shared" si="26"/>
        <v>1.452899804114819E-2</v>
      </c>
      <c r="AG72" s="10" t="s">
        <v>20</v>
      </c>
      <c r="AH72" s="7">
        <v>43654</v>
      </c>
      <c r="AI72">
        <v>2019</v>
      </c>
      <c r="AJ72">
        <v>54141.34</v>
      </c>
      <c r="AK72">
        <v>2.2839999999999998</v>
      </c>
      <c r="AL72">
        <v>421225.35600000003</v>
      </c>
      <c r="AM72" s="11">
        <f t="shared" si="19"/>
        <v>-0.14627035270547087</v>
      </c>
      <c r="AN72" s="9">
        <f t="shared" si="27"/>
        <v>1.0844551342725911E-2</v>
      </c>
      <c r="AO72" s="10" t="s">
        <v>21</v>
      </c>
      <c r="AP72" s="7">
        <v>43654</v>
      </c>
      <c r="AQ72">
        <v>2019</v>
      </c>
      <c r="AR72">
        <v>226037.57</v>
      </c>
      <c r="AS72">
        <v>49.747</v>
      </c>
      <c r="AT72">
        <v>1948521.909</v>
      </c>
      <c r="AU72" s="11">
        <f t="shared" si="20"/>
        <v>0.39957388493655399</v>
      </c>
      <c r="AV72" s="9">
        <f t="shared" si="28"/>
        <v>5.1061268308274385E-2</v>
      </c>
      <c r="AW72" s="10" t="s">
        <v>22</v>
      </c>
      <c r="AX72" s="7">
        <v>43654</v>
      </c>
      <c r="AY72">
        <v>2019</v>
      </c>
      <c r="AZ72">
        <v>16819.349999999999</v>
      </c>
      <c r="BA72">
        <v>1.9139999999999999</v>
      </c>
      <c r="BB72">
        <v>175533.03599999999</v>
      </c>
      <c r="BC72" s="11">
        <f t="shared" si="21"/>
        <v>-0.23816620156593865</v>
      </c>
      <c r="BD72" s="34">
        <f t="shared" si="29"/>
        <v>2.1807860715176146E-2</v>
      </c>
      <c r="BE72" s="36"/>
      <c r="BF72" s="44">
        <f t="shared" si="22"/>
        <v>182.32300000000001</v>
      </c>
      <c r="BG72" s="45"/>
      <c r="BH72" s="52"/>
      <c r="BI72" s="53"/>
    </row>
    <row r="73" spans="1:61" x14ac:dyDescent="0.25">
      <c r="A73" s="6" t="s">
        <v>16</v>
      </c>
      <c r="B73" s="7">
        <v>43655</v>
      </c>
      <c r="C73">
        <v>2019</v>
      </c>
      <c r="D73">
        <v>132547.97</v>
      </c>
      <c r="E73" s="31">
        <v>11.930999999999999</v>
      </c>
      <c r="F73">
        <v>1116252.1200000001</v>
      </c>
      <c r="G73" s="8">
        <f t="shared" si="15"/>
        <v>0.30996427050767666</v>
      </c>
      <c r="H73" s="34">
        <f t="shared" si="23"/>
        <v>2.1376891091593176E-2</v>
      </c>
      <c r="I73" s="10" t="s">
        <v>17</v>
      </c>
      <c r="J73" s="7">
        <v>43655</v>
      </c>
      <c r="K73">
        <v>2019</v>
      </c>
      <c r="L73">
        <v>195035.68</v>
      </c>
      <c r="M73">
        <v>30.643999999999998</v>
      </c>
      <c r="N73">
        <v>1732163.2520000001</v>
      </c>
      <c r="O73" s="11">
        <f t="shared" si="16"/>
        <v>0.28185982617672878</v>
      </c>
      <c r="P73" s="9">
        <f t="shared" si="24"/>
        <v>3.5382346282450745E-2</v>
      </c>
      <c r="Q73" s="10" t="s">
        <v>18</v>
      </c>
      <c r="R73" s="7">
        <v>43655</v>
      </c>
      <c r="S73">
        <v>2019</v>
      </c>
      <c r="T73">
        <v>442950.94</v>
      </c>
      <c r="U73">
        <v>117.248</v>
      </c>
      <c r="V73">
        <v>4000202.051</v>
      </c>
      <c r="W73" s="11">
        <f t="shared" si="17"/>
        <v>0.40007809524036986</v>
      </c>
      <c r="X73" s="9">
        <f t="shared" si="25"/>
        <v>5.8621038890117806E-2</v>
      </c>
      <c r="Y73" s="10" t="s">
        <v>19</v>
      </c>
      <c r="Z73" s="7">
        <v>43655</v>
      </c>
      <c r="AA73">
        <v>2019</v>
      </c>
      <c r="AB73">
        <v>55908.37</v>
      </c>
      <c r="AC73">
        <v>9.9429999999999996</v>
      </c>
      <c r="AD73">
        <v>490608.821</v>
      </c>
      <c r="AE73" s="11">
        <f t="shared" si="18"/>
        <v>-0.15121559789660588</v>
      </c>
      <c r="AF73" s="9">
        <f t="shared" si="26"/>
        <v>4.0533311161154197E-2</v>
      </c>
      <c r="AG73" s="10" t="s">
        <v>20</v>
      </c>
      <c r="AH73" s="7">
        <v>43655</v>
      </c>
      <c r="AI73">
        <v>2019</v>
      </c>
      <c r="AJ73">
        <v>57354.48</v>
      </c>
      <c r="AK73">
        <v>4.4109999999999996</v>
      </c>
      <c r="AL73">
        <v>453980.79</v>
      </c>
      <c r="AM73" s="11">
        <f t="shared" si="19"/>
        <v>0.64877472601408404</v>
      </c>
      <c r="AN73" s="9">
        <f t="shared" si="27"/>
        <v>1.9432540306386092E-2</v>
      </c>
      <c r="AO73" s="10" t="s">
        <v>21</v>
      </c>
      <c r="AP73" s="7">
        <v>43655</v>
      </c>
      <c r="AQ73">
        <v>2019</v>
      </c>
      <c r="AR73">
        <v>221602.8</v>
      </c>
      <c r="AS73">
        <v>54.688000000000002</v>
      </c>
      <c r="AT73">
        <v>1936367.88</v>
      </c>
      <c r="AU73" s="11">
        <f t="shared" si="20"/>
        <v>0.53858316319396682</v>
      </c>
      <c r="AV73" s="9">
        <f t="shared" si="28"/>
        <v>5.6485134426005869E-2</v>
      </c>
      <c r="AW73" s="10" t="s">
        <v>22</v>
      </c>
      <c r="AX73" s="7">
        <v>43655</v>
      </c>
      <c r="AY73">
        <v>2019</v>
      </c>
      <c r="AZ73">
        <v>16389.91</v>
      </c>
      <c r="BA73">
        <v>1.8069999999999999</v>
      </c>
      <c r="BB73">
        <v>171925.08900000001</v>
      </c>
      <c r="BC73" s="11">
        <f t="shared" si="21"/>
        <v>-0.28075565633733079</v>
      </c>
      <c r="BD73" s="34">
        <f t="shared" si="29"/>
        <v>2.10207830690726E-2</v>
      </c>
      <c r="BE73" s="36"/>
      <c r="BF73" s="44">
        <f t="shared" si="22"/>
        <v>230.67200000000003</v>
      </c>
      <c r="BG73" s="45"/>
      <c r="BH73" s="52"/>
      <c r="BI73" s="53"/>
    </row>
    <row r="74" spans="1:61" x14ac:dyDescent="0.25">
      <c r="A74" s="12" t="s">
        <v>16</v>
      </c>
      <c r="B74" s="13">
        <v>43656</v>
      </c>
      <c r="C74" s="14">
        <v>2019</v>
      </c>
      <c r="D74" s="14">
        <v>154626.78</v>
      </c>
      <c r="E74" s="32">
        <v>15.775</v>
      </c>
      <c r="F74" s="14">
        <v>1274388.0490000001</v>
      </c>
      <c r="G74" s="19">
        <f t="shared" si="15"/>
        <v>0.73201629094448084</v>
      </c>
      <c r="H74" s="34">
        <f t="shared" si="23"/>
        <v>2.4756980438381367E-2</v>
      </c>
      <c r="I74" s="16" t="s">
        <v>17</v>
      </c>
      <c r="J74" s="13">
        <v>43656</v>
      </c>
      <c r="K74" s="14">
        <v>2019</v>
      </c>
      <c r="L74" s="14">
        <v>240858.83</v>
      </c>
      <c r="M74" s="14">
        <v>44.259</v>
      </c>
      <c r="N74" s="14">
        <v>2114473.5010000002</v>
      </c>
      <c r="O74" s="18">
        <f t="shared" si="16"/>
        <v>0.85138474242121931</v>
      </c>
      <c r="P74" s="9">
        <f t="shared" si="24"/>
        <v>4.1862903440566687E-2</v>
      </c>
      <c r="Q74" s="16" t="s">
        <v>18</v>
      </c>
      <c r="R74" s="13">
        <v>43656</v>
      </c>
      <c r="S74" s="14">
        <v>2019</v>
      </c>
      <c r="T74" s="14">
        <v>485366.63</v>
      </c>
      <c r="U74" s="14">
        <v>115.211</v>
      </c>
      <c r="V74" s="14">
        <v>4298720.9349999996</v>
      </c>
      <c r="W74" s="18">
        <f t="shared" si="17"/>
        <v>0.37575393551052677</v>
      </c>
      <c r="X74" s="9">
        <f t="shared" si="25"/>
        <v>5.36024560524304E-2</v>
      </c>
      <c r="Y74" s="16" t="s">
        <v>19</v>
      </c>
      <c r="Z74" s="13">
        <v>43656</v>
      </c>
      <c r="AA74" s="14">
        <v>2019</v>
      </c>
      <c r="AB74" s="14">
        <v>72982.429999999993</v>
      </c>
      <c r="AC74" s="14">
        <v>11.361000000000001</v>
      </c>
      <c r="AD74" s="14">
        <v>635533.69299999997</v>
      </c>
      <c r="AE74" s="17">
        <f t="shared" si="18"/>
        <v>-3.0167998360991502E-2</v>
      </c>
      <c r="AF74" s="9">
        <f t="shared" si="26"/>
        <v>3.5752628460565351E-2</v>
      </c>
      <c r="AG74" s="16" t="s">
        <v>20</v>
      </c>
      <c r="AH74" s="13">
        <v>43656</v>
      </c>
      <c r="AI74" s="14">
        <v>2019</v>
      </c>
      <c r="AJ74" s="14">
        <v>63599.56</v>
      </c>
      <c r="AK74" s="14">
        <v>6.6159999999999997</v>
      </c>
      <c r="AL74" s="14">
        <v>501618.46299999999</v>
      </c>
      <c r="AM74" s="17">
        <f t="shared" si="19"/>
        <v>1.4729751954906327</v>
      </c>
      <c r="AN74" s="9">
        <f t="shared" si="27"/>
        <v>2.6378614377278214E-2</v>
      </c>
      <c r="AO74" s="16" t="s">
        <v>21</v>
      </c>
      <c r="AP74" s="13">
        <v>43656</v>
      </c>
      <c r="AQ74" s="14">
        <v>2019</v>
      </c>
      <c r="AR74" s="14">
        <v>243303.41</v>
      </c>
      <c r="AS74" s="14">
        <v>52.688000000000002</v>
      </c>
      <c r="AT74" s="14">
        <v>2141327.4840000002</v>
      </c>
      <c r="AU74" s="18">
        <f t="shared" si="20"/>
        <v>0.48231549338728286</v>
      </c>
      <c r="AV74" s="9">
        <f t="shared" si="28"/>
        <v>4.9210595197310789E-2</v>
      </c>
      <c r="AW74" s="16" t="s">
        <v>22</v>
      </c>
      <c r="AX74" s="13">
        <v>43656</v>
      </c>
      <c r="AY74" s="14">
        <v>2019</v>
      </c>
      <c r="AZ74" s="14">
        <v>16870</v>
      </c>
      <c r="BA74" s="14">
        <v>1.87</v>
      </c>
      <c r="BB74" s="14">
        <v>175322.43799999999</v>
      </c>
      <c r="BC74" s="17">
        <f t="shared" si="21"/>
        <v>-0.25567962221959517</v>
      </c>
      <c r="BD74" s="34">
        <f t="shared" si="29"/>
        <v>2.1332124071877213E-2</v>
      </c>
      <c r="BE74" s="36"/>
      <c r="BF74" s="46">
        <f t="shared" si="22"/>
        <v>247.78000000000003</v>
      </c>
      <c r="BG74" s="45"/>
      <c r="BH74" s="54">
        <v>43656</v>
      </c>
      <c r="BI74" s="55">
        <v>5</v>
      </c>
    </row>
    <row r="75" spans="1:61" x14ac:dyDescent="0.25">
      <c r="A75" s="6" t="s">
        <v>16</v>
      </c>
      <c r="B75" s="7">
        <v>43657</v>
      </c>
      <c r="C75">
        <v>2019</v>
      </c>
      <c r="D75">
        <v>152424.32000000001</v>
      </c>
      <c r="E75" s="31">
        <v>11.366</v>
      </c>
      <c r="F75">
        <v>1231056.8489999999</v>
      </c>
      <c r="G75" s="8">
        <f t="shared" si="15"/>
        <v>0.24793008956418183</v>
      </c>
      <c r="H75" s="34">
        <f t="shared" si="23"/>
        <v>1.8465434816000117E-2</v>
      </c>
      <c r="I75" s="10" t="s">
        <v>17</v>
      </c>
      <c r="J75" s="7">
        <v>43657</v>
      </c>
      <c r="K75">
        <v>2019</v>
      </c>
      <c r="L75">
        <v>221356.17</v>
      </c>
      <c r="M75">
        <v>36.158999999999999</v>
      </c>
      <c r="N75">
        <v>1986286.1329999999</v>
      </c>
      <c r="O75" s="11">
        <f t="shared" si="16"/>
        <v>0.51255611064888196</v>
      </c>
      <c r="P75" s="9">
        <f t="shared" si="24"/>
        <v>3.640865170355595E-2</v>
      </c>
      <c r="Q75" s="10" t="s">
        <v>18</v>
      </c>
      <c r="R75" s="7">
        <v>43657</v>
      </c>
      <c r="S75">
        <v>2019</v>
      </c>
      <c r="T75">
        <v>460486.6</v>
      </c>
      <c r="U75">
        <v>104.119</v>
      </c>
      <c r="V75">
        <v>4031659.7769999998</v>
      </c>
      <c r="W75" s="11">
        <f t="shared" si="17"/>
        <v>0.24330249725651665</v>
      </c>
      <c r="X75" s="9">
        <f t="shared" si="25"/>
        <v>5.1650687686487291E-2</v>
      </c>
      <c r="Y75" s="10" t="s">
        <v>19</v>
      </c>
      <c r="Z75" s="7">
        <v>43657</v>
      </c>
      <c r="AA75">
        <v>2019</v>
      </c>
      <c r="AB75">
        <v>78981.09</v>
      </c>
      <c r="AC75">
        <v>13.641</v>
      </c>
      <c r="AD75">
        <v>689071</v>
      </c>
      <c r="AE75" s="11">
        <f t="shared" si="18"/>
        <v>0.16446424912927685</v>
      </c>
      <c r="AF75" s="9">
        <f t="shared" si="26"/>
        <v>3.9592436773569051E-2</v>
      </c>
      <c r="AG75" s="10" t="s">
        <v>20</v>
      </c>
      <c r="AH75" s="7">
        <v>43657</v>
      </c>
      <c r="AI75">
        <v>2019</v>
      </c>
      <c r="AJ75">
        <v>60301.59</v>
      </c>
      <c r="AK75">
        <v>4.3410000000000002</v>
      </c>
      <c r="AL75">
        <v>471757.64199999999</v>
      </c>
      <c r="AM75" s="11">
        <f t="shared" si="19"/>
        <v>0.62260963174498751</v>
      </c>
      <c r="AN75" s="9">
        <f t="shared" si="27"/>
        <v>1.8403517456957275E-2</v>
      </c>
      <c r="AO75" s="10" t="s">
        <v>21</v>
      </c>
      <c r="AP75" s="7">
        <v>43657</v>
      </c>
      <c r="AQ75">
        <v>2019</v>
      </c>
      <c r="AR75">
        <v>244777.01</v>
      </c>
      <c r="AS75">
        <v>47.42</v>
      </c>
      <c r="AT75">
        <v>2140555.0279999999</v>
      </c>
      <c r="AU75" s="11">
        <f t="shared" si="20"/>
        <v>0.33410645111647724</v>
      </c>
      <c r="AV75" s="9">
        <f t="shared" si="28"/>
        <v>4.4306265785940824E-2</v>
      </c>
      <c r="AW75" s="10" t="s">
        <v>22</v>
      </c>
      <c r="AX75" s="7">
        <v>43657</v>
      </c>
      <c r="AY75">
        <v>2019</v>
      </c>
      <c r="AZ75">
        <v>17670.48</v>
      </c>
      <c r="BA75">
        <v>1.8720000000000001</v>
      </c>
      <c r="BB75">
        <v>181325.02600000001</v>
      </c>
      <c r="BC75" s="11">
        <f t="shared" si="21"/>
        <v>-0.25488355764442894</v>
      </c>
      <c r="BD75" s="34">
        <f t="shared" si="29"/>
        <v>2.0648004760247488E-2</v>
      </c>
      <c r="BE75" s="36"/>
      <c r="BF75" s="44">
        <f t="shared" si="22"/>
        <v>218.91800000000001</v>
      </c>
      <c r="BG75" s="45"/>
      <c r="BH75" s="52"/>
      <c r="BI75" s="53"/>
    </row>
    <row r="76" spans="1:61" x14ac:dyDescent="0.25">
      <c r="A76" s="12" t="s">
        <v>16</v>
      </c>
      <c r="B76" s="13">
        <v>43658</v>
      </c>
      <c r="C76" s="14">
        <v>2019</v>
      </c>
      <c r="D76" s="14">
        <v>145302.72</v>
      </c>
      <c r="E76" s="32">
        <v>11.169</v>
      </c>
      <c r="F76" s="14">
        <v>1171585.5360000001</v>
      </c>
      <c r="G76" s="19">
        <f t="shared" si="15"/>
        <v>0.22630047249184831</v>
      </c>
      <c r="H76" s="34">
        <f t="shared" si="23"/>
        <v>1.9066469594926784E-2</v>
      </c>
      <c r="I76" s="16" t="s">
        <v>17</v>
      </c>
      <c r="J76" s="13">
        <v>43658</v>
      </c>
      <c r="K76" s="14">
        <v>2019</v>
      </c>
      <c r="L76" s="14">
        <v>214400.27</v>
      </c>
      <c r="M76" s="14">
        <v>34.366</v>
      </c>
      <c r="N76" s="14">
        <v>1930322.0530000001</v>
      </c>
      <c r="O76" s="18">
        <f t="shared" si="16"/>
        <v>0.43755367401088185</v>
      </c>
      <c r="P76" s="9">
        <f t="shared" si="24"/>
        <v>3.5606493690097211E-2</v>
      </c>
      <c r="Q76" s="16" t="s">
        <v>18</v>
      </c>
      <c r="R76" s="13">
        <v>43658</v>
      </c>
      <c r="S76" s="14">
        <v>2019</v>
      </c>
      <c r="T76" s="14">
        <v>449512.52</v>
      </c>
      <c r="U76" s="14">
        <v>113.26300000000001</v>
      </c>
      <c r="V76" s="14">
        <v>3935579.4479999999</v>
      </c>
      <c r="W76" s="18">
        <f t="shared" si="17"/>
        <v>0.3524925397551345</v>
      </c>
      <c r="X76" s="9">
        <f t="shared" si="25"/>
        <v>5.7558487382364236E-2</v>
      </c>
      <c r="Y76" s="16" t="s">
        <v>19</v>
      </c>
      <c r="Z76" s="13">
        <v>43658</v>
      </c>
      <c r="AA76" s="14">
        <v>2019</v>
      </c>
      <c r="AB76" s="14">
        <v>75952.14</v>
      </c>
      <c r="AC76" s="14">
        <v>9.8249999999999993</v>
      </c>
      <c r="AD76" s="14">
        <v>652888.97199999995</v>
      </c>
      <c r="AE76" s="17">
        <f t="shared" si="18"/>
        <v>-0.16128867035443559</v>
      </c>
      <c r="AF76" s="9">
        <f t="shared" si="26"/>
        <v>3.0097000933873946E-2</v>
      </c>
      <c r="AG76" s="16" t="s">
        <v>20</v>
      </c>
      <c r="AH76" s="13">
        <v>43658</v>
      </c>
      <c r="AI76" s="14">
        <v>2019</v>
      </c>
      <c r="AJ76" s="14">
        <v>58483.22</v>
      </c>
      <c r="AK76" s="14">
        <v>2.6970000000000001</v>
      </c>
      <c r="AL76" s="14">
        <v>455356.59</v>
      </c>
      <c r="AM76" s="17">
        <f t="shared" si="19"/>
        <v>8.1037034822002297E-3</v>
      </c>
      <c r="AN76" s="9">
        <f t="shared" si="27"/>
        <v>1.1845661440850126E-2</v>
      </c>
      <c r="AO76" s="16" t="s">
        <v>21</v>
      </c>
      <c r="AP76" s="13">
        <v>43658</v>
      </c>
      <c r="AQ76" s="14">
        <v>2019</v>
      </c>
      <c r="AR76" s="14">
        <v>237078.66</v>
      </c>
      <c r="AS76" s="14">
        <v>49.429000000000002</v>
      </c>
      <c r="AT76" s="14">
        <v>2029952.0079999999</v>
      </c>
      <c r="AU76" s="18">
        <f t="shared" si="20"/>
        <v>0.39062732543729128</v>
      </c>
      <c r="AV76" s="9">
        <f t="shared" si="28"/>
        <v>4.8699673494941073E-2</v>
      </c>
      <c r="AW76" s="16" t="s">
        <v>22</v>
      </c>
      <c r="AX76" s="13">
        <v>43658</v>
      </c>
      <c r="AY76" s="14">
        <v>2019</v>
      </c>
      <c r="AZ76" s="14">
        <v>16884.13</v>
      </c>
      <c r="BA76" s="14">
        <v>1.877</v>
      </c>
      <c r="BB76" s="14">
        <v>175894.046</v>
      </c>
      <c r="BC76" s="17">
        <f t="shared" si="21"/>
        <v>-0.25289339620651347</v>
      </c>
      <c r="BD76" s="34">
        <f t="shared" si="29"/>
        <v>2.1342393818151183E-2</v>
      </c>
      <c r="BE76" s="36"/>
      <c r="BF76" s="46">
        <f t="shared" si="22"/>
        <v>222.626</v>
      </c>
      <c r="BG76" s="45"/>
      <c r="BH76" s="54">
        <v>43658</v>
      </c>
      <c r="BI76" s="55">
        <v>1</v>
      </c>
    </row>
    <row r="77" spans="1:61" x14ac:dyDescent="0.25">
      <c r="A77" s="12" t="s">
        <v>16</v>
      </c>
      <c r="B77" s="13">
        <v>43659</v>
      </c>
      <c r="C77" s="14">
        <v>2019</v>
      </c>
      <c r="D77" s="14">
        <v>128185.49</v>
      </c>
      <c r="E77" s="32">
        <v>9.1980000000000004</v>
      </c>
      <c r="F77" s="14">
        <v>1043084.456</v>
      </c>
      <c r="G77" s="15">
        <f t="shared" si="15"/>
        <v>9.8945067579927319E-3</v>
      </c>
      <c r="H77" s="34">
        <f t="shared" si="23"/>
        <v>1.7636155820540768E-2</v>
      </c>
      <c r="I77" s="16" t="s">
        <v>17</v>
      </c>
      <c r="J77" s="13">
        <v>43659</v>
      </c>
      <c r="K77" s="14">
        <v>2019</v>
      </c>
      <c r="L77" s="14">
        <v>189043.37</v>
      </c>
      <c r="M77" s="14">
        <v>29.811</v>
      </c>
      <c r="N77" s="14">
        <v>1681630.551</v>
      </c>
      <c r="O77" s="18">
        <f t="shared" si="16"/>
        <v>0.24701485700804282</v>
      </c>
      <c r="P77" s="9">
        <f t="shared" si="24"/>
        <v>3.5454874416110678E-2</v>
      </c>
      <c r="Q77" s="16" t="s">
        <v>18</v>
      </c>
      <c r="R77" s="13">
        <v>43659</v>
      </c>
      <c r="S77" s="14">
        <v>2019</v>
      </c>
      <c r="T77" s="14">
        <v>410059.59</v>
      </c>
      <c r="U77" s="14">
        <v>101.512</v>
      </c>
      <c r="V77" s="14">
        <v>3600190.2629999998</v>
      </c>
      <c r="W77" s="18">
        <f t="shared" si="17"/>
        <v>0.21217187162288842</v>
      </c>
      <c r="X77" s="9">
        <f t="shared" si="25"/>
        <v>5.6392575160964492E-2</v>
      </c>
      <c r="Y77" s="16" t="s">
        <v>19</v>
      </c>
      <c r="Z77" s="13">
        <v>43659</v>
      </c>
      <c r="AA77" s="14">
        <v>2019</v>
      </c>
      <c r="AB77" s="14">
        <v>59998.47</v>
      </c>
      <c r="AC77" s="14">
        <v>7.343</v>
      </c>
      <c r="AD77" s="14">
        <v>530082.09900000005</v>
      </c>
      <c r="AE77" s="17">
        <f t="shared" si="18"/>
        <v>-0.37316465205217508</v>
      </c>
      <c r="AF77" s="9">
        <f t="shared" si="26"/>
        <v>2.7705142331169344E-2</v>
      </c>
      <c r="AG77" s="16" t="s">
        <v>20</v>
      </c>
      <c r="AH77" s="13">
        <v>43659</v>
      </c>
      <c r="AI77" s="14">
        <v>2019</v>
      </c>
      <c r="AJ77" s="14">
        <v>58880.61</v>
      </c>
      <c r="AK77" s="14">
        <v>2.911</v>
      </c>
      <c r="AL77" s="14">
        <v>459003.46299999999</v>
      </c>
      <c r="AM77" s="17">
        <f t="shared" si="19"/>
        <v>8.809413453343895E-2</v>
      </c>
      <c r="AN77" s="9">
        <f t="shared" si="27"/>
        <v>1.2684000164068478E-2</v>
      </c>
      <c r="AO77" s="16" t="s">
        <v>21</v>
      </c>
      <c r="AP77" s="13">
        <v>43659</v>
      </c>
      <c r="AQ77" s="14">
        <v>2019</v>
      </c>
      <c r="AR77" s="14">
        <v>236237.07</v>
      </c>
      <c r="AS77" s="14">
        <v>50.911000000000001</v>
      </c>
      <c r="AT77" s="14">
        <v>2048435.1969999999</v>
      </c>
      <c r="AU77" s="18">
        <f t="shared" si="20"/>
        <v>0.4323216687640441</v>
      </c>
      <c r="AV77" s="9">
        <f t="shared" si="28"/>
        <v>4.9707210728033593E-2</v>
      </c>
      <c r="AW77" s="16" t="s">
        <v>22</v>
      </c>
      <c r="AX77" s="13">
        <v>43659</v>
      </c>
      <c r="AY77" s="14">
        <v>2019</v>
      </c>
      <c r="AZ77" s="14">
        <v>13263</v>
      </c>
      <c r="BA77" s="14">
        <v>1.7190000000000001</v>
      </c>
      <c r="BB77" s="14">
        <v>149691.20000000001</v>
      </c>
      <c r="BC77" s="17">
        <f t="shared" si="21"/>
        <v>-0.31578249764464389</v>
      </c>
      <c r="BD77" s="34">
        <f t="shared" si="29"/>
        <v>2.2967281977831693E-2</v>
      </c>
      <c r="BE77" s="36"/>
      <c r="BF77" s="46">
        <f t="shared" si="22"/>
        <v>203.40500000000003</v>
      </c>
      <c r="BG77" s="45"/>
      <c r="BH77" s="54">
        <v>43659</v>
      </c>
      <c r="BI77" s="55">
        <v>1</v>
      </c>
    </row>
    <row r="78" spans="1:61" x14ac:dyDescent="0.25">
      <c r="A78" s="12" t="s">
        <v>16</v>
      </c>
      <c r="B78" s="13">
        <v>43660</v>
      </c>
      <c r="C78" s="14">
        <v>2019</v>
      </c>
      <c r="D78" s="14">
        <v>136158.78</v>
      </c>
      <c r="E78" s="32">
        <v>9.609</v>
      </c>
      <c r="F78" s="14">
        <v>1108495.0530000001</v>
      </c>
      <c r="G78" s="15">
        <f t="shared" si="15"/>
        <v>5.5020256081490727E-2</v>
      </c>
      <c r="H78" s="34">
        <f t="shared" si="23"/>
        <v>1.7337019184694547E-2</v>
      </c>
      <c r="I78" s="16" t="s">
        <v>17</v>
      </c>
      <c r="J78" s="13">
        <v>43660</v>
      </c>
      <c r="K78" s="14">
        <v>2019</v>
      </c>
      <c r="L78" s="14">
        <v>188531.56</v>
      </c>
      <c r="M78" s="14">
        <v>36.426000000000002</v>
      </c>
      <c r="N78" s="14">
        <v>1699532.6070000001</v>
      </c>
      <c r="O78" s="18">
        <f t="shared" si="16"/>
        <v>0.52372490628878499</v>
      </c>
      <c r="P78" s="9">
        <f t="shared" si="24"/>
        <v>4.2865903072373354E-2</v>
      </c>
      <c r="Q78" s="16" t="s">
        <v>18</v>
      </c>
      <c r="R78" s="13">
        <v>43660</v>
      </c>
      <c r="S78" s="14">
        <v>2019</v>
      </c>
      <c r="T78" s="14">
        <v>423114.64</v>
      </c>
      <c r="U78" s="14">
        <v>97.89</v>
      </c>
      <c r="V78" s="14">
        <v>3708046.4470000002</v>
      </c>
      <c r="W78" s="17">
        <f t="shared" si="17"/>
        <v>0.16892096021322156</v>
      </c>
      <c r="X78" s="9">
        <f t="shared" si="25"/>
        <v>5.2798691385971194E-2</v>
      </c>
      <c r="Y78" s="16" t="s">
        <v>19</v>
      </c>
      <c r="Z78" s="13">
        <v>43660</v>
      </c>
      <c r="AA78" s="14">
        <v>2019</v>
      </c>
      <c r="AB78" s="14">
        <v>70439.83</v>
      </c>
      <c r="AC78" s="14">
        <v>12.167</v>
      </c>
      <c r="AD78" s="14">
        <v>646513.21200000006</v>
      </c>
      <c r="AE78" s="17">
        <f t="shared" si="18"/>
        <v>3.8636208427234885E-2</v>
      </c>
      <c r="AF78" s="9">
        <f t="shared" si="26"/>
        <v>3.7638828640055695E-2</v>
      </c>
      <c r="AG78" s="16" t="s">
        <v>20</v>
      </c>
      <c r="AH78" s="13">
        <v>43660</v>
      </c>
      <c r="AI78" s="14">
        <v>2019</v>
      </c>
      <c r="AJ78" s="14">
        <v>68567.679999999993</v>
      </c>
      <c r="AK78" s="14">
        <v>7.1429999999999998</v>
      </c>
      <c r="AL78" s="14">
        <v>549176.70499999996</v>
      </c>
      <c r="AM78" s="18">
        <f t="shared" si="19"/>
        <v>1.6699609766308328</v>
      </c>
      <c r="AN78" s="9">
        <f t="shared" si="27"/>
        <v>2.6013485040302285E-2</v>
      </c>
      <c r="AO78" s="16" t="s">
        <v>21</v>
      </c>
      <c r="AP78" s="13">
        <v>43660</v>
      </c>
      <c r="AQ78" s="14">
        <v>2019</v>
      </c>
      <c r="AR78" s="14">
        <v>236271.46</v>
      </c>
      <c r="AS78" s="14">
        <v>50.371000000000002</v>
      </c>
      <c r="AT78" s="14">
        <v>2069373.486</v>
      </c>
      <c r="AU78" s="18">
        <f t="shared" si="20"/>
        <v>0.41712939791623943</v>
      </c>
      <c r="AV78" s="9">
        <f t="shared" si="28"/>
        <v>4.8682367238950891E-2</v>
      </c>
      <c r="AW78" s="16" t="s">
        <v>22</v>
      </c>
      <c r="AX78" s="13">
        <v>43660</v>
      </c>
      <c r="AY78" s="14">
        <v>2019</v>
      </c>
      <c r="AZ78" s="14">
        <v>13128</v>
      </c>
      <c r="BA78" s="14">
        <v>1.69</v>
      </c>
      <c r="BB78" s="14">
        <v>148477</v>
      </c>
      <c r="BC78" s="17">
        <f t="shared" si="21"/>
        <v>-0.32732543398455399</v>
      </c>
      <c r="BD78" s="34">
        <f t="shared" si="29"/>
        <v>2.2764468570889769E-2</v>
      </c>
      <c r="BE78" s="36"/>
      <c r="BF78" s="46">
        <f t="shared" si="22"/>
        <v>215.29599999999999</v>
      </c>
      <c r="BG78" s="45"/>
      <c r="BH78" s="54">
        <v>43660</v>
      </c>
      <c r="BI78" s="55">
        <v>1</v>
      </c>
    </row>
    <row r="79" spans="1:61" x14ac:dyDescent="0.25">
      <c r="A79" s="12" t="s">
        <v>16</v>
      </c>
      <c r="B79" s="13">
        <v>43661</v>
      </c>
      <c r="C79" s="14">
        <v>2019</v>
      </c>
      <c r="D79" s="14">
        <v>141447.35999999999</v>
      </c>
      <c r="E79" s="32">
        <v>10.130000000000001</v>
      </c>
      <c r="F79" s="14">
        <v>1144027.4469999999</v>
      </c>
      <c r="G79" s="15">
        <f t="shared" si="15"/>
        <v>0.11222345656212945</v>
      </c>
      <c r="H79" s="34">
        <f t="shared" si="23"/>
        <v>1.7709365324344358E-2</v>
      </c>
      <c r="I79" s="16" t="s">
        <v>17</v>
      </c>
      <c r="J79" s="13">
        <v>43661</v>
      </c>
      <c r="K79" s="14">
        <v>2019</v>
      </c>
      <c r="L79" s="14">
        <v>203169.9</v>
      </c>
      <c r="M79" s="14">
        <v>31.957000000000001</v>
      </c>
      <c r="N79" s="14">
        <v>1815895.7120000001</v>
      </c>
      <c r="O79" s="18">
        <f t="shared" si="16"/>
        <v>0.33678352908007197</v>
      </c>
      <c r="P79" s="9">
        <f t="shared" si="24"/>
        <v>3.519695518725912E-2</v>
      </c>
      <c r="Q79" s="16" t="s">
        <v>18</v>
      </c>
      <c r="R79" s="13">
        <v>43661</v>
      </c>
      <c r="S79" s="14">
        <v>2019</v>
      </c>
      <c r="T79" s="14">
        <v>454841.2</v>
      </c>
      <c r="U79" s="14">
        <v>119.53</v>
      </c>
      <c r="V79" s="14">
        <v>4017681.304</v>
      </c>
      <c r="W79" s="18">
        <f t="shared" si="17"/>
        <v>0.42732784119201528</v>
      </c>
      <c r="X79" s="9">
        <f t="shared" si="25"/>
        <v>5.9501981842609582E-2</v>
      </c>
      <c r="Y79" s="16" t="s">
        <v>19</v>
      </c>
      <c r="Z79" s="13">
        <v>43661</v>
      </c>
      <c r="AA79" s="14">
        <v>2019</v>
      </c>
      <c r="AB79" s="14">
        <v>91817.46</v>
      </c>
      <c r="AC79" s="14">
        <v>16.033999999999999</v>
      </c>
      <c r="AD79" s="14">
        <v>837695.42299999995</v>
      </c>
      <c r="AE79" s="18">
        <f t="shared" si="18"/>
        <v>0.36874274397322948</v>
      </c>
      <c r="AF79" s="9">
        <f t="shared" si="26"/>
        <v>3.8281216680349464E-2</v>
      </c>
      <c r="AG79" s="16" t="s">
        <v>20</v>
      </c>
      <c r="AH79" s="13">
        <v>43661</v>
      </c>
      <c r="AI79" s="14">
        <v>2019</v>
      </c>
      <c r="AJ79" s="14">
        <v>60113.66</v>
      </c>
      <c r="AK79" s="14">
        <v>5.9119999999999999</v>
      </c>
      <c r="AL79" s="14">
        <v>475759.41100000002</v>
      </c>
      <c r="AM79" s="18">
        <f t="shared" si="19"/>
        <v>1.2098291045557166</v>
      </c>
      <c r="AN79" s="9">
        <f t="shared" si="27"/>
        <v>2.4852897760124389E-2</v>
      </c>
      <c r="AO79" s="16" t="s">
        <v>21</v>
      </c>
      <c r="AP79" s="13">
        <v>43661</v>
      </c>
      <c r="AQ79" s="14">
        <v>2019</v>
      </c>
      <c r="AR79" s="14">
        <v>250378.98</v>
      </c>
      <c r="AS79" s="14">
        <v>53.927999999999997</v>
      </c>
      <c r="AT79" s="14">
        <v>2201209.5389999999</v>
      </c>
      <c r="AU79" s="18">
        <f t="shared" si="20"/>
        <v>0.51720144866742679</v>
      </c>
      <c r="AV79" s="9">
        <f t="shared" si="28"/>
        <v>4.8998515629274673E-2</v>
      </c>
      <c r="AW79" s="16" t="s">
        <v>22</v>
      </c>
      <c r="AX79" s="13">
        <v>43661</v>
      </c>
      <c r="AY79" s="14">
        <v>2019</v>
      </c>
      <c r="AZ79" s="14">
        <v>19837.97</v>
      </c>
      <c r="BA79" s="14">
        <v>2.032</v>
      </c>
      <c r="BB79" s="14">
        <v>198352.29199999999</v>
      </c>
      <c r="BC79" s="17">
        <f t="shared" si="21"/>
        <v>-0.19119839163113234</v>
      </c>
      <c r="BD79" s="34">
        <f t="shared" si="29"/>
        <v>2.0488797780062962E-2</v>
      </c>
      <c r="BE79" s="36"/>
      <c r="BF79" s="46">
        <f t="shared" si="22"/>
        <v>239.523</v>
      </c>
      <c r="BG79" s="45"/>
      <c r="BH79" s="54">
        <v>43661</v>
      </c>
      <c r="BI79" s="55">
        <v>0</v>
      </c>
    </row>
    <row r="80" spans="1:61" x14ac:dyDescent="0.25">
      <c r="A80" s="12" t="s">
        <v>16</v>
      </c>
      <c r="B80" s="13">
        <v>43662</v>
      </c>
      <c r="C80" s="14">
        <v>2019</v>
      </c>
      <c r="D80" s="14">
        <v>154629.51</v>
      </c>
      <c r="E80" s="32">
        <v>13.914</v>
      </c>
      <c r="F80" s="14">
        <v>1290042.0349999999</v>
      </c>
      <c r="G80" s="19">
        <f t="shared" si="15"/>
        <v>0.52768777636776587</v>
      </c>
      <c r="H80" s="34">
        <f t="shared" si="23"/>
        <v>2.1571390113656261E-2</v>
      </c>
      <c r="I80" s="16" t="s">
        <v>17</v>
      </c>
      <c r="J80" s="13">
        <v>43662</v>
      </c>
      <c r="K80" s="14">
        <v>2019</v>
      </c>
      <c r="L80" s="14">
        <v>228389.67</v>
      </c>
      <c r="M80" s="14">
        <v>45.774999999999999</v>
      </c>
      <c r="N80" s="14">
        <v>2105865.7560000001</v>
      </c>
      <c r="O80" s="18">
        <f t="shared" si="16"/>
        <v>0.91480007646651096</v>
      </c>
      <c r="P80" s="9">
        <f t="shared" si="24"/>
        <v>4.3473806314176085E-2</v>
      </c>
      <c r="Q80" s="16" t="s">
        <v>18</v>
      </c>
      <c r="R80" s="13">
        <v>43662</v>
      </c>
      <c r="S80" s="14">
        <v>2019</v>
      </c>
      <c r="T80" s="14">
        <v>504870.12</v>
      </c>
      <c r="U80" s="14">
        <v>123.623</v>
      </c>
      <c r="V80" s="14">
        <v>4523442.0539999995</v>
      </c>
      <c r="W80" s="18">
        <f t="shared" si="17"/>
        <v>0.47620304284849418</v>
      </c>
      <c r="X80" s="9">
        <f t="shared" si="25"/>
        <v>5.4658818892432758E-2</v>
      </c>
      <c r="Y80" s="16" t="s">
        <v>19</v>
      </c>
      <c r="Z80" s="13">
        <v>43662</v>
      </c>
      <c r="AA80" s="14">
        <v>2019</v>
      </c>
      <c r="AB80" s="14">
        <v>107570.2</v>
      </c>
      <c r="AC80" s="14">
        <v>16.963999999999999</v>
      </c>
      <c r="AD80" s="14">
        <v>988288.44299999997</v>
      </c>
      <c r="AE80" s="18">
        <f t="shared" si="18"/>
        <v>0.44813221334426001</v>
      </c>
      <c r="AF80" s="9">
        <f t="shared" si="26"/>
        <v>3.4330058436188755E-2</v>
      </c>
      <c r="AG80" s="16" t="s">
        <v>20</v>
      </c>
      <c r="AH80" s="13">
        <v>43662</v>
      </c>
      <c r="AI80" s="14">
        <v>2019</v>
      </c>
      <c r="AJ80" s="14">
        <v>58969.1</v>
      </c>
      <c r="AK80" s="14">
        <v>6.0469999999999997</v>
      </c>
      <c r="AL80" s="14">
        <v>472328.96600000001</v>
      </c>
      <c r="AM80" s="18">
        <f t="shared" si="19"/>
        <v>1.2602903577889746</v>
      </c>
      <c r="AN80" s="9">
        <f t="shared" si="27"/>
        <v>2.5605035622566497E-2</v>
      </c>
      <c r="AO80" s="16" t="s">
        <v>21</v>
      </c>
      <c r="AP80" s="13">
        <v>43662</v>
      </c>
      <c r="AQ80" s="14">
        <v>2019</v>
      </c>
      <c r="AR80" s="14">
        <v>258993.9</v>
      </c>
      <c r="AS80" s="14">
        <v>54.499000000000002</v>
      </c>
      <c r="AT80" s="14">
        <v>2265929.7289999998</v>
      </c>
      <c r="AU80" s="18">
        <f t="shared" si="20"/>
        <v>0.53326586839723522</v>
      </c>
      <c r="AV80" s="9">
        <f t="shared" si="28"/>
        <v>4.8102992164767176E-2</v>
      </c>
      <c r="AW80" s="16" t="s">
        <v>22</v>
      </c>
      <c r="AX80" s="13">
        <v>43662</v>
      </c>
      <c r="AY80" s="14">
        <v>2019</v>
      </c>
      <c r="AZ80" s="14">
        <v>16567.41</v>
      </c>
      <c r="BA80" s="14">
        <v>1.506</v>
      </c>
      <c r="BB80" s="14">
        <v>163817.378</v>
      </c>
      <c r="BC80" s="17">
        <f t="shared" si="21"/>
        <v>-0.40056337489984511</v>
      </c>
      <c r="BD80" s="34">
        <f t="shared" si="29"/>
        <v>1.8386327731359491E-2</v>
      </c>
      <c r="BE80" s="36"/>
      <c r="BF80" s="46">
        <f t="shared" si="22"/>
        <v>262.32800000000003</v>
      </c>
      <c r="BG80" s="45"/>
      <c r="BH80" s="54">
        <v>43662</v>
      </c>
      <c r="BI80" s="55">
        <v>21</v>
      </c>
    </row>
    <row r="81" spans="1:61" x14ac:dyDescent="0.25">
      <c r="A81" s="12" t="s">
        <v>16</v>
      </c>
      <c r="B81" s="13">
        <v>43663</v>
      </c>
      <c r="C81" s="14">
        <v>2019</v>
      </c>
      <c r="D81" s="14">
        <v>163593.12</v>
      </c>
      <c r="E81" s="32">
        <v>14.577</v>
      </c>
      <c r="F81" s="14">
        <v>1352060.7339999999</v>
      </c>
      <c r="G81" s="19">
        <f t="shared" si="15"/>
        <v>0.60048186834216777</v>
      </c>
      <c r="H81" s="34">
        <f t="shared" si="23"/>
        <v>2.1562640839179938E-2</v>
      </c>
      <c r="I81" s="16" t="s">
        <v>17</v>
      </c>
      <c r="J81" s="13">
        <v>43663</v>
      </c>
      <c r="K81" s="14">
        <v>2019</v>
      </c>
      <c r="L81" s="14">
        <v>279505.8</v>
      </c>
      <c r="M81" s="14">
        <v>82.266000000000005</v>
      </c>
      <c r="N81" s="14">
        <v>2617562.821</v>
      </c>
      <c r="O81" s="18">
        <f t="shared" si="16"/>
        <v>2.4412439779485311</v>
      </c>
      <c r="P81" s="9">
        <f t="shared" si="24"/>
        <v>6.2856944131389772E-2</v>
      </c>
      <c r="Q81" s="16" t="s">
        <v>18</v>
      </c>
      <c r="R81" s="13">
        <v>43663</v>
      </c>
      <c r="S81" s="14">
        <v>2019</v>
      </c>
      <c r="T81" s="14">
        <v>550538.13</v>
      </c>
      <c r="U81" s="14">
        <v>128.43799999999999</v>
      </c>
      <c r="V81" s="14">
        <v>4921983.0319999997</v>
      </c>
      <c r="W81" s="18">
        <f t="shared" si="17"/>
        <v>0.53369976798310081</v>
      </c>
      <c r="X81" s="9">
        <f t="shared" si="25"/>
        <v>5.2189533838279185E-2</v>
      </c>
      <c r="Y81" s="16" t="s">
        <v>19</v>
      </c>
      <c r="Z81" s="13">
        <v>43663</v>
      </c>
      <c r="AA81" s="14">
        <v>2019</v>
      </c>
      <c r="AB81" s="14">
        <v>116779.21</v>
      </c>
      <c r="AC81" s="14">
        <v>20.254000000000001</v>
      </c>
      <c r="AD81" s="14">
        <v>1077342.9709999999</v>
      </c>
      <c r="AE81" s="18">
        <f t="shared" si="18"/>
        <v>0.72898313187188435</v>
      </c>
      <c r="AF81" s="9">
        <f t="shared" si="26"/>
        <v>3.7599911161438307E-2</v>
      </c>
      <c r="AG81" s="16" t="s">
        <v>20</v>
      </c>
      <c r="AH81" s="13">
        <v>43663</v>
      </c>
      <c r="AI81" s="14">
        <v>2019</v>
      </c>
      <c r="AJ81" s="14">
        <v>64867.59</v>
      </c>
      <c r="AK81" s="14">
        <v>6.1619999999999999</v>
      </c>
      <c r="AL81" s="14">
        <v>522879.17300000001</v>
      </c>
      <c r="AM81" s="18">
        <f t="shared" si="19"/>
        <v>1.3032758698024907</v>
      </c>
      <c r="AN81" s="9">
        <f t="shared" si="27"/>
        <v>2.3569498722413255E-2</v>
      </c>
      <c r="AO81" s="16" t="s">
        <v>21</v>
      </c>
      <c r="AP81" s="13">
        <v>43663</v>
      </c>
      <c r="AQ81" s="14">
        <v>2019</v>
      </c>
      <c r="AR81" s="14">
        <v>267022.3</v>
      </c>
      <c r="AS81" s="14">
        <v>59.991999999999997</v>
      </c>
      <c r="AT81" s="14">
        <v>2361349.3390000002</v>
      </c>
      <c r="AU81" s="18">
        <f t="shared" si="20"/>
        <v>0.68780502352129258</v>
      </c>
      <c r="AV81" s="9">
        <f t="shared" si="28"/>
        <v>5.0811626225034379E-2</v>
      </c>
      <c r="AW81" s="16" t="s">
        <v>22</v>
      </c>
      <c r="AX81" s="13">
        <v>43663</v>
      </c>
      <c r="AY81" s="14">
        <v>2019</v>
      </c>
      <c r="AZ81" s="14">
        <v>18215.29</v>
      </c>
      <c r="BA81" s="14">
        <v>1.1850000000000001</v>
      </c>
      <c r="BB81" s="14">
        <v>174136.95699999999</v>
      </c>
      <c r="BC81" s="17">
        <f t="shared" si="21"/>
        <v>-0.52833173921402155</v>
      </c>
      <c r="BD81" s="34">
        <f t="shared" si="29"/>
        <v>1.3609977117034381E-2</v>
      </c>
      <c r="BE81" s="36"/>
      <c r="BF81" s="46">
        <f t="shared" si="22"/>
        <v>312.87399999999997</v>
      </c>
      <c r="BG81" s="45"/>
      <c r="BH81" s="54">
        <v>43663</v>
      </c>
      <c r="BI81" s="55">
        <v>3</v>
      </c>
    </row>
    <row r="82" spans="1:61" x14ac:dyDescent="0.25">
      <c r="A82" s="6" t="s">
        <v>16</v>
      </c>
      <c r="B82" s="7">
        <v>43664</v>
      </c>
      <c r="C82">
        <v>2019</v>
      </c>
      <c r="D82">
        <v>149371.96</v>
      </c>
      <c r="E82" s="31">
        <v>10.826000000000001</v>
      </c>
      <c r="F82">
        <v>1216325.754</v>
      </c>
      <c r="G82" s="8">
        <f t="shared" si="15"/>
        <v>0.18864078388367356</v>
      </c>
      <c r="H82" s="34">
        <f t="shared" si="23"/>
        <v>1.7801152305453857E-2</v>
      </c>
      <c r="I82" s="10" t="s">
        <v>17</v>
      </c>
      <c r="J82" s="7">
        <v>43664</v>
      </c>
      <c r="K82">
        <v>2019</v>
      </c>
      <c r="L82">
        <v>241250.78</v>
      </c>
      <c r="M82">
        <v>48.466999999999999</v>
      </c>
      <c r="N82">
        <v>2248472.5929999999</v>
      </c>
      <c r="O82" s="11">
        <f t="shared" si="16"/>
        <v>1.0274083081617125</v>
      </c>
      <c r="P82" s="9">
        <f t="shared" si="24"/>
        <v>4.311104360434604E-2</v>
      </c>
      <c r="Q82" s="10" t="s">
        <v>18</v>
      </c>
      <c r="R82" s="7">
        <v>43664</v>
      </c>
      <c r="S82">
        <v>2019</v>
      </c>
      <c r="T82">
        <v>510029.14</v>
      </c>
      <c r="U82">
        <v>115.818</v>
      </c>
      <c r="V82">
        <v>4577298.2879999997</v>
      </c>
      <c r="W82" s="11">
        <f t="shared" si="17"/>
        <v>0.38300222463964545</v>
      </c>
      <c r="X82" s="9">
        <f t="shared" si="25"/>
        <v>5.0605397644122252E-2</v>
      </c>
      <c r="Y82" s="10" t="s">
        <v>19</v>
      </c>
      <c r="Z82" s="7">
        <v>43664</v>
      </c>
      <c r="AA82">
        <v>2019</v>
      </c>
      <c r="AB82">
        <v>117935.54</v>
      </c>
      <c r="AC82">
        <v>25.449000000000002</v>
      </c>
      <c r="AD82">
        <v>1081111.2339999999</v>
      </c>
      <c r="AE82" s="11">
        <f t="shared" si="18"/>
        <v>1.1724544150788776</v>
      </c>
      <c r="AF82" s="9">
        <f t="shared" si="26"/>
        <v>4.7079336889029127E-2</v>
      </c>
      <c r="AG82" s="10" t="s">
        <v>20</v>
      </c>
      <c r="AH82" s="7">
        <v>43664</v>
      </c>
      <c r="AI82">
        <v>2019</v>
      </c>
      <c r="AJ82">
        <v>60960.61</v>
      </c>
      <c r="AK82">
        <v>4.726</v>
      </c>
      <c r="AL82">
        <v>489166.94799999997</v>
      </c>
      <c r="AM82" s="11">
        <f t="shared" si="19"/>
        <v>0.76651765022501972</v>
      </c>
      <c r="AN82" s="9">
        <f t="shared" si="27"/>
        <v>1.9322646467929392E-2</v>
      </c>
      <c r="AO82" s="10" t="s">
        <v>21</v>
      </c>
      <c r="AP82" s="7">
        <v>43664</v>
      </c>
      <c r="AQ82">
        <v>2019</v>
      </c>
      <c r="AR82">
        <v>254560.72</v>
      </c>
      <c r="AS82">
        <v>51.997999999999998</v>
      </c>
      <c r="AT82">
        <v>2233347.6069999998</v>
      </c>
      <c r="AU82" s="11">
        <f t="shared" si="20"/>
        <v>0.46290314730397675</v>
      </c>
      <c r="AV82" s="9">
        <f t="shared" si="28"/>
        <v>4.6565075527895648E-2</v>
      </c>
      <c r="AW82" s="10" t="s">
        <v>22</v>
      </c>
      <c r="AX82" s="7">
        <v>43664</v>
      </c>
      <c r="AY82">
        <v>2019</v>
      </c>
      <c r="AZ82">
        <v>16551.599999999999</v>
      </c>
      <c r="BA82">
        <v>1.1850000000000001</v>
      </c>
      <c r="BB82">
        <v>162747.81899999999</v>
      </c>
      <c r="BC82" s="11">
        <f t="shared" si="21"/>
        <v>-0.52833173921402155</v>
      </c>
      <c r="BD82" s="34">
        <f t="shared" si="29"/>
        <v>1.4562407131243953E-2</v>
      </c>
      <c r="BE82" s="36"/>
      <c r="BF82" s="44">
        <f t="shared" si="22"/>
        <v>258.46899999999999</v>
      </c>
      <c r="BG82" s="45"/>
      <c r="BH82" s="52"/>
      <c r="BI82" s="53"/>
    </row>
    <row r="83" spans="1:61" x14ac:dyDescent="0.25">
      <c r="A83" s="12" t="s">
        <v>16</v>
      </c>
      <c r="B83" s="13">
        <v>43665</v>
      </c>
      <c r="C83" s="14">
        <v>2019</v>
      </c>
      <c r="D83" s="14">
        <v>155334.21</v>
      </c>
      <c r="E83" s="32">
        <v>17.614999999999998</v>
      </c>
      <c r="F83" s="14">
        <v>1293008.3160000001</v>
      </c>
      <c r="G83" s="19">
        <f t="shared" si="15"/>
        <v>0.93403911030028697</v>
      </c>
      <c r="H83" s="34">
        <f t="shared" si="23"/>
        <v>2.724653783278529E-2</v>
      </c>
      <c r="I83" s="16" t="s">
        <v>17</v>
      </c>
      <c r="J83" s="13">
        <v>43665</v>
      </c>
      <c r="K83" s="14">
        <v>2019</v>
      </c>
      <c r="L83" s="14">
        <v>266302.76</v>
      </c>
      <c r="M83" s="14">
        <v>64.22</v>
      </c>
      <c r="N83" s="14">
        <v>2502008.58</v>
      </c>
      <c r="O83" s="18">
        <f t="shared" si="16"/>
        <v>1.6863672509159877</v>
      </c>
      <c r="P83" s="9">
        <f t="shared" si="24"/>
        <v>5.1334756014305913E-2</v>
      </c>
      <c r="Q83" s="16" t="s">
        <v>18</v>
      </c>
      <c r="R83" s="13">
        <v>43665</v>
      </c>
      <c r="S83" s="14">
        <v>2019</v>
      </c>
      <c r="T83" s="14">
        <v>544540.24</v>
      </c>
      <c r="U83" s="14">
        <v>157.12100000000001</v>
      </c>
      <c r="V83" s="14">
        <v>4904990.63</v>
      </c>
      <c r="W83" s="18">
        <f t="shared" si="17"/>
        <v>0.87620829696252522</v>
      </c>
      <c r="X83" s="9">
        <f t="shared" si="25"/>
        <v>6.4065769683233825E-2</v>
      </c>
      <c r="Y83" s="16" t="s">
        <v>19</v>
      </c>
      <c r="Z83" s="13">
        <v>43665</v>
      </c>
      <c r="AA83" s="14">
        <v>2019</v>
      </c>
      <c r="AB83" s="14">
        <v>141001.47</v>
      </c>
      <c r="AC83" s="14">
        <v>43.268000000000001</v>
      </c>
      <c r="AD83" s="14">
        <v>1294513.3370000001</v>
      </c>
      <c r="AE83" s="18">
        <f t="shared" si="18"/>
        <v>2.6935737212319886</v>
      </c>
      <c r="AF83" s="9">
        <f t="shared" si="26"/>
        <v>6.6848287712929139E-2</v>
      </c>
      <c r="AG83" s="16" t="s">
        <v>20</v>
      </c>
      <c r="AH83" s="13">
        <v>43665</v>
      </c>
      <c r="AI83" s="14">
        <v>2019</v>
      </c>
      <c r="AJ83" s="14">
        <v>57139.23</v>
      </c>
      <c r="AK83" s="14">
        <v>7.218</v>
      </c>
      <c r="AL83" s="14">
        <v>473951.37</v>
      </c>
      <c r="AM83" s="58">
        <f t="shared" si="19"/>
        <v>1.697995006204865</v>
      </c>
      <c r="AN83" s="9">
        <f t="shared" si="27"/>
        <v>3.0458821123357023E-2</v>
      </c>
      <c r="AO83" s="16" t="s">
        <v>21</v>
      </c>
      <c r="AP83" s="13">
        <v>43665</v>
      </c>
      <c r="AQ83" s="14">
        <v>2019</v>
      </c>
      <c r="AR83" s="14">
        <v>271669.09999999998</v>
      </c>
      <c r="AS83" s="14">
        <v>72.489999999999995</v>
      </c>
      <c r="AT83" s="14">
        <v>2462411.514</v>
      </c>
      <c r="AU83" s="18">
        <f t="shared" si="20"/>
        <v>1.0394216921432606</v>
      </c>
      <c r="AV83" s="9">
        <f t="shared" si="28"/>
        <v>5.8877242563120991E-2</v>
      </c>
      <c r="AW83" s="16" t="s">
        <v>22</v>
      </c>
      <c r="AX83" s="13">
        <v>43665</v>
      </c>
      <c r="AY83" s="14">
        <v>2019</v>
      </c>
      <c r="AZ83" s="14">
        <v>23015.21</v>
      </c>
      <c r="BA83" s="14">
        <v>12.679</v>
      </c>
      <c r="BB83" s="14">
        <v>248535.649</v>
      </c>
      <c r="BC83" s="18">
        <f t="shared" si="21"/>
        <v>4.0466513742661778</v>
      </c>
      <c r="BD83" s="34">
        <f t="shared" si="29"/>
        <v>0.10202962875559152</v>
      </c>
      <c r="BE83" s="36"/>
      <c r="BF83" s="46">
        <f t="shared" si="22"/>
        <v>374.61100000000005</v>
      </c>
      <c r="BG83" s="45"/>
      <c r="BH83" s="54">
        <v>43665</v>
      </c>
      <c r="BI83" s="55">
        <v>4</v>
      </c>
    </row>
    <row r="84" spans="1:61" x14ac:dyDescent="0.25">
      <c r="A84" s="12" t="s">
        <v>16</v>
      </c>
      <c r="B84" s="13">
        <v>43666</v>
      </c>
      <c r="C84" s="14">
        <v>2019</v>
      </c>
      <c r="D84" s="14">
        <v>167711.07999999999</v>
      </c>
      <c r="E84" s="32">
        <v>17.489000000000001</v>
      </c>
      <c r="F84" s="14">
        <v>1414935.4650000001</v>
      </c>
      <c r="G84" s="19">
        <f t="shared" si="15"/>
        <v>0.92020493897483524</v>
      </c>
      <c r="H84" s="34">
        <f t="shared" si="23"/>
        <v>2.4720562078780036E-2</v>
      </c>
      <c r="I84" s="16" t="s">
        <v>17</v>
      </c>
      <c r="J84" s="13">
        <v>43666</v>
      </c>
      <c r="K84" s="14">
        <v>2019</v>
      </c>
      <c r="L84" s="14">
        <v>302322.68</v>
      </c>
      <c r="M84" s="14">
        <v>92.186000000000007</v>
      </c>
      <c r="N84" s="14">
        <v>2837783.997</v>
      </c>
      <c r="O84" s="18">
        <f t="shared" si="16"/>
        <v>2.856204475131443</v>
      </c>
      <c r="P84" s="9">
        <f t="shared" si="24"/>
        <v>6.4970413602624885E-2</v>
      </c>
      <c r="Q84" s="16" t="s">
        <v>18</v>
      </c>
      <c r="R84" s="13">
        <v>43666</v>
      </c>
      <c r="S84" s="14">
        <v>2019</v>
      </c>
      <c r="T84" s="14">
        <v>543918.99</v>
      </c>
      <c r="U84" s="14">
        <v>154.946</v>
      </c>
      <c r="V84" s="14">
        <v>4865103.6030000001</v>
      </c>
      <c r="W84" s="18">
        <f t="shared" si="17"/>
        <v>0.85023625601387087</v>
      </c>
      <c r="X84" s="9">
        <f t="shared" si="25"/>
        <v>6.3696896363914901E-2</v>
      </c>
      <c r="Y84" s="16" t="s">
        <v>19</v>
      </c>
      <c r="Z84" s="13">
        <v>43666</v>
      </c>
      <c r="AA84" s="14">
        <v>2019</v>
      </c>
      <c r="AB84" s="14">
        <v>122856.53</v>
      </c>
      <c r="AC84" s="14">
        <v>33.402999999999999</v>
      </c>
      <c r="AD84" s="14">
        <v>1135296.371</v>
      </c>
      <c r="AE84" s="18">
        <f t="shared" si="18"/>
        <v>1.8514477907532612</v>
      </c>
      <c r="AF84" s="9">
        <f t="shared" si="26"/>
        <v>5.8844546416681888E-2</v>
      </c>
      <c r="AG84" s="16" t="s">
        <v>20</v>
      </c>
      <c r="AH84" s="13">
        <v>43666</v>
      </c>
      <c r="AI84" s="14">
        <v>2019</v>
      </c>
      <c r="AJ84" s="14">
        <v>68339.850000000006</v>
      </c>
      <c r="AK84" s="14">
        <v>9.4649999999999999</v>
      </c>
      <c r="AL84" s="14">
        <v>552887.49300000002</v>
      </c>
      <c r="AM84" s="58">
        <f t="shared" si="19"/>
        <v>2.5378945322428716</v>
      </c>
      <c r="AN84" s="9">
        <f t="shared" si="27"/>
        <v>3.423843049385094E-2</v>
      </c>
      <c r="AO84" s="16" t="s">
        <v>21</v>
      </c>
      <c r="AP84" s="13">
        <v>43666</v>
      </c>
      <c r="AQ84" s="14">
        <v>2019</v>
      </c>
      <c r="AR84" s="14">
        <v>260600.1</v>
      </c>
      <c r="AS84" s="14">
        <v>64.614000000000004</v>
      </c>
      <c r="AT84" s="14">
        <v>2368084.9759999998</v>
      </c>
      <c r="AU84" s="18">
        <f t="shared" si="20"/>
        <v>0.81783960844453951</v>
      </c>
      <c r="AV84" s="9">
        <f t="shared" si="28"/>
        <v>5.4570676859021644E-2</v>
      </c>
      <c r="AW84" s="16" t="s">
        <v>22</v>
      </c>
      <c r="AX84" s="13">
        <v>43666</v>
      </c>
      <c r="AY84" s="14">
        <v>2019</v>
      </c>
      <c r="AZ84" s="14">
        <v>26760.43</v>
      </c>
      <c r="BA84" s="14">
        <v>11.037000000000001</v>
      </c>
      <c r="BB84" s="14">
        <v>280366.08299999998</v>
      </c>
      <c r="BC84" s="18">
        <f t="shared" si="21"/>
        <v>3.3930823580547211</v>
      </c>
      <c r="BD84" s="34">
        <f t="shared" si="29"/>
        <v>7.8732775961349075E-2</v>
      </c>
      <c r="BE84" s="36"/>
      <c r="BF84" s="46">
        <f t="shared" si="22"/>
        <v>383.14</v>
      </c>
      <c r="BG84" s="45"/>
      <c r="BH84" s="54">
        <v>43666</v>
      </c>
      <c r="BI84" s="55">
        <v>1</v>
      </c>
    </row>
    <row r="85" spans="1:61" x14ac:dyDescent="0.25">
      <c r="A85" s="12" t="s">
        <v>16</v>
      </c>
      <c r="B85" s="13">
        <v>43667</v>
      </c>
      <c r="C85" s="14">
        <v>2019</v>
      </c>
      <c r="D85" s="14">
        <v>164702.28</v>
      </c>
      <c r="E85" s="32">
        <v>18.129000000000001</v>
      </c>
      <c r="F85" s="14">
        <v>1400912.5449999999</v>
      </c>
      <c r="G85" s="19">
        <f t="shared" si="15"/>
        <v>0.99047374570728974</v>
      </c>
      <c r="H85" s="34">
        <f t="shared" si="23"/>
        <v>2.5881701273508119E-2</v>
      </c>
      <c r="I85" s="16" t="s">
        <v>17</v>
      </c>
      <c r="J85" s="13">
        <v>43667</v>
      </c>
      <c r="K85" s="14">
        <v>2019</v>
      </c>
      <c r="L85" s="14">
        <v>302365.14</v>
      </c>
      <c r="M85" s="14">
        <v>95.128</v>
      </c>
      <c r="N85" s="14">
        <v>2850331.1370000001</v>
      </c>
      <c r="O85" s="18">
        <f t="shared" si="16"/>
        <v>2.9792703806467777</v>
      </c>
      <c r="P85" s="9">
        <f t="shared" si="24"/>
        <v>6.6748735797850567E-2</v>
      </c>
      <c r="Q85" s="16" t="s">
        <v>18</v>
      </c>
      <c r="R85" s="13">
        <v>43667</v>
      </c>
      <c r="S85" s="14">
        <v>2019</v>
      </c>
      <c r="T85" s="14">
        <v>531362.96</v>
      </c>
      <c r="U85" s="14">
        <v>147.43799999999999</v>
      </c>
      <c r="V85" s="14">
        <v>4748876.2039999999</v>
      </c>
      <c r="W85" s="18">
        <f t="shared" si="17"/>
        <v>0.76058196477594187</v>
      </c>
      <c r="X85" s="9">
        <f t="shared" si="25"/>
        <v>6.2093848593405027E-2</v>
      </c>
      <c r="Y85" s="16" t="s">
        <v>19</v>
      </c>
      <c r="Z85" s="13">
        <v>43667</v>
      </c>
      <c r="AA85" s="14">
        <v>2019</v>
      </c>
      <c r="AB85" s="14">
        <v>119297.31</v>
      </c>
      <c r="AC85" s="14">
        <v>32.619</v>
      </c>
      <c r="AD85" s="14">
        <v>1087326.585</v>
      </c>
      <c r="AE85" s="18">
        <f t="shared" si="18"/>
        <v>1.7845216144232743</v>
      </c>
      <c r="AF85" s="9">
        <f t="shared" si="26"/>
        <v>5.9998533007449645E-2</v>
      </c>
      <c r="AG85" s="16" t="s">
        <v>20</v>
      </c>
      <c r="AH85" s="13">
        <v>43667</v>
      </c>
      <c r="AI85" s="14">
        <v>2019</v>
      </c>
      <c r="AJ85" s="14">
        <v>70373.61</v>
      </c>
      <c r="AK85" s="14">
        <v>9.2989999999999995</v>
      </c>
      <c r="AL85" s="14">
        <v>579419.1</v>
      </c>
      <c r="AM85" s="58">
        <f t="shared" si="19"/>
        <v>2.4758458801190133</v>
      </c>
      <c r="AN85" s="9">
        <f t="shared" si="27"/>
        <v>3.209766471281323E-2</v>
      </c>
      <c r="AO85" s="16" t="s">
        <v>21</v>
      </c>
      <c r="AP85" s="13">
        <v>43667</v>
      </c>
      <c r="AQ85" s="14">
        <v>2019</v>
      </c>
      <c r="AR85" s="14">
        <v>249090.13</v>
      </c>
      <c r="AS85" s="14">
        <v>60.332000000000001</v>
      </c>
      <c r="AT85" s="14">
        <v>2254159.8390000002</v>
      </c>
      <c r="AU85" s="18">
        <f t="shared" si="20"/>
        <v>0.69737052738842897</v>
      </c>
      <c r="AV85" s="9">
        <f t="shared" si="28"/>
        <v>5.352947821727206E-2</v>
      </c>
      <c r="AW85" s="16" t="s">
        <v>22</v>
      </c>
      <c r="AX85" s="13">
        <v>43667</v>
      </c>
      <c r="AY85" s="14">
        <v>2019</v>
      </c>
      <c r="AZ85" s="14">
        <v>27624.79</v>
      </c>
      <c r="BA85" s="14">
        <v>11.69</v>
      </c>
      <c r="BB85" s="14">
        <v>285801.56900000002</v>
      </c>
      <c r="BC85" s="18">
        <f t="shared" si="21"/>
        <v>3.6529974418464874</v>
      </c>
      <c r="BD85" s="34">
        <f t="shared" si="29"/>
        <v>8.1805009265012107E-2</v>
      </c>
      <c r="BE85" s="36"/>
      <c r="BF85" s="46">
        <f t="shared" si="22"/>
        <v>374.63499999999999</v>
      </c>
      <c r="BG85" s="45"/>
      <c r="BH85" s="54">
        <v>43667</v>
      </c>
      <c r="BI85" s="55">
        <v>1</v>
      </c>
    </row>
    <row r="86" spans="1:61" x14ac:dyDescent="0.25">
      <c r="A86" s="6" t="s">
        <v>16</v>
      </c>
      <c r="B86" s="7">
        <v>43668</v>
      </c>
      <c r="C86">
        <v>2019</v>
      </c>
      <c r="D86">
        <v>153208.39000000001</v>
      </c>
      <c r="E86" s="31">
        <v>13.387</v>
      </c>
      <c r="F86">
        <v>1256703.1470000001</v>
      </c>
      <c r="G86" s="8">
        <f t="shared" si="15"/>
        <v>0.46982580582401051</v>
      </c>
      <c r="H86" s="34">
        <f t="shared" si="23"/>
        <v>2.1304951820893307E-2</v>
      </c>
      <c r="I86" s="10" t="s">
        <v>17</v>
      </c>
      <c r="J86" s="7">
        <v>43668</v>
      </c>
      <c r="K86">
        <v>2019</v>
      </c>
      <c r="L86">
        <v>262702.14</v>
      </c>
      <c r="M86">
        <v>72.813000000000002</v>
      </c>
      <c r="N86">
        <v>2465280.0720000002</v>
      </c>
      <c r="O86" s="11">
        <f t="shared" si="16"/>
        <v>2.0458184154616292</v>
      </c>
      <c r="P86" s="9">
        <f t="shared" si="24"/>
        <v>5.9070773196920563E-2</v>
      </c>
      <c r="Q86" s="10" t="s">
        <v>18</v>
      </c>
      <c r="R86" s="7">
        <v>43668</v>
      </c>
      <c r="S86">
        <v>2019</v>
      </c>
      <c r="T86">
        <v>463971.76</v>
      </c>
      <c r="U86">
        <v>93.456000000000003</v>
      </c>
      <c r="V86">
        <v>4052297.932</v>
      </c>
      <c r="W86" s="11">
        <f t="shared" si="17"/>
        <v>0.11597382018272384</v>
      </c>
      <c r="X86" s="9">
        <f t="shared" si="25"/>
        <v>4.6124940252788897E-2</v>
      </c>
      <c r="Y86" s="10" t="s">
        <v>19</v>
      </c>
      <c r="Z86" s="7">
        <v>43668</v>
      </c>
      <c r="AA86">
        <v>2019</v>
      </c>
      <c r="AB86">
        <v>114065.53</v>
      </c>
      <c r="AC86">
        <v>32.921999999999997</v>
      </c>
      <c r="AD86">
        <v>1033402.3959999999</v>
      </c>
      <c r="AE86" s="11">
        <f t="shared" si="18"/>
        <v>1.8103872157344807</v>
      </c>
      <c r="AF86" s="9">
        <f t="shared" si="26"/>
        <v>6.3715741568688991E-2</v>
      </c>
      <c r="AG86" s="10" t="s">
        <v>20</v>
      </c>
      <c r="AH86" s="7">
        <v>43668</v>
      </c>
      <c r="AI86">
        <v>2019</v>
      </c>
      <c r="AJ86">
        <v>63810.87</v>
      </c>
      <c r="AK86">
        <v>7.335</v>
      </c>
      <c r="AL86">
        <v>510947.929</v>
      </c>
      <c r="AM86" s="11">
        <f t="shared" si="19"/>
        <v>1.7417280923403553</v>
      </c>
      <c r="AN86" s="9">
        <f t="shared" si="27"/>
        <v>2.8711340564020565E-2</v>
      </c>
      <c r="AO86" s="10" t="s">
        <v>21</v>
      </c>
      <c r="AP86" s="7">
        <v>43668</v>
      </c>
      <c r="AQ86">
        <v>2019</v>
      </c>
      <c r="AR86">
        <v>217018.63</v>
      </c>
      <c r="AS86">
        <v>48.484000000000002</v>
      </c>
      <c r="AT86">
        <v>1893286.1270000001</v>
      </c>
      <c r="AU86" s="11">
        <f t="shared" si="20"/>
        <v>0.36404085145363307</v>
      </c>
      <c r="AV86" s="9">
        <f t="shared" si="28"/>
        <v>5.1216769941503933E-2</v>
      </c>
      <c r="AW86" s="10" t="s">
        <v>22</v>
      </c>
      <c r="AX86" s="7">
        <v>43668</v>
      </c>
      <c r="AY86">
        <v>2019</v>
      </c>
      <c r="AZ86">
        <v>19869.63</v>
      </c>
      <c r="BA86">
        <v>2.9630000000000001</v>
      </c>
      <c r="BB86">
        <v>200715.53899999999</v>
      </c>
      <c r="BC86" s="11">
        <f t="shared" si="21"/>
        <v>0.17936966810873767</v>
      </c>
      <c r="BD86" s="34">
        <f t="shared" si="29"/>
        <v>2.9524370806188555E-2</v>
      </c>
      <c r="BE86" s="36"/>
      <c r="BF86" s="44">
        <f t="shared" si="22"/>
        <v>271.35999999999996</v>
      </c>
      <c r="BG86" s="45"/>
      <c r="BH86" s="52"/>
      <c r="BI86" s="53"/>
    </row>
    <row r="87" spans="1:61" x14ac:dyDescent="0.25">
      <c r="A87" s="6" t="s">
        <v>16</v>
      </c>
      <c r="B87" s="7">
        <v>43669</v>
      </c>
      <c r="C87">
        <v>2019</v>
      </c>
      <c r="D87">
        <v>119655.07</v>
      </c>
      <c r="E87" s="31">
        <v>9.2330000000000005</v>
      </c>
      <c r="F87">
        <v>929227.61899999995</v>
      </c>
      <c r="G87" s="8">
        <f t="shared" si="15"/>
        <v>1.3737332126173847E-2</v>
      </c>
      <c r="H87" s="34">
        <f t="shared" si="23"/>
        <v>1.9872418363836859E-2</v>
      </c>
      <c r="I87" s="10" t="s">
        <v>17</v>
      </c>
      <c r="J87" s="7">
        <v>43669</v>
      </c>
      <c r="K87">
        <v>2019</v>
      </c>
      <c r="L87">
        <v>177267.14</v>
      </c>
      <c r="M87">
        <v>32.585000000000001</v>
      </c>
      <c r="N87">
        <v>1593658.4410000001</v>
      </c>
      <c r="O87" s="11">
        <f t="shared" si="16"/>
        <v>0.36305320571624822</v>
      </c>
      <c r="P87" s="9">
        <f t="shared" si="24"/>
        <v>4.0893329664232612E-2</v>
      </c>
      <c r="Q87" s="10" t="s">
        <v>18</v>
      </c>
      <c r="R87" s="7">
        <v>43669</v>
      </c>
      <c r="S87">
        <v>2019</v>
      </c>
      <c r="T87">
        <v>408488.97</v>
      </c>
      <c r="U87">
        <v>89.757000000000005</v>
      </c>
      <c r="V87">
        <v>3575518.18</v>
      </c>
      <c r="W87" s="11">
        <f t="shared" si="17"/>
        <v>7.1803438817633389E-2</v>
      </c>
      <c r="X87" s="9">
        <f t="shared" si="25"/>
        <v>5.0206429100019288E-2</v>
      </c>
      <c r="Y87" s="10" t="s">
        <v>19</v>
      </c>
      <c r="Z87" s="7">
        <v>43669</v>
      </c>
      <c r="AA87">
        <v>2019</v>
      </c>
      <c r="AB87">
        <v>64236.91</v>
      </c>
      <c r="AC87">
        <v>13.237</v>
      </c>
      <c r="AD87">
        <v>575946.09400000004</v>
      </c>
      <c r="AE87" s="11">
        <f t="shared" si="18"/>
        <v>0.12997678071433455</v>
      </c>
      <c r="AF87" s="9">
        <f t="shared" si="26"/>
        <v>4.5966107376708761E-2</v>
      </c>
      <c r="AG87" s="10" t="s">
        <v>20</v>
      </c>
      <c r="AH87" s="7">
        <v>43669</v>
      </c>
      <c r="AI87">
        <v>2019</v>
      </c>
      <c r="AJ87">
        <v>54696</v>
      </c>
      <c r="AK87">
        <v>2.323</v>
      </c>
      <c r="AL87">
        <v>423975.01400000002</v>
      </c>
      <c r="AM87" s="11">
        <f t="shared" si="19"/>
        <v>-0.13169265732697402</v>
      </c>
      <c r="AN87" s="9">
        <f t="shared" si="27"/>
        <v>1.0958192927850224E-2</v>
      </c>
      <c r="AO87" s="10" t="s">
        <v>21</v>
      </c>
      <c r="AP87" s="7">
        <v>43669</v>
      </c>
      <c r="AQ87">
        <v>2019</v>
      </c>
      <c r="AR87">
        <v>195780.11</v>
      </c>
      <c r="AS87">
        <v>37.987000000000002</v>
      </c>
      <c r="AT87">
        <v>1628850.9369999999</v>
      </c>
      <c r="AU87" s="11">
        <f t="shared" si="20"/>
        <v>6.871998647325224E-2</v>
      </c>
      <c r="AV87" s="9">
        <f t="shared" si="28"/>
        <v>4.6642696562478637E-2</v>
      </c>
      <c r="AW87" s="10" t="s">
        <v>22</v>
      </c>
      <c r="AX87" s="7">
        <v>43669</v>
      </c>
      <c r="AY87">
        <v>2019</v>
      </c>
      <c r="AZ87">
        <v>12505</v>
      </c>
      <c r="BA87">
        <v>1.6850000000000001</v>
      </c>
      <c r="BB87">
        <v>143899.20000000001</v>
      </c>
      <c r="BC87" s="11">
        <f t="shared" si="21"/>
        <v>-0.32931559542246946</v>
      </c>
      <c r="BD87" s="34">
        <f t="shared" si="29"/>
        <v>2.3419171197616107E-2</v>
      </c>
      <c r="BE87" s="36"/>
      <c r="BF87" s="44">
        <f t="shared" si="22"/>
        <v>186.80700000000002</v>
      </c>
      <c r="BG87" s="45"/>
      <c r="BH87" s="52"/>
      <c r="BI87" s="53"/>
    </row>
    <row r="88" spans="1:61" x14ac:dyDescent="0.25">
      <c r="A88" s="6" t="s">
        <v>16</v>
      </c>
      <c r="B88" s="7">
        <v>43670</v>
      </c>
      <c r="C88">
        <v>2019</v>
      </c>
      <c r="D88">
        <v>132742.04</v>
      </c>
      <c r="E88" s="31">
        <v>9.8450000000000006</v>
      </c>
      <c r="F88">
        <v>1057980.527</v>
      </c>
      <c r="G88" s="8">
        <f t="shared" si="15"/>
        <v>8.0931878564083348E-2</v>
      </c>
      <c r="H88" s="34">
        <f t="shared" si="23"/>
        <v>1.861092855445344E-2</v>
      </c>
      <c r="I88" s="10" t="s">
        <v>17</v>
      </c>
      <c r="J88" s="7">
        <v>43670</v>
      </c>
      <c r="K88">
        <v>2019</v>
      </c>
      <c r="L88">
        <v>169523.95</v>
      </c>
      <c r="M88">
        <v>26.867999999999999</v>
      </c>
      <c r="N88">
        <v>1512165.5519999999</v>
      </c>
      <c r="O88" s="11">
        <f t="shared" si="16"/>
        <v>0.12390712079742687</v>
      </c>
      <c r="P88" s="9">
        <f t="shared" si="24"/>
        <v>3.5535791652526683E-2</v>
      </c>
      <c r="Q88" s="10" t="s">
        <v>18</v>
      </c>
      <c r="R88" s="7">
        <v>43670</v>
      </c>
      <c r="S88">
        <v>2019</v>
      </c>
      <c r="T88">
        <v>404982.14</v>
      </c>
      <c r="U88">
        <v>87.314999999999998</v>
      </c>
      <c r="V88">
        <v>3528085.62</v>
      </c>
      <c r="W88" s="11">
        <f t="shared" si="17"/>
        <v>4.2643105945627098E-2</v>
      </c>
      <c r="X88" s="9">
        <f t="shared" si="25"/>
        <v>4.9497098089133107E-2</v>
      </c>
      <c r="Y88" s="10" t="s">
        <v>19</v>
      </c>
      <c r="Z88" s="7">
        <v>43670</v>
      </c>
      <c r="AA88">
        <v>2019</v>
      </c>
      <c r="AB88">
        <v>71614.850000000006</v>
      </c>
      <c r="AC88">
        <v>15.613</v>
      </c>
      <c r="AD88">
        <v>640731.14300000004</v>
      </c>
      <c r="AE88" s="11">
        <f t="shared" si="18"/>
        <v>0.33280407020419317</v>
      </c>
      <c r="AF88" s="9">
        <f t="shared" si="26"/>
        <v>4.8734949660469366E-2</v>
      </c>
      <c r="AG88" s="10" t="s">
        <v>20</v>
      </c>
      <c r="AH88" s="7">
        <v>43670</v>
      </c>
      <c r="AI88">
        <v>2019</v>
      </c>
      <c r="AJ88">
        <v>53560</v>
      </c>
      <c r="AK88">
        <v>1.8129999999999999</v>
      </c>
      <c r="AL88">
        <v>414592.3</v>
      </c>
      <c r="AM88" s="11">
        <f t="shared" si="19"/>
        <v>-0.32232405843039341</v>
      </c>
      <c r="AN88" s="9">
        <f t="shared" si="27"/>
        <v>8.7459414948130969E-3</v>
      </c>
      <c r="AO88" s="10" t="s">
        <v>21</v>
      </c>
      <c r="AP88" s="7">
        <v>43670</v>
      </c>
      <c r="AQ88">
        <v>2019</v>
      </c>
      <c r="AR88">
        <v>210222.51</v>
      </c>
      <c r="AS88">
        <v>54.155999999999999</v>
      </c>
      <c r="AT88">
        <v>1795291.34</v>
      </c>
      <c r="AU88" s="11">
        <f t="shared" si="20"/>
        <v>0.52361596302538882</v>
      </c>
      <c r="AV88" s="9">
        <f t="shared" si="28"/>
        <v>6.0331154942239062E-2</v>
      </c>
      <c r="AW88" s="10" t="s">
        <v>22</v>
      </c>
      <c r="AX88" s="7">
        <v>43670</v>
      </c>
      <c r="AY88">
        <v>2019</v>
      </c>
      <c r="AZ88">
        <v>12308.4</v>
      </c>
      <c r="BA88">
        <v>2.012</v>
      </c>
      <c r="BB88">
        <v>143252.10999999999</v>
      </c>
      <c r="BC88" s="11">
        <f t="shared" si="21"/>
        <v>-0.19915903738279442</v>
      </c>
      <c r="BD88" s="34">
        <f t="shared" si="29"/>
        <v>2.8090336679857632E-2</v>
      </c>
      <c r="BE88" s="36"/>
      <c r="BF88" s="44">
        <f t="shared" si="22"/>
        <v>197.62199999999999</v>
      </c>
      <c r="BG88" s="45"/>
      <c r="BH88" s="52"/>
      <c r="BI88" s="53"/>
    </row>
    <row r="89" spans="1:61" x14ac:dyDescent="0.25">
      <c r="A89" s="6" t="s">
        <v>16</v>
      </c>
      <c r="B89" s="7">
        <v>43671</v>
      </c>
      <c r="C89">
        <v>2019</v>
      </c>
      <c r="D89">
        <v>139694.82</v>
      </c>
      <c r="E89" s="31">
        <v>10.552</v>
      </c>
      <c r="F89">
        <v>1101505.7350000001</v>
      </c>
      <c r="G89" s="8">
        <f t="shared" si="15"/>
        <v>0.15855695100134143</v>
      </c>
      <c r="H89" s="34">
        <f t="shared" si="23"/>
        <v>1.9159228435610458E-2</v>
      </c>
      <c r="I89" s="10" t="s">
        <v>17</v>
      </c>
      <c r="J89" s="7">
        <v>43671</v>
      </c>
      <c r="K89">
        <v>2019</v>
      </c>
      <c r="L89">
        <v>178954.61</v>
      </c>
      <c r="M89">
        <v>27.295000000000002</v>
      </c>
      <c r="N89">
        <v>1585102.804</v>
      </c>
      <c r="O89" s="11">
        <f t="shared" si="16"/>
        <v>0.14176882768221566</v>
      </c>
      <c r="P89" s="9">
        <f t="shared" si="24"/>
        <v>3.4439406619080085E-2</v>
      </c>
      <c r="Q89" s="10" t="s">
        <v>18</v>
      </c>
      <c r="R89" s="7">
        <v>43671</v>
      </c>
      <c r="S89">
        <v>2019</v>
      </c>
      <c r="T89">
        <v>406218.52</v>
      </c>
      <c r="U89">
        <v>90.507000000000005</v>
      </c>
      <c r="V89">
        <v>3538801.693</v>
      </c>
      <c r="W89" s="11">
        <f t="shared" si="17"/>
        <v>8.0759315006824484E-2</v>
      </c>
      <c r="X89" s="9">
        <f t="shared" si="25"/>
        <v>5.1151213236406687E-2</v>
      </c>
      <c r="Y89" s="10" t="s">
        <v>19</v>
      </c>
      <c r="Z89" s="7">
        <v>43671</v>
      </c>
      <c r="AA89">
        <v>2019</v>
      </c>
      <c r="AB89">
        <v>75973.350000000006</v>
      </c>
      <c r="AC89">
        <v>16.297000000000001</v>
      </c>
      <c r="AD89">
        <v>678224.33900000004</v>
      </c>
      <c r="AE89" s="11">
        <f t="shared" si="18"/>
        <v>0.39119374445127375</v>
      </c>
      <c r="AF89" s="9">
        <f t="shared" si="26"/>
        <v>4.8057844765727283E-2</v>
      </c>
      <c r="AG89" s="10" t="s">
        <v>20</v>
      </c>
      <c r="AH89" s="7">
        <v>43671</v>
      </c>
      <c r="AI89">
        <v>2019</v>
      </c>
      <c r="AJ89">
        <v>56441.08</v>
      </c>
      <c r="AK89">
        <v>1.909</v>
      </c>
      <c r="AL89">
        <v>437022.23599999998</v>
      </c>
      <c r="AM89" s="11">
        <f t="shared" si="19"/>
        <v>-0.28644050057563208</v>
      </c>
      <c r="AN89" s="9">
        <f t="shared" si="27"/>
        <v>8.7363975685667405E-3</v>
      </c>
      <c r="AO89" s="10" t="s">
        <v>21</v>
      </c>
      <c r="AP89" s="7">
        <v>43671</v>
      </c>
      <c r="AQ89">
        <v>2019</v>
      </c>
      <c r="AR89">
        <v>222140.91</v>
      </c>
      <c r="AS89">
        <v>50.414999999999999</v>
      </c>
      <c r="AT89">
        <v>1906216.784</v>
      </c>
      <c r="AU89" s="11">
        <f t="shared" si="20"/>
        <v>0.41836728665198641</v>
      </c>
      <c r="AV89" s="9">
        <f t="shared" si="28"/>
        <v>5.2895347919672916E-2</v>
      </c>
      <c r="AW89" s="10" t="s">
        <v>22</v>
      </c>
      <c r="AX89" s="7">
        <v>43671</v>
      </c>
      <c r="AY89">
        <v>2019</v>
      </c>
      <c r="AZ89">
        <v>12665.95</v>
      </c>
      <c r="BA89">
        <v>2.0299999999999998</v>
      </c>
      <c r="BB89">
        <v>147921.59599999999</v>
      </c>
      <c r="BC89" s="11">
        <f t="shared" si="21"/>
        <v>-0.19199445620629862</v>
      </c>
      <c r="BD89" s="34">
        <f t="shared" si="29"/>
        <v>2.744697265164716E-2</v>
      </c>
      <c r="BE89" s="36"/>
      <c r="BF89" s="44">
        <f t="shared" si="22"/>
        <v>199.00500000000002</v>
      </c>
      <c r="BG89" s="45"/>
      <c r="BH89" s="52"/>
      <c r="BI89" s="53"/>
    </row>
    <row r="90" spans="1:61" x14ac:dyDescent="0.25">
      <c r="A90" s="12" t="s">
        <v>16</v>
      </c>
      <c r="B90" s="13">
        <v>43672</v>
      </c>
      <c r="C90" s="14">
        <v>2019</v>
      </c>
      <c r="D90" s="14">
        <v>141221.34</v>
      </c>
      <c r="E90" s="32">
        <v>10.706</v>
      </c>
      <c r="F90" s="14">
        <v>1137891.7120000001</v>
      </c>
      <c r="G90" s="15">
        <f t="shared" si="15"/>
        <v>0.17546538262133826</v>
      </c>
      <c r="H90" s="34">
        <f t="shared" si="23"/>
        <v>1.8817256311996055E-2</v>
      </c>
      <c r="I90" s="16" t="s">
        <v>17</v>
      </c>
      <c r="J90" s="13">
        <v>43672</v>
      </c>
      <c r="K90" s="14">
        <v>2019</v>
      </c>
      <c r="L90" s="14">
        <v>204463.87</v>
      </c>
      <c r="M90" s="14">
        <v>35.317999999999998</v>
      </c>
      <c r="N90" s="14">
        <v>1817828.112</v>
      </c>
      <c r="O90" s="18">
        <f t="shared" si="16"/>
        <v>0.47737649591795156</v>
      </c>
      <c r="P90" s="9">
        <f t="shared" si="24"/>
        <v>3.8857359248496426E-2</v>
      </c>
      <c r="Q90" s="16" t="s">
        <v>18</v>
      </c>
      <c r="R90" s="13">
        <v>43672</v>
      </c>
      <c r="S90" s="14">
        <v>2019</v>
      </c>
      <c r="T90" s="14">
        <v>438486.45</v>
      </c>
      <c r="U90" s="14">
        <v>99.948999999999998</v>
      </c>
      <c r="V90" s="14">
        <v>3884273.361</v>
      </c>
      <c r="W90" s="17">
        <f t="shared" si="17"/>
        <v>0.19350782564461413</v>
      </c>
      <c r="X90" s="9">
        <f t="shared" si="25"/>
        <v>5.1463422221276561E-2</v>
      </c>
      <c r="Y90" s="16" t="s">
        <v>19</v>
      </c>
      <c r="Z90" s="13">
        <v>43672</v>
      </c>
      <c r="AA90" s="14">
        <v>2019</v>
      </c>
      <c r="AB90" s="14">
        <v>74866.289999999994</v>
      </c>
      <c r="AC90" s="14">
        <v>10.555</v>
      </c>
      <c r="AD90" s="14">
        <v>666607.18900000001</v>
      </c>
      <c r="AE90" s="17">
        <f t="shared" si="18"/>
        <v>-9.8972205149218034E-2</v>
      </c>
      <c r="AF90" s="9">
        <f t="shared" si="26"/>
        <v>3.1667825292535208E-2</v>
      </c>
      <c r="AG90" s="16" t="s">
        <v>20</v>
      </c>
      <c r="AH90" s="13">
        <v>43672</v>
      </c>
      <c r="AI90" s="14">
        <v>2019</v>
      </c>
      <c r="AJ90" s="14">
        <v>57481.63</v>
      </c>
      <c r="AK90" s="14">
        <v>2.1850000000000001</v>
      </c>
      <c r="AL90" s="14">
        <v>445842.77299999999</v>
      </c>
      <c r="AM90" s="17">
        <f t="shared" si="19"/>
        <v>-0.18327527174319336</v>
      </c>
      <c r="AN90" s="9">
        <f t="shared" si="27"/>
        <v>9.8016616274724279E-3</v>
      </c>
      <c r="AO90" s="16" t="s">
        <v>21</v>
      </c>
      <c r="AP90" s="13">
        <v>43672</v>
      </c>
      <c r="AQ90" s="14">
        <v>2019</v>
      </c>
      <c r="AR90" s="14">
        <v>218503.45</v>
      </c>
      <c r="AS90" s="14">
        <v>47.917999999999999</v>
      </c>
      <c r="AT90" s="14">
        <v>1895059.3370000001</v>
      </c>
      <c r="AU90" s="18">
        <f t="shared" si="20"/>
        <v>0.34811710089834147</v>
      </c>
      <c r="AV90" s="9">
        <f t="shared" si="28"/>
        <v>5.0571503556038781E-2</v>
      </c>
      <c r="AW90" s="16" t="s">
        <v>22</v>
      </c>
      <c r="AX90" s="13">
        <v>43672</v>
      </c>
      <c r="AY90" s="14">
        <v>2019</v>
      </c>
      <c r="AZ90" s="14">
        <v>16752.53</v>
      </c>
      <c r="BA90" s="14">
        <v>1.9159999999999999</v>
      </c>
      <c r="BB90" s="14">
        <v>176690.682</v>
      </c>
      <c r="BC90" s="17">
        <f t="shared" si="21"/>
        <v>-0.23737013699077245</v>
      </c>
      <c r="BD90" s="34">
        <f t="shared" si="29"/>
        <v>2.1687617912980833E-2</v>
      </c>
      <c r="BE90" s="36"/>
      <c r="BF90" s="46">
        <f t="shared" si="22"/>
        <v>208.547</v>
      </c>
      <c r="BG90" s="45"/>
      <c r="BH90" s="54">
        <v>43672</v>
      </c>
      <c r="BI90" s="55">
        <v>1</v>
      </c>
    </row>
    <row r="91" spans="1:61" x14ac:dyDescent="0.25">
      <c r="A91" s="12" t="s">
        <v>16</v>
      </c>
      <c r="B91" s="13">
        <v>43673</v>
      </c>
      <c r="C91" s="14">
        <v>2019</v>
      </c>
      <c r="D91" s="14">
        <v>132564.79999999999</v>
      </c>
      <c r="E91" s="32">
        <v>9.5210000000000008</v>
      </c>
      <c r="F91" s="14">
        <v>1071984.2139999999</v>
      </c>
      <c r="G91" s="15">
        <f t="shared" si="15"/>
        <v>4.5358295155778341E-2</v>
      </c>
      <c r="H91" s="34">
        <f t="shared" si="23"/>
        <v>1.776332127965459E-2</v>
      </c>
      <c r="I91" s="16" t="s">
        <v>17</v>
      </c>
      <c r="J91" s="13">
        <v>43673</v>
      </c>
      <c r="K91" s="14">
        <v>2019</v>
      </c>
      <c r="L91" s="14">
        <v>198096.78</v>
      </c>
      <c r="M91" s="14">
        <v>29.347999999999999</v>
      </c>
      <c r="N91" s="14">
        <v>1729227.5689999999</v>
      </c>
      <c r="O91" s="18">
        <f t="shared" si="16"/>
        <v>0.22764724509315484</v>
      </c>
      <c r="P91" s="9">
        <f t="shared" si="24"/>
        <v>3.3943479188192377E-2</v>
      </c>
      <c r="Q91" s="16" t="s">
        <v>18</v>
      </c>
      <c r="R91" s="13">
        <v>43673</v>
      </c>
      <c r="S91" s="14">
        <v>2019</v>
      </c>
      <c r="T91" s="14">
        <v>418597.24</v>
      </c>
      <c r="U91" s="14">
        <v>104.605</v>
      </c>
      <c r="V91" s="14">
        <v>3754953.0469999998</v>
      </c>
      <c r="W91" s="18">
        <f t="shared" si="17"/>
        <v>0.24910590502711252</v>
      </c>
      <c r="X91" s="9">
        <f t="shared" si="25"/>
        <v>5.5715743281303409E-2</v>
      </c>
      <c r="Y91" s="16" t="s">
        <v>19</v>
      </c>
      <c r="Z91" s="13">
        <v>43673</v>
      </c>
      <c r="AA91" s="14">
        <v>2019</v>
      </c>
      <c r="AB91" s="14">
        <v>64024.42</v>
      </c>
      <c r="AC91" s="14">
        <v>5.8970000000000002</v>
      </c>
      <c r="AD91" s="14">
        <v>573557.54299999995</v>
      </c>
      <c r="AE91" s="17">
        <f t="shared" si="18"/>
        <v>-0.49660247217100317</v>
      </c>
      <c r="AF91" s="9">
        <f t="shared" si="26"/>
        <v>2.0562888839908432E-2</v>
      </c>
      <c r="AG91" s="16" t="s">
        <v>20</v>
      </c>
      <c r="AH91" s="13" t="s">
        <v>31</v>
      </c>
      <c r="AI91" s="14">
        <v>2019</v>
      </c>
      <c r="AJ91" s="14">
        <v>56716.51</v>
      </c>
      <c r="AK91" s="14">
        <v>2.0859999999999999</v>
      </c>
      <c r="AL91" s="14">
        <v>445591.14</v>
      </c>
      <c r="AM91" s="17">
        <f t="shared" si="19"/>
        <v>-0.22028019078091601</v>
      </c>
      <c r="AN91" s="9">
        <f t="shared" si="27"/>
        <v>9.3628432558151842E-3</v>
      </c>
      <c r="AO91" s="16" t="s">
        <v>21</v>
      </c>
      <c r="AP91" s="13">
        <v>43673</v>
      </c>
      <c r="AQ91" s="14">
        <v>2019</v>
      </c>
      <c r="AR91" s="14">
        <v>211741.23</v>
      </c>
      <c r="AS91" s="14">
        <v>53.493000000000002</v>
      </c>
      <c r="AT91" s="14">
        <v>1812991.487</v>
      </c>
      <c r="AU91" s="18">
        <f t="shared" si="20"/>
        <v>0.50496323048447311</v>
      </c>
      <c r="AV91" s="9">
        <f t="shared" si="28"/>
        <v>5.90107569545361E-2</v>
      </c>
      <c r="AW91" s="16" t="s">
        <v>22</v>
      </c>
      <c r="AX91" s="13">
        <v>43673</v>
      </c>
      <c r="AY91" s="14">
        <v>2019</v>
      </c>
      <c r="AZ91" s="14">
        <v>12708</v>
      </c>
      <c r="BA91" s="14">
        <v>1.6870000000000001</v>
      </c>
      <c r="BB91" s="14">
        <v>146410.4</v>
      </c>
      <c r="BC91" s="17">
        <f t="shared" si="21"/>
        <v>-0.32851953084730323</v>
      </c>
      <c r="BD91" s="34">
        <f t="shared" si="29"/>
        <v>2.3044811024353462E-2</v>
      </c>
      <c r="BE91" s="36"/>
      <c r="BF91" s="46">
        <f t="shared" si="22"/>
        <v>206.63700000000006</v>
      </c>
      <c r="BG91" s="45"/>
      <c r="BH91" s="54">
        <v>43673</v>
      </c>
      <c r="BI91" s="55">
        <v>3</v>
      </c>
    </row>
    <row r="92" spans="1:61" x14ac:dyDescent="0.25">
      <c r="A92" s="12" t="s">
        <v>16</v>
      </c>
      <c r="B92" s="13">
        <v>43674</v>
      </c>
      <c r="C92" s="14">
        <v>2019</v>
      </c>
      <c r="D92" s="14">
        <v>143038.31</v>
      </c>
      <c r="E92" s="32">
        <v>12.773</v>
      </c>
      <c r="F92" s="14">
        <v>1176615.112</v>
      </c>
      <c r="G92" s="19">
        <f t="shared" si="15"/>
        <v>0.40241166936506201</v>
      </c>
      <c r="H92" s="34">
        <f t="shared" si="23"/>
        <v>2.171143285468868E-2</v>
      </c>
      <c r="I92" s="16" t="s">
        <v>17</v>
      </c>
      <c r="J92" s="13">
        <v>43674</v>
      </c>
      <c r="K92" s="14">
        <v>2019</v>
      </c>
      <c r="L92" s="14">
        <v>199826.8</v>
      </c>
      <c r="M92" s="14">
        <v>34.901000000000003</v>
      </c>
      <c r="N92" s="14">
        <v>1811094.372</v>
      </c>
      <c r="O92" s="18">
        <f t="shared" si="16"/>
        <v>0.45993309598596849</v>
      </c>
      <c r="P92" s="9">
        <f t="shared" si="24"/>
        <v>3.8541337811633374E-2</v>
      </c>
      <c r="Q92" s="16" t="s">
        <v>18</v>
      </c>
      <c r="R92" s="13">
        <v>43674</v>
      </c>
      <c r="S92" s="14">
        <v>2019</v>
      </c>
      <c r="T92" s="14">
        <v>436046.15</v>
      </c>
      <c r="U92" s="14">
        <v>106.70399999999999</v>
      </c>
      <c r="V92" s="14">
        <v>3923990.79</v>
      </c>
      <c r="W92" s="18">
        <f t="shared" si="17"/>
        <v>0.27417041718859519</v>
      </c>
      <c r="X92" s="9">
        <f t="shared" si="25"/>
        <v>5.4385448748721449E-2</v>
      </c>
      <c r="Y92" s="16" t="s">
        <v>19</v>
      </c>
      <c r="Z92" s="13">
        <v>43674</v>
      </c>
      <c r="AA92" s="14">
        <v>2019</v>
      </c>
      <c r="AB92" s="14">
        <v>75910.080000000002</v>
      </c>
      <c r="AC92" s="14">
        <v>11.221</v>
      </c>
      <c r="AD92" s="14">
        <v>684081.37</v>
      </c>
      <c r="AE92" s="17">
        <f t="shared" si="18"/>
        <v>-4.2119101277060665E-2</v>
      </c>
      <c r="AF92" s="9">
        <f t="shared" si="26"/>
        <v>3.2806038848857993E-2</v>
      </c>
      <c r="AG92" s="16" t="s">
        <v>20</v>
      </c>
      <c r="AH92" s="13">
        <v>43674</v>
      </c>
      <c r="AI92" s="14">
        <v>2019</v>
      </c>
      <c r="AJ92" s="14">
        <v>62605.7</v>
      </c>
      <c r="AK92" s="14">
        <v>5.9880000000000004</v>
      </c>
      <c r="AL92" s="14">
        <v>505799.45600000001</v>
      </c>
      <c r="AM92" s="18">
        <f t="shared" si="19"/>
        <v>1.238236921190736</v>
      </c>
      <c r="AN92" s="9">
        <f t="shared" si="27"/>
        <v>2.3677368288826314E-2</v>
      </c>
      <c r="AO92" s="16" t="s">
        <v>21</v>
      </c>
      <c r="AP92" s="13">
        <v>43674</v>
      </c>
      <c r="AQ92" s="14">
        <v>2019</v>
      </c>
      <c r="AR92" s="14">
        <v>229870.48</v>
      </c>
      <c r="AS92" s="14">
        <v>61.158000000000001</v>
      </c>
      <c r="AT92" s="14">
        <v>2020040.317</v>
      </c>
      <c r="AU92" s="18">
        <f t="shared" si="20"/>
        <v>0.72060907501858951</v>
      </c>
      <c r="AV92" s="9">
        <f t="shared" si="28"/>
        <v>6.0551266710188137E-2</v>
      </c>
      <c r="AW92" s="16" t="s">
        <v>22</v>
      </c>
      <c r="AX92" s="13">
        <v>43674</v>
      </c>
      <c r="AY92" s="14">
        <v>2019</v>
      </c>
      <c r="AZ92" s="14">
        <v>17122.240000000002</v>
      </c>
      <c r="BA92" s="14">
        <v>2.327</v>
      </c>
      <c r="BB92" s="14">
        <v>180215.15100000001</v>
      </c>
      <c r="BC92" s="17">
        <f t="shared" si="21"/>
        <v>-7.3778866794116632E-2</v>
      </c>
      <c r="BD92" s="34">
        <f t="shared" si="29"/>
        <v>2.582468773671532E-2</v>
      </c>
      <c r="BE92" s="36"/>
      <c r="BF92" s="46">
        <f t="shared" si="22"/>
        <v>235.072</v>
      </c>
      <c r="BG92" s="45"/>
      <c r="BH92" s="54">
        <v>43674</v>
      </c>
      <c r="BI92" s="55">
        <v>2</v>
      </c>
    </row>
    <row r="93" spans="1:61" x14ac:dyDescent="0.25">
      <c r="A93" s="12" t="s">
        <v>16</v>
      </c>
      <c r="B93" s="13">
        <v>43675</v>
      </c>
      <c r="C93" s="14">
        <v>2019</v>
      </c>
      <c r="D93" s="14">
        <v>167095.38</v>
      </c>
      <c r="E93" s="32">
        <v>20.196999999999999</v>
      </c>
      <c r="F93" s="14">
        <v>1421160.8589999999</v>
      </c>
      <c r="G93" s="19">
        <f t="shared" si="15"/>
        <v>1.2175298274615327</v>
      </c>
      <c r="H93" s="34">
        <f t="shared" si="23"/>
        <v>2.8423242692191257E-2</v>
      </c>
      <c r="I93" s="16" t="s">
        <v>17</v>
      </c>
      <c r="J93" s="13">
        <v>43675</v>
      </c>
      <c r="K93" s="14">
        <v>2019</v>
      </c>
      <c r="L93" s="14">
        <v>264617.26</v>
      </c>
      <c r="M93" s="14">
        <v>61.302999999999997</v>
      </c>
      <c r="N93" s="14">
        <v>2405702.6910000001</v>
      </c>
      <c r="O93" s="18">
        <f t="shared" si="16"/>
        <v>1.5643471127826656</v>
      </c>
      <c r="P93" s="9">
        <f t="shared" si="24"/>
        <v>5.0964734943633148E-2</v>
      </c>
      <c r="Q93" s="16" t="s">
        <v>18</v>
      </c>
      <c r="R93" s="13">
        <v>43675</v>
      </c>
      <c r="S93" s="14">
        <v>2019</v>
      </c>
      <c r="T93" s="14">
        <v>496635.45</v>
      </c>
      <c r="U93" s="14">
        <v>122.51600000000001</v>
      </c>
      <c r="V93" s="14">
        <v>4464752.108</v>
      </c>
      <c r="W93" s="18">
        <f t="shared" si="17"/>
        <v>0.46298416959324812</v>
      </c>
      <c r="X93" s="9">
        <f t="shared" si="25"/>
        <v>5.4881434416246433E-2</v>
      </c>
      <c r="Y93" s="16" t="s">
        <v>19</v>
      </c>
      <c r="Z93" s="13">
        <v>43675</v>
      </c>
      <c r="AA93" s="14">
        <v>2019</v>
      </c>
      <c r="AB93" s="14">
        <v>99048.35</v>
      </c>
      <c r="AC93" s="14">
        <v>26.646999999999998</v>
      </c>
      <c r="AD93" s="14">
        <v>910569.57400000002</v>
      </c>
      <c r="AE93" s="18">
        <f t="shared" si="18"/>
        <v>1.2747217100320971</v>
      </c>
      <c r="AF93" s="9">
        <f t="shared" si="26"/>
        <v>5.8528202041593799E-2</v>
      </c>
      <c r="AG93" s="16" t="s">
        <v>20</v>
      </c>
      <c r="AH93" s="13">
        <v>43675</v>
      </c>
      <c r="AI93" s="14">
        <v>2019</v>
      </c>
      <c r="AJ93" s="14">
        <v>71394.44</v>
      </c>
      <c r="AK93" s="14">
        <v>8.5239999999999991</v>
      </c>
      <c r="AL93" s="14">
        <v>580383.41099999996</v>
      </c>
      <c r="AM93" s="18">
        <f t="shared" si="19"/>
        <v>2.1861609078540134</v>
      </c>
      <c r="AN93" s="9">
        <f t="shared" si="27"/>
        <v>2.9373685871941644E-2</v>
      </c>
      <c r="AO93" s="16" t="s">
        <v>21</v>
      </c>
      <c r="AP93" s="13">
        <v>43675</v>
      </c>
      <c r="AQ93" s="14">
        <v>2019</v>
      </c>
      <c r="AR93" s="14">
        <v>245084.4</v>
      </c>
      <c r="AS93" s="14">
        <v>62.072000000000003</v>
      </c>
      <c r="AT93" s="14">
        <v>2168322.31</v>
      </c>
      <c r="AU93" s="18">
        <f t="shared" si="20"/>
        <v>0.74632340012024412</v>
      </c>
      <c r="AV93" s="9">
        <f t="shared" si="28"/>
        <v>5.7253480918157414E-2</v>
      </c>
      <c r="AW93" s="16" t="s">
        <v>22</v>
      </c>
      <c r="AX93" s="13">
        <v>43675</v>
      </c>
      <c r="AY93" s="14">
        <v>2019</v>
      </c>
      <c r="AZ93" s="14">
        <v>23502.41</v>
      </c>
      <c r="BA93" s="14">
        <v>8.5150000000000006</v>
      </c>
      <c r="BB93" s="14">
        <v>239504.92499999999</v>
      </c>
      <c r="BC93" s="18">
        <f t="shared" si="21"/>
        <v>2.3892449287701321</v>
      </c>
      <c r="BD93" s="34">
        <f t="shared" si="29"/>
        <v>7.1105009636023148E-2</v>
      </c>
      <c r="BE93" s="36"/>
      <c r="BF93" s="46">
        <f t="shared" si="22"/>
        <v>309.774</v>
      </c>
      <c r="BG93" s="45"/>
      <c r="BH93" s="54">
        <v>43675</v>
      </c>
      <c r="BI93" s="55">
        <v>8</v>
      </c>
    </row>
    <row r="94" spans="1:61" x14ac:dyDescent="0.25">
      <c r="A94" s="12" t="s">
        <v>16</v>
      </c>
      <c r="B94" s="13">
        <v>43676</v>
      </c>
      <c r="C94" s="14">
        <v>2019</v>
      </c>
      <c r="D94" s="14">
        <v>166340.82</v>
      </c>
      <c r="E94" s="32">
        <v>18.265000000000001</v>
      </c>
      <c r="F94" s="14">
        <v>1399994.952</v>
      </c>
      <c r="G94" s="19">
        <f t="shared" si="15"/>
        <v>1.0054058671379362</v>
      </c>
      <c r="H94" s="34">
        <f t="shared" si="23"/>
        <v>2.6092951226584137E-2</v>
      </c>
      <c r="I94" s="16" t="s">
        <v>17</v>
      </c>
      <c r="J94" s="13">
        <v>43676</v>
      </c>
      <c r="K94" s="14">
        <v>2019</v>
      </c>
      <c r="L94" s="14">
        <v>278731.46999999997</v>
      </c>
      <c r="M94" s="14">
        <v>63.274999999999999</v>
      </c>
      <c r="N94" s="14">
        <v>2508360.4929999998</v>
      </c>
      <c r="O94" s="18">
        <f t="shared" si="16"/>
        <v>1.6468372438758816</v>
      </c>
      <c r="P94" s="9">
        <f t="shared" si="24"/>
        <v>5.0451280967452238E-2</v>
      </c>
      <c r="Q94" s="16" t="s">
        <v>18</v>
      </c>
      <c r="R94" s="13">
        <v>43676</v>
      </c>
      <c r="S94" s="14">
        <v>2019</v>
      </c>
      <c r="T94" s="14">
        <v>513218.95</v>
      </c>
      <c r="U94" s="14">
        <v>118.691</v>
      </c>
      <c r="V94" s="14">
        <v>4548904.5860000001</v>
      </c>
      <c r="W94" s="18">
        <f t="shared" si="17"/>
        <v>0.41730920102837349</v>
      </c>
      <c r="X94" s="9">
        <f t="shared" si="25"/>
        <v>5.2184431550967685E-2</v>
      </c>
      <c r="Y94" s="16" t="s">
        <v>19</v>
      </c>
      <c r="Z94" s="13">
        <v>43676</v>
      </c>
      <c r="AA94" s="14">
        <v>2019</v>
      </c>
      <c r="AB94" s="14">
        <v>100929.18</v>
      </c>
      <c r="AC94" s="14">
        <v>20.725000000000001</v>
      </c>
      <c r="AD94" s="14">
        <v>926760.78300000005</v>
      </c>
      <c r="AE94" s="18">
        <f t="shared" si="18"/>
        <v>0.76919005668237406</v>
      </c>
      <c r="AF94" s="9">
        <f t="shared" si="26"/>
        <v>4.4725673291680486E-2</v>
      </c>
      <c r="AG94" s="16" t="s">
        <v>20</v>
      </c>
      <c r="AH94" s="13">
        <v>43676</v>
      </c>
      <c r="AI94" s="14">
        <v>2019</v>
      </c>
      <c r="AJ94" s="14">
        <v>71994.880000000005</v>
      </c>
      <c r="AK94" s="14">
        <v>7.91</v>
      </c>
      <c r="AL94" s="14">
        <v>594647.90300000005</v>
      </c>
      <c r="AM94" s="18">
        <f t="shared" si="19"/>
        <v>1.9566556524079362</v>
      </c>
      <c r="AN94" s="9">
        <f t="shared" si="27"/>
        <v>2.6603978455465936E-2</v>
      </c>
      <c r="AO94" s="16" t="s">
        <v>21</v>
      </c>
      <c r="AP94" s="13">
        <v>43676</v>
      </c>
      <c r="AQ94" s="14">
        <v>2019</v>
      </c>
      <c r="AR94" s="14">
        <v>231292.47</v>
      </c>
      <c r="AS94" s="14">
        <v>51.12</v>
      </c>
      <c r="AT94" s="14">
        <v>2015883.051</v>
      </c>
      <c r="AU94" s="18">
        <f t="shared" si="20"/>
        <v>0.43820164025884245</v>
      </c>
      <c r="AV94" s="9">
        <f t="shared" si="28"/>
        <v>5.0717227841804997E-2</v>
      </c>
      <c r="AW94" s="16" t="s">
        <v>22</v>
      </c>
      <c r="AX94" s="13">
        <v>43676</v>
      </c>
      <c r="AY94" s="14">
        <v>2019</v>
      </c>
      <c r="AZ94" s="14">
        <v>28478.47</v>
      </c>
      <c r="BA94" s="14">
        <v>11.555</v>
      </c>
      <c r="BB94" s="14">
        <v>289146.01699999999</v>
      </c>
      <c r="BC94" s="18">
        <f t="shared" si="21"/>
        <v>3.5992630830227683</v>
      </c>
      <c r="BD94" s="34">
        <f t="shared" si="29"/>
        <v>7.9925015878741984E-2</v>
      </c>
      <c r="BE94" s="36"/>
      <c r="BF94" s="46">
        <f t="shared" si="22"/>
        <v>291.541</v>
      </c>
      <c r="BG94" s="45"/>
      <c r="BH94" s="54">
        <v>43676</v>
      </c>
      <c r="BI94" s="55">
        <v>16</v>
      </c>
    </row>
    <row r="95" spans="1:61" x14ac:dyDescent="0.25">
      <c r="A95" s="6" t="s">
        <v>16</v>
      </c>
      <c r="B95" s="7">
        <v>43677</v>
      </c>
      <c r="C95">
        <v>2019</v>
      </c>
      <c r="D95">
        <v>145593.70000000001</v>
      </c>
      <c r="E95" s="31">
        <v>13.929</v>
      </c>
      <c r="F95">
        <v>1194225.1140000001</v>
      </c>
      <c r="G95" s="8">
        <f t="shared" si="15"/>
        <v>0.52933470152555773</v>
      </c>
      <c r="H95" s="34">
        <f t="shared" si="23"/>
        <v>2.3327260223737011E-2</v>
      </c>
      <c r="I95" s="10" t="s">
        <v>17</v>
      </c>
      <c r="J95" s="7">
        <v>43677</v>
      </c>
      <c r="K95">
        <v>2019</v>
      </c>
      <c r="L95">
        <v>255852.26</v>
      </c>
      <c r="M95">
        <v>52.621000000000002</v>
      </c>
      <c r="N95">
        <v>2295552.4909999999</v>
      </c>
      <c r="O95" s="11">
        <f t="shared" si="16"/>
        <v>1.2011730163570569</v>
      </c>
      <c r="P95" s="9">
        <f t="shared" si="24"/>
        <v>4.5846043779270741E-2</v>
      </c>
      <c r="Q95" s="10" t="s">
        <v>18</v>
      </c>
      <c r="R95" s="7">
        <v>43677</v>
      </c>
      <c r="S95">
        <v>2019</v>
      </c>
      <c r="T95">
        <v>487363.65</v>
      </c>
      <c r="U95">
        <v>104.40300000000001</v>
      </c>
      <c r="V95">
        <v>4252927.165</v>
      </c>
      <c r="W95" s="11">
        <f t="shared" si="17"/>
        <v>0.24669378904015707</v>
      </c>
      <c r="X95" s="9">
        <f t="shared" si="25"/>
        <v>4.909700822492219E-2</v>
      </c>
      <c r="Y95" s="10" t="s">
        <v>19</v>
      </c>
      <c r="Z95" s="7">
        <v>43677</v>
      </c>
      <c r="AA95">
        <v>2019</v>
      </c>
      <c r="AB95">
        <v>84273.66</v>
      </c>
      <c r="AC95">
        <v>16.823</v>
      </c>
      <c r="AD95">
        <v>740063.56299999997</v>
      </c>
      <c r="AE95" s="11">
        <f t="shared" si="18"/>
        <v>0.43609574540736196</v>
      </c>
      <c r="AF95" s="9">
        <f t="shared" si="26"/>
        <v>4.5463662423277554E-2</v>
      </c>
      <c r="AG95" s="10" t="s">
        <v>20</v>
      </c>
      <c r="AH95" s="7">
        <v>43677</v>
      </c>
      <c r="AI95">
        <v>2019</v>
      </c>
      <c r="AJ95">
        <v>64816.03</v>
      </c>
      <c r="AK95">
        <v>6.0869999999999997</v>
      </c>
      <c r="AL95">
        <v>516603.63</v>
      </c>
      <c r="AM95" s="11">
        <f t="shared" si="19"/>
        <v>1.2752418402284584</v>
      </c>
      <c r="AN95" s="9">
        <f t="shared" si="27"/>
        <v>2.3565455782801989E-2</v>
      </c>
      <c r="AO95" s="10" t="s">
        <v>21</v>
      </c>
      <c r="AP95" s="7">
        <v>43677</v>
      </c>
      <c r="AQ95">
        <v>2019</v>
      </c>
      <c r="AR95">
        <v>224931.25</v>
      </c>
      <c r="AS95">
        <v>48.755000000000003</v>
      </c>
      <c r="AT95">
        <v>1920051.2930000001</v>
      </c>
      <c r="AU95" s="11">
        <f t="shared" si="20"/>
        <v>0.37166512071243879</v>
      </c>
      <c r="AV95" s="9">
        <f t="shared" si="28"/>
        <v>5.0785101604053862E-2</v>
      </c>
      <c r="AW95" s="10" t="s">
        <v>22</v>
      </c>
      <c r="AX95" s="7">
        <v>43677</v>
      </c>
      <c r="AY95">
        <v>2019</v>
      </c>
      <c r="AZ95">
        <v>21143.84</v>
      </c>
      <c r="BA95">
        <v>4.8</v>
      </c>
      <c r="BB95">
        <v>217101.217</v>
      </c>
      <c r="BC95" s="11">
        <f t="shared" si="21"/>
        <v>0.91055498039889993</v>
      </c>
      <c r="BD95" s="34">
        <f t="shared" si="29"/>
        <v>4.4219005921095317E-2</v>
      </c>
      <c r="BE95" s="36"/>
      <c r="BF95" s="44">
        <f t="shared" si="22"/>
        <v>247.41800000000001</v>
      </c>
      <c r="BG95" s="45"/>
      <c r="BH95" s="52"/>
      <c r="BI95" s="53"/>
    </row>
    <row r="96" spans="1:61" x14ac:dyDescent="0.25">
      <c r="A96" s="12" t="s">
        <v>16</v>
      </c>
      <c r="B96" s="13">
        <v>43678</v>
      </c>
      <c r="C96" s="14">
        <v>2019</v>
      </c>
      <c r="D96" s="14">
        <v>151227.62</v>
      </c>
      <c r="E96" s="32">
        <v>11.332000000000001</v>
      </c>
      <c r="F96" s="14">
        <v>1230399.9639999999</v>
      </c>
      <c r="G96" s="19">
        <f t="shared" si="15"/>
        <v>0.24419705920652032</v>
      </c>
      <c r="H96" s="34">
        <f t="shared" si="23"/>
        <v>1.8420026546749804E-2</v>
      </c>
      <c r="I96" s="16" t="s">
        <v>17</v>
      </c>
      <c r="J96" s="13">
        <v>43678</v>
      </c>
      <c r="K96" s="14">
        <v>2019</v>
      </c>
      <c r="L96" s="14">
        <v>217940.76</v>
      </c>
      <c r="M96" s="14">
        <v>37.128</v>
      </c>
      <c r="N96" s="14">
        <v>1932429.7749999999</v>
      </c>
      <c r="O96" s="18">
        <f t="shared" si="16"/>
        <v>0.55309005437572079</v>
      </c>
      <c r="P96" s="9">
        <f t="shared" si="24"/>
        <v>3.842623466097235E-2</v>
      </c>
      <c r="Q96" s="16" t="s">
        <v>18</v>
      </c>
      <c r="R96" s="13">
        <v>43678</v>
      </c>
      <c r="S96" s="14">
        <v>2019</v>
      </c>
      <c r="T96" s="14">
        <v>483347.99</v>
      </c>
      <c r="U96" s="14">
        <v>99.497</v>
      </c>
      <c r="V96" s="14">
        <v>4220161.4359999998</v>
      </c>
      <c r="W96" s="17">
        <f t="shared" si="17"/>
        <v>0.18811041759459499</v>
      </c>
      <c r="X96" s="9">
        <f t="shared" si="25"/>
        <v>4.7153172459822465E-2</v>
      </c>
      <c r="Y96" s="16" t="s">
        <v>19</v>
      </c>
      <c r="Z96" s="13">
        <v>43678</v>
      </c>
      <c r="AA96" s="14">
        <v>2019</v>
      </c>
      <c r="AB96" s="14">
        <v>80602.539999999994</v>
      </c>
      <c r="AC96" s="14">
        <v>8.5069999999999997</v>
      </c>
      <c r="AD96" s="14">
        <v>693414.21699999995</v>
      </c>
      <c r="AE96" s="17">
        <f t="shared" si="18"/>
        <v>-0.27379976780714332</v>
      </c>
      <c r="AF96" s="9">
        <f t="shared" si="26"/>
        <v>2.4536560662989697E-2</v>
      </c>
      <c r="AG96" s="16" t="s">
        <v>20</v>
      </c>
      <c r="AH96" s="13">
        <v>43678</v>
      </c>
      <c r="AI96" s="14">
        <v>2019</v>
      </c>
      <c r="AJ96" s="14">
        <v>60032.639999999999</v>
      </c>
      <c r="AK96" s="14">
        <v>5.0330000000000004</v>
      </c>
      <c r="AL96" s="14">
        <v>478616.47899999999</v>
      </c>
      <c r="AM96" s="18">
        <f t="shared" si="19"/>
        <v>0.88127027794805857</v>
      </c>
      <c r="AN96" s="9">
        <f t="shared" si="27"/>
        <v>2.1031453035280884E-2</v>
      </c>
      <c r="AO96" s="16" t="s">
        <v>21</v>
      </c>
      <c r="AP96" s="13">
        <v>43678</v>
      </c>
      <c r="AQ96" s="14">
        <v>2019</v>
      </c>
      <c r="AR96" s="14">
        <v>222077.02</v>
      </c>
      <c r="AS96" s="14">
        <v>52.427999999999997</v>
      </c>
      <c r="AT96" s="14">
        <v>1931111.909</v>
      </c>
      <c r="AU96" s="18">
        <f t="shared" si="20"/>
        <v>0.47500069631241376</v>
      </c>
      <c r="AV96" s="9">
        <f t="shared" si="28"/>
        <v>5.4298251443282874E-2</v>
      </c>
      <c r="AW96" s="16" t="s">
        <v>22</v>
      </c>
      <c r="AX96" s="13">
        <v>43678</v>
      </c>
      <c r="AY96" s="14">
        <v>2019</v>
      </c>
      <c r="AZ96" s="14">
        <v>11528.9</v>
      </c>
      <c r="BA96" s="14">
        <v>1.99</v>
      </c>
      <c r="BB96" s="14">
        <v>135080.932</v>
      </c>
      <c r="BC96" s="17">
        <f t="shared" si="21"/>
        <v>-0.20791574770962271</v>
      </c>
      <c r="BD96" s="34">
        <f t="shared" si="29"/>
        <v>2.9463818031696731E-2</v>
      </c>
      <c r="BE96" s="36"/>
      <c r="BF96" s="46">
        <f t="shared" si="22"/>
        <v>215.91499999999999</v>
      </c>
      <c r="BG96" s="45"/>
      <c r="BH96" s="54">
        <v>43678</v>
      </c>
      <c r="BI96" s="55">
        <v>1</v>
      </c>
    </row>
    <row r="97" spans="1:61" x14ac:dyDescent="0.25">
      <c r="A97" s="6" t="s">
        <v>16</v>
      </c>
      <c r="B97" s="7">
        <v>43679</v>
      </c>
      <c r="C97">
        <v>2019</v>
      </c>
      <c r="D97">
        <v>148824.22</v>
      </c>
      <c r="E97" s="31">
        <v>10.743</v>
      </c>
      <c r="F97">
        <v>1202799.4169999999</v>
      </c>
      <c r="G97" s="8">
        <f t="shared" si="15"/>
        <v>0.17952779801055835</v>
      </c>
      <c r="H97" s="34">
        <f t="shared" si="23"/>
        <v>1.7863327580911192E-2</v>
      </c>
      <c r="I97" s="10" t="s">
        <v>17</v>
      </c>
      <c r="J97" s="7">
        <v>43679</v>
      </c>
      <c r="K97">
        <v>2019</v>
      </c>
      <c r="L97">
        <v>208719.11</v>
      </c>
      <c r="M97">
        <v>34.075000000000003</v>
      </c>
      <c r="N97">
        <v>1854571.926</v>
      </c>
      <c r="O97" s="11">
        <f t="shared" si="16"/>
        <v>0.42538094168424617</v>
      </c>
      <c r="P97" s="9">
        <f t="shared" si="24"/>
        <v>3.6747024499064911E-2</v>
      </c>
      <c r="Q97" s="10" t="s">
        <v>18</v>
      </c>
      <c r="R97" s="7">
        <v>43679</v>
      </c>
      <c r="S97">
        <v>2019</v>
      </c>
      <c r="T97">
        <v>447831.73</v>
      </c>
      <c r="U97">
        <v>87.01</v>
      </c>
      <c r="V97">
        <v>3881111.9190000002</v>
      </c>
      <c r="W97" s="11">
        <f t="shared" si="17"/>
        <v>3.9001049628689478E-2</v>
      </c>
      <c r="X97" s="9">
        <f t="shared" si="25"/>
        <v>4.4837666017329809E-2</v>
      </c>
      <c r="Y97" s="10" t="s">
        <v>19</v>
      </c>
      <c r="Z97" s="7">
        <v>43679</v>
      </c>
      <c r="AA97">
        <v>2019</v>
      </c>
      <c r="AB97">
        <v>75959.850000000006</v>
      </c>
      <c r="AC97">
        <v>9.4600000000000009</v>
      </c>
      <c r="AD97">
        <v>645637.50199999998</v>
      </c>
      <c r="AE97" s="11">
        <f t="shared" si="18"/>
        <v>-0.19244690295704422</v>
      </c>
      <c r="AF97" s="9">
        <f t="shared" si="26"/>
        <v>2.930436962132971E-2</v>
      </c>
      <c r="AG97" s="10" t="s">
        <v>20</v>
      </c>
      <c r="AH97" s="7">
        <v>43679</v>
      </c>
      <c r="AI97">
        <v>2019</v>
      </c>
      <c r="AJ97">
        <v>59482.66</v>
      </c>
      <c r="AK97">
        <v>5.1890000000000001</v>
      </c>
      <c r="AL97">
        <v>474540.14299999998</v>
      </c>
      <c r="AM97" s="11">
        <f t="shared" si="19"/>
        <v>0.93958105946204562</v>
      </c>
      <c r="AN97" s="9">
        <f t="shared" si="27"/>
        <v>2.1869593443436038E-2</v>
      </c>
      <c r="AO97" s="10" t="s">
        <v>21</v>
      </c>
      <c r="AP97" s="7">
        <v>43679</v>
      </c>
      <c r="AQ97">
        <v>2019</v>
      </c>
      <c r="AR97">
        <v>234696.93</v>
      </c>
      <c r="AS97">
        <v>48.664999999999999</v>
      </c>
      <c r="AT97">
        <v>2046889.487</v>
      </c>
      <c r="AU97" s="11">
        <f t="shared" si="20"/>
        <v>0.36913307557113795</v>
      </c>
      <c r="AV97" s="9">
        <f t="shared" si="28"/>
        <v>4.7550197808993874E-2</v>
      </c>
      <c r="AW97" s="10" t="s">
        <v>22</v>
      </c>
      <c r="AX97" s="7">
        <v>43679</v>
      </c>
      <c r="AY97">
        <v>2019</v>
      </c>
      <c r="AZ97">
        <v>16908.71</v>
      </c>
      <c r="BA97">
        <v>1.9419999999999999</v>
      </c>
      <c r="BB97">
        <v>177027.73699999999</v>
      </c>
      <c r="BC97" s="11">
        <f t="shared" si="21"/>
        <v>-0.22702129751361172</v>
      </c>
      <c r="BD97" s="34">
        <f t="shared" si="29"/>
        <v>2.194006468037266E-2</v>
      </c>
      <c r="BE97" s="36"/>
      <c r="BF97" s="44">
        <f t="shared" si="22"/>
        <v>197.08399999999997</v>
      </c>
      <c r="BG97" s="45"/>
      <c r="BH97" s="52"/>
      <c r="BI97" s="53"/>
    </row>
    <row r="98" spans="1:61" x14ac:dyDescent="0.25">
      <c r="A98" s="6" t="s">
        <v>16</v>
      </c>
      <c r="B98" s="7">
        <v>43680</v>
      </c>
      <c r="C98">
        <v>2019</v>
      </c>
      <c r="D98">
        <v>153625.37</v>
      </c>
      <c r="E98" s="31">
        <v>11.826000000000001</v>
      </c>
      <c r="F98">
        <v>1258120.32</v>
      </c>
      <c r="G98" s="8">
        <f t="shared" si="15"/>
        <v>0.2984357944031335</v>
      </c>
      <c r="H98" s="34">
        <f t="shared" si="23"/>
        <v>1.8799473805494214E-2</v>
      </c>
      <c r="I98" s="10" t="s">
        <v>17</v>
      </c>
      <c r="J98" s="7">
        <v>43680</v>
      </c>
      <c r="K98">
        <v>2019</v>
      </c>
      <c r="L98">
        <v>194760.4</v>
      </c>
      <c r="M98">
        <v>31.263000000000002</v>
      </c>
      <c r="N98">
        <v>1696001.38</v>
      </c>
      <c r="O98" s="11">
        <f t="shared" si="16"/>
        <v>0.30775302655538039</v>
      </c>
      <c r="P98" s="9">
        <f t="shared" si="24"/>
        <v>3.6866715285337803E-2</v>
      </c>
      <c r="Q98" s="10" t="s">
        <v>18</v>
      </c>
      <c r="R98" s="7">
        <v>43680</v>
      </c>
      <c r="S98">
        <v>2019</v>
      </c>
      <c r="T98">
        <v>436919.67</v>
      </c>
      <c r="U98">
        <v>87.141000000000005</v>
      </c>
      <c r="V98">
        <v>3756171.7659999998</v>
      </c>
      <c r="W98" s="11">
        <f t="shared" si="17"/>
        <v>4.0565342669734862E-2</v>
      </c>
      <c r="X98" s="9">
        <f t="shared" si="25"/>
        <v>4.6398836596760681E-2</v>
      </c>
      <c r="Y98" s="10" t="s">
        <v>19</v>
      </c>
      <c r="Z98" s="7">
        <v>43680</v>
      </c>
      <c r="AA98">
        <v>2019</v>
      </c>
      <c r="AB98">
        <v>70556.350000000006</v>
      </c>
      <c r="AC98">
        <v>6.8369999999999997</v>
      </c>
      <c r="AD98">
        <v>605975.33900000004</v>
      </c>
      <c r="AE98" s="11">
        <f t="shared" si="18"/>
        <v>-0.41635935259168205</v>
      </c>
      <c r="AF98" s="9">
        <f t="shared" si="26"/>
        <v>2.256527472316823E-2</v>
      </c>
      <c r="AG98" s="10" t="s">
        <v>20</v>
      </c>
      <c r="AH98" s="7">
        <v>43680</v>
      </c>
      <c r="AI98">
        <v>2019</v>
      </c>
      <c r="AJ98">
        <v>60321.919999999998</v>
      </c>
      <c r="AK98">
        <v>5.633</v>
      </c>
      <c r="AL98">
        <v>487769.51400000002</v>
      </c>
      <c r="AM98" s="11">
        <f t="shared" si="19"/>
        <v>1.1055425145403166</v>
      </c>
      <c r="AN98" s="9">
        <f t="shared" si="27"/>
        <v>2.3096974445188469E-2</v>
      </c>
      <c r="AO98" s="10" t="s">
        <v>21</v>
      </c>
      <c r="AP98" s="7">
        <v>43680</v>
      </c>
      <c r="AQ98">
        <v>2019</v>
      </c>
      <c r="AR98">
        <v>221762.07</v>
      </c>
      <c r="AS98">
        <v>47.128</v>
      </c>
      <c r="AT98">
        <v>1921857.8629999999</v>
      </c>
      <c r="AU98" s="11">
        <f t="shared" si="20"/>
        <v>0.32589137132470131</v>
      </c>
      <c r="AV98" s="9">
        <f t="shared" si="28"/>
        <v>4.9044209675770389E-2</v>
      </c>
      <c r="AW98" s="10" t="s">
        <v>22</v>
      </c>
      <c r="AX98" s="7">
        <v>43680</v>
      </c>
      <c r="AY98">
        <v>2019</v>
      </c>
      <c r="AZ98">
        <v>17063.009999999998</v>
      </c>
      <c r="BA98">
        <v>1.8859999999999999</v>
      </c>
      <c r="BB98">
        <v>177869.495</v>
      </c>
      <c r="BC98" s="11">
        <f t="shared" si="21"/>
        <v>-0.24931110561826558</v>
      </c>
      <c r="BD98" s="34">
        <f t="shared" si="29"/>
        <v>2.1206559337226431E-2</v>
      </c>
      <c r="BE98" s="36"/>
      <c r="BF98" s="44">
        <f t="shared" si="22"/>
        <v>191.71400000000003</v>
      </c>
      <c r="BG98" s="45"/>
      <c r="BH98" s="52"/>
      <c r="BI98" s="53"/>
    </row>
    <row r="99" spans="1:61" x14ac:dyDescent="0.25">
      <c r="A99" s="6" t="s">
        <v>16</v>
      </c>
      <c r="B99" s="7">
        <v>43681</v>
      </c>
      <c r="C99">
        <v>2019</v>
      </c>
      <c r="D99">
        <v>158278.64000000001</v>
      </c>
      <c r="E99" s="31">
        <v>14.592000000000001</v>
      </c>
      <c r="F99">
        <v>1295294.5870000001</v>
      </c>
      <c r="G99" s="8">
        <f t="shared" si="15"/>
        <v>0.60212879349995974</v>
      </c>
      <c r="H99" s="34">
        <f t="shared" si="23"/>
        <v>2.2530782026652596E-2</v>
      </c>
      <c r="I99" s="10" t="s">
        <v>17</v>
      </c>
      <c r="J99" s="7">
        <v>43681</v>
      </c>
      <c r="K99">
        <v>2019</v>
      </c>
      <c r="L99">
        <v>187622.29</v>
      </c>
      <c r="M99">
        <v>28.718</v>
      </c>
      <c r="N99">
        <v>1649387.5079999999</v>
      </c>
      <c r="O99" s="11">
        <f t="shared" si="16"/>
        <v>0.20129390706641756</v>
      </c>
      <c r="P99" s="9">
        <f t="shared" si="24"/>
        <v>3.4822623380751351E-2</v>
      </c>
      <c r="Q99" s="10" t="s">
        <v>18</v>
      </c>
      <c r="R99" s="7">
        <v>43681</v>
      </c>
      <c r="S99">
        <v>2019</v>
      </c>
      <c r="T99">
        <v>451637.47</v>
      </c>
      <c r="U99">
        <v>87.81</v>
      </c>
      <c r="V99">
        <v>3878952.9219999998</v>
      </c>
      <c r="W99" s="11">
        <f t="shared" si="17"/>
        <v>4.8553984230493279E-2</v>
      </c>
      <c r="X99" s="9">
        <f t="shared" si="25"/>
        <v>4.5275104785094888E-2</v>
      </c>
      <c r="Y99" s="10" t="s">
        <v>19</v>
      </c>
      <c r="Z99" s="7">
        <v>43681</v>
      </c>
      <c r="AA99">
        <v>2019</v>
      </c>
      <c r="AB99">
        <v>74290.080000000002</v>
      </c>
      <c r="AC99">
        <v>13.574999999999999</v>
      </c>
      <c r="AD99">
        <v>681697.09199999995</v>
      </c>
      <c r="AE99" s="11">
        <f t="shared" si="18"/>
        <v>0.15883015775455847</v>
      </c>
      <c r="AF99" s="9">
        <f t="shared" si="26"/>
        <v>3.9827073224481355E-2</v>
      </c>
      <c r="AG99" s="10" t="s">
        <v>20</v>
      </c>
      <c r="AH99" s="7">
        <v>43681</v>
      </c>
      <c r="AI99">
        <v>2019</v>
      </c>
      <c r="AJ99">
        <v>61384.639999999999</v>
      </c>
      <c r="AK99">
        <v>5.4710000000000001</v>
      </c>
      <c r="AL99">
        <v>497493.46899999998</v>
      </c>
      <c r="AM99" s="11">
        <f t="shared" si="19"/>
        <v>1.0449890106604069</v>
      </c>
      <c r="AN99" s="9">
        <f t="shared" si="27"/>
        <v>2.1994258581915175E-2</v>
      </c>
      <c r="AO99" s="10" t="s">
        <v>21</v>
      </c>
      <c r="AP99" s="7">
        <v>43681</v>
      </c>
      <c r="AQ99">
        <v>2019</v>
      </c>
      <c r="AR99">
        <v>220752.13</v>
      </c>
      <c r="AS99">
        <v>50.712000000000003</v>
      </c>
      <c r="AT99">
        <v>1931606.0460000001</v>
      </c>
      <c r="AU99" s="11">
        <f t="shared" si="20"/>
        <v>0.42672303561827912</v>
      </c>
      <c r="AV99" s="9">
        <f t="shared" si="28"/>
        <v>5.2507601231643691E-2</v>
      </c>
      <c r="AW99" s="10" t="s">
        <v>22</v>
      </c>
      <c r="AX99" s="7">
        <v>43681</v>
      </c>
      <c r="AY99">
        <v>2019</v>
      </c>
      <c r="AZ99">
        <v>13016</v>
      </c>
      <c r="BA99">
        <v>1.6719999999999999</v>
      </c>
      <c r="BB99">
        <v>147258.9</v>
      </c>
      <c r="BC99" s="11">
        <f t="shared" si="21"/>
        <v>-0.33449001516104987</v>
      </c>
      <c r="BD99" s="34">
        <f t="shared" si="29"/>
        <v>2.2708304897021504E-2</v>
      </c>
      <c r="BE99" s="36"/>
      <c r="BF99" s="44">
        <f t="shared" si="22"/>
        <v>202.55</v>
      </c>
      <c r="BG99" s="45"/>
      <c r="BH99" s="52"/>
      <c r="BI99" s="53"/>
    </row>
    <row r="100" spans="1:61" x14ac:dyDescent="0.25">
      <c r="A100" s="12" t="s">
        <v>16</v>
      </c>
      <c r="B100" s="13">
        <v>43682</v>
      </c>
      <c r="C100" s="14">
        <v>2019</v>
      </c>
      <c r="D100" s="14">
        <v>156728.34</v>
      </c>
      <c r="E100" s="32">
        <v>12.156000000000001</v>
      </c>
      <c r="F100" s="14">
        <v>1270871.956</v>
      </c>
      <c r="G100" s="19">
        <f t="shared" si="15"/>
        <v>0.33466814787455529</v>
      </c>
      <c r="H100" s="34">
        <f t="shared" si="23"/>
        <v>1.9130172701678532E-2</v>
      </c>
      <c r="I100" s="16" t="s">
        <v>17</v>
      </c>
      <c r="J100" s="13">
        <v>43682</v>
      </c>
      <c r="K100" s="14">
        <v>2019</v>
      </c>
      <c r="L100" s="14">
        <v>199472.13</v>
      </c>
      <c r="M100" s="14">
        <v>31.71</v>
      </c>
      <c r="N100" s="14">
        <v>1760278.2220000001</v>
      </c>
      <c r="O100" s="18">
        <f t="shared" si="16"/>
        <v>0.32645134734577969</v>
      </c>
      <c r="P100" s="9">
        <f t="shared" si="24"/>
        <v>3.6028395515762958E-2</v>
      </c>
      <c r="Q100" s="16" t="s">
        <v>18</v>
      </c>
      <c r="R100" s="13">
        <v>43682</v>
      </c>
      <c r="S100" s="14">
        <v>2019</v>
      </c>
      <c r="T100" s="14">
        <v>470942.24</v>
      </c>
      <c r="U100" s="14">
        <v>100.721</v>
      </c>
      <c r="V100" s="14">
        <v>4102034.7259999998</v>
      </c>
      <c r="W100" s="17">
        <f t="shared" si="17"/>
        <v>0.2027264075353549</v>
      </c>
      <c r="X100" s="9">
        <f t="shared" si="25"/>
        <v>4.9107824154485231E-2</v>
      </c>
      <c r="Y100" s="16" t="s">
        <v>19</v>
      </c>
      <c r="Z100" s="13">
        <v>43682</v>
      </c>
      <c r="AA100" s="14">
        <v>2019</v>
      </c>
      <c r="AB100" s="14">
        <v>102446.55</v>
      </c>
      <c r="AC100" s="14">
        <v>24.553000000000001</v>
      </c>
      <c r="AD100" s="14">
        <v>931255.45700000005</v>
      </c>
      <c r="AE100" s="18">
        <f t="shared" si="18"/>
        <v>1.095967356416035</v>
      </c>
      <c r="AF100" s="9">
        <f t="shared" si="26"/>
        <v>5.2730966171401453E-2</v>
      </c>
      <c r="AG100" s="16" t="s">
        <v>20</v>
      </c>
      <c r="AH100" s="13">
        <v>43682</v>
      </c>
      <c r="AI100" s="14">
        <v>2019</v>
      </c>
      <c r="AJ100" s="14">
        <v>57410.17</v>
      </c>
      <c r="AK100" s="14">
        <v>5.2329999999999997</v>
      </c>
      <c r="AL100" s="14">
        <v>461681.53899999999</v>
      </c>
      <c r="AM100" s="18">
        <f t="shared" si="19"/>
        <v>0.95602769014547773</v>
      </c>
      <c r="AN100" s="9">
        <f t="shared" si="27"/>
        <v>2.2669305822080967E-2</v>
      </c>
      <c r="AO100" s="16" t="s">
        <v>21</v>
      </c>
      <c r="AP100" s="13">
        <v>43682</v>
      </c>
      <c r="AQ100" s="14">
        <v>2019</v>
      </c>
      <c r="AR100" s="14">
        <v>251787.99</v>
      </c>
      <c r="AS100" s="14">
        <v>78.209999999999994</v>
      </c>
      <c r="AT100" s="14">
        <v>2244067.1179999998</v>
      </c>
      <c r="AU100" s="18">
        <f t="shared" si="20"/>
        <v>1.2003472277903768</v>
      </c>
      <c r="AV100" s="9">
        <f t="shared" si="28"/>
        <v>6.9703797513600049E-2</v>
      </c>
      <c r="AW100" s="16" t="s">
        <v>22</v>
      </c>
      <c r="AX100" s="13">
        <v>43682</v>
      </c>
      <c r="AY100" s="14">
        <v>2019</v>
      </c>
      <c r="AZ100" s="14">
        <v>12338</v>
      </c>
      <c r="BA100" s="14">
        <v>1.667</v>
      </c>
      <c r="BB100" s="14">
        <v>142371.5</v>
      </c>
      <c r="BC100" s="17">
        <f t="shared" si="21"/>
        <v>-0.33648017659896534</v>
      </c>
      <c r="BD100" s="34">
        <f t="shared" si="29"/>
        <v>2.3417608158936305E-2</v>
      </c>
      <c r="BE100" s="36"/>
      <c r="BF100" s="46">
        <f t="shared" si="22"/>
        <v>254.25000000000003</v>
      </c>
      <c r="BG100" s="45"/>
      <c r="BH100" s="54">
        <v>43682</v>
      </c>
      <c r="BI100" s="55">
        <v>1</v>
      </c>
    </row>
    <row r="101" spans="1:61" x14ac:dyDescent="0.25">
      <c r="A101" s="12" t="s">
        <v>16</v>
      </c>
      <c r="B101" s="13">
        <v>43683</v>
      </c>
      <c r="C101" s="14">
        <v>2019</v>
      </c>
      <c r="D101" s="14">
        <v>148998.94</v>
      </c>
      <c r="E101" s="32">
        <v>11.645</v>
      </c>
      <c r="F101" s="14">
        <v>1211489.672</v>
      </c>
      <c r="G101" s="19">
        <f t="shared" si="15"/>
        <v>0.27856289749911117</v>
      </c>
      <c r="H101" s="34">
        <f t="shared" si="23"/>
        <v>1.9224266238730262E-2</v>
      </c>
      <c r="I101" s="16" t="s">
        <v>17</v>
      </c>
      <c r="J101" s="13">
        <v>43683</v>
      </c>
      <c r="K101" s="14">
        <v>2019</v>
      </c>
      <c r="L101" s="14">
        <v>216982.59</v>
      </c>
      <c r="M101" s="14">
        <v>38.134</v>
      </c>
      <c r="N101" s="14">
        <v>1966963.446</v>
      </c>
      <c r="O101" s="18">
        <f t="shared" si="16"/>
        <v>0.59517173382793953</v>
      </c>
      <c r="P101" s="9">
        <f t="shared" si="24"/>
        <v>3.8774487728838049E-2</v>
      </c>
      <c r="Q101" s="16" t="s">
        <v>18</v>
      </c>
      <c r="R101" s="13">
        <v>43683</v>
      </c>
      <c r="S101" s="14">
        <v>2019</v>
      </c>
      <c r="T101" s="14">
        <v>450715.85</v>
      </c>
      <c r="U101" s="14">
        <v>102.474</v>
      </c>
      <c r="V101" s="14">
        <v>3994176.3059999999</v>
      </c>
      <c r="W101" s="18">
        <f t="shared" si="17"/>
        <v>0.22365927548155756</v>
      </c>
      <c r="X101" s="9">
        <f t="shared" si="25"/>
        <v>5.1311705918471791E-2</v>
      </c>
      <c r="Y101" s="16" t="s">
        <v>19</v>
      </c>
      <c r="Z101" s="13">
        <v>43683</v>
      </c>
      <c r="AA101" s="14">
        <v>2019</v>
      </c>
      <c r="AB101" s="14">
        <v>106868.05</v>
      </c>
      <c r="AC101" s="14">
        <v>24.57</v>
      </c>
      <c r="AD101" s="14">
        <v>969589.31</v>
      </c>
      <c r="AE101" s="18">
        <f t="shared" si="18"/>
        <v>1.0974185617701291</v>
      </c>
      <c r="AF101" s="9">
        <f t="shared" si="26"/>
        <v>5.0681251838471691E-2</v>
      </c>
      <c r="AG101" s="16" t="s">
        <v>20</v>
      </c>
      <c r="AH101" s="13">
        <v>43683</v>
      </c>
      <c r="AI101" s="14">
        <v>2019</v>
      </c>
      <c r="AJ101" s="14">
        <v>56040.72</v>
      </c>
      <c r="AK101" s="14">
        <v>4.2320000000000002</v>
      </c>
      <c r="AL101" s="14">
        <v>445422.304</v>
      </c>
      <c r="AM101" s="18">
        <f t="shared" si="19"/>
        <v>0.58186684209739392</v>
      </c>
      <c r="AN101" s="9">
        <f t="shared" si="27"/>
        <v>1.9002191681896558E-2</v>
      </c>
      <c r="AO101" s="16" t="s">
        <v>21</v>
      </c>
      <c r="AP101" s="13">
        <v>43683</v>
      </c>
      <c r="AQ101" s="14">
        <v>2019</v>
      </c>
      <c r="AR101" s="14">
        <v>242621.72</v>
      </c>
      <c r="AS101" s="14">
        <v>90.608999999999995</v>
      </c>
      <c r="AT101" s="14">
        <v>2257842.9730000002</v>
      </c>
      <c r="AU101" s="18">
        <f t="shared" si="20"/>
        <v>1.5491786467569142</v>
      </c>
      <c r="AV101" s="9">
        <f t="shared" si="28"/>
        <v>8.0261560333053317E-2</v>
      </c>
      <c r="AW101" s="16" t="s">
        <v>22</v>
      </c>
      <c r="AX101" s="13">
        <v>43683</v>
      </c>
      <c r="AY101" s="14">
        <v>2019</v>
      </c>
      <c r="AZ101" s="14">
        <v>14811.65</v>
      </c>
      <c r="BA101" s="14">
        <v>1.8680000000000001</v>
      </c>
      <c r="BB101" s="14">
        <v>162386.655</v>
      </c>
      <c r="BC101" s="17">
        <f t="shared" si="21"/>
        <v>-0.2564756867947614</v>
      </c>
      <c r="BD101" s="34">
        <f t="shared" si="29"/>
        <v>2.3006816662366744E-2</v>
      </c>
      <c r="BE101" s="36"/>
      <c r="BF101" s="46">
        <f t="shared" si="22"/>
        <v>273.53200000000004</v>
      </c>
      <c r="BG101" s="45"/>
      <c r="BH101" s="54">
        <v>43683</v>
      </c>
      <c r="BI101" s="55">
        <v>7</v>
      </c>
    </row>
    <row r="102" spans="1:61" x14ac:dyDescent="0.25">
      <c r="A102" s="6" t="s">
        <v>16</v>
      </c>
      <c r="B102" s="7">
        <v>43684</v>
      </c>
      <c r="C102">
        <v>2019</v>
      </c>
      <c r="D102">
        <v>148447.17000000001</v>
      </c>
      <c r="E102" s="31">
        <v>11.962</v>
      </c>
      <c r="F102">
        <v>1213125.588</v>
      </c>
      <c r="G102" s="8">
        <f t="shared" si="15"/>
        <v>0.31336791583377999</v>
      </c>
      <c r="H102" s="34">
        <f t="shared" si="23"/>
        <v>1.9720959014179164E-2</v>
      </c>
      <c r="I102" s="10" t="s">
        <v>17</v>
      </c>
      <c r="J102" s="7">
        <v>43684</v>
      </c>
      <c r="K102">
        <v>2019</v>
      </c>
      <c r="L102">
        <v>227355.24</v>
      </c>
      <c r="M102">
        <v>43.216999999999999</v>
      </c>
      <c r="N102">
        <v>2068946.439</v>
      </c>
      <c r="O102" s="11">
        <f t="shared" si="16"/>
        <v>0.80779715793890128</v>
      </c>
      <c r="P102" s="9">
        <f t="shared" si="24"/>
        <v>4.1776818563643833E-2</v>
      </c>
      <c r="Q102" s="10" t="s">
        <v>18</v>
      </c>
      <c r="R102" s="7">
        <v>43684</v>
      </c>
      <c r="S102">
        <v>2019</v>
      </c>
      <c r="T102">
        <v>449484.35</v>
      </c>
      <c r="U102">
        <v>105.88200000000001</v>
      </c>
      <c r="V102">
        <v>3965511.1680000001</v>
      </c>
      <c r="W102" s="11">
        <f t="shared" si="17"/>
        <v>0.26435477688524189</v>
      </c>
      <c r="X102" s="9">
        <f t="shared" si="25"/>
        <v>5.340143830859588E-2</v>
      </c>
      <c r="Y102" s="10" t="s">
        <v>19</v>
      </c>
      <c r="Z102" s="7">
        <v>43684</v>
      </c>
      <c r="AA102">
        <v>2019</v>
      </c>
      <c r="AB102">
        <v>99253.6</v>
      </c>
      <c r="AC102">
        <v>23.311</v>
      </c>
      <c r="AD102">
        <v>913684.97499999998</v>
      </c>
      <c r="AE102" s="11">
        <f t="shared" si="18"/>
        <v>0.98994400054633624</v>
      </c>
      <c r="AF102" s="9">
        <f t="shared" si="26"/>
        <v>5.1026339795069958E-2</v>
      </c>
      <c r="AG102" s="10" t="s">
        <v>20</v>
      </c>
      <c r="AH102" s="7">
        <v>43684</v>
      </c>
      <c r="AI102">
        <v>2019</v>
      </c>
      <c r="AJ102">
        <v>57839.79</v>
      </c>
      <c r="AK102">
        <v>3.9180000000000001</v>
      </c>
      <c r="AL102">
        <v>463355.58500000002</v>
      </c>
      <c r="AM102" s="11">
        <f t="shared" si="19"/>
        <v>0.46449770494744552</v>
      </c>
      <c r="AN102" s="9">
        <f t="shared" si="27"/>
        <v>1.6911418041934252E-2</v>
      </c>
      <c r="AO102" s="10" t="s">
        <v>21</v>
      </c>
      <c r="AP102" s="7">
        <v>43684</v>
      </c>
      <c r="AQ102">
        <v>2019</v>
      </c>
      <c r="AR102">
        <v>231992.56</v>
      </c>
      <c r="AS102">
        <v>68.813999999999993</v>
      </c>
      <c r="AT102">
        <v>2106730.463</v>
      </c>
      <c r="AU102" s="11">
        <f t="shared" si="20"/>
        <v>0.93600171503857554</v>
      </c>
      <c r="AV102" s="9">
        <f t="shared" si="28"/>
        <v>6.5327768510081111E-2</v>
      </c>
      <c r="AW102" s="10" t="s">
        <v>22</v>
      </c>
      <c r="AX102" s="7">
        <v>43684</v>
      </c>
      <c r="AY102">
        <v>2019</v>
      </c>
      <c r="AZ102">
        <v>17790.87</v>
      </c>
      <c r="BA102">
        <v>1.8759999999999999</v>
      </c>
      <c r="BB102">
        <v>183212.21599999999</v>
      </c>
      <c r="BC102" s="11">
        <f t="shared" si="21"/>
        <v>-0.25329142849409664</v>
      </c>
      <c r="BD102" s="34">
        <f t="shared" si="29"/>
        <v>2.0478983781299826E-2</v>
      </c>
      <c r="BE102" s="36"/>
      <c r="BF102" s="44">
        <f t="shared" si="22"/>
        <v>258.98</v>
      </c>
      <c r="BG102" s="45"/>
      <c r="BH102" s="52"/>
      <c r="BI102" s="53"/>
    </row>
    <row r="103" spans="1:61" x14ac:dyDescent="0.25">
      <c r="A103" s="6" t="s">
        <v>16</v>
      </c>
      <c r="B103" s="7">
        <v>43685</v>
      </c>
      <c r="C103">
        <v>2019</v>
      </c>
      <c r="D103">
        <v>149644.82999999999</v>
      </c>
      <c r="E103" s="31">
        <v>12.186999999999999</v>
      </c>
      <c r="F103">
        <v>1230595.7520000001</v>
      </c>
      <c r="G103" s="8">
        <f t="shared" si="15"/>
        <v>0.33807179320065844</v>
      </c>
      <c r="H103" s="34">
        <f t="shared" si="23"/>
        <v>1.9806666779392555E-2</v>
      </c>
      <c r="I103" s="10" t="s">
        <v>17</v>
      </c>
      <c r="J103" s="7">
        <v>43685</v>
      </c>
      <c r="K103">
        <v>2019</v>
      </c>
      <c r="L103">
        <v>213058.01</v>
      </c>
      <c r="M103">
        <v>40.241</v>
      </c>
      <c r="N103">
        <v>1954486.1240000001</v>
      </c>
      <c r="O103" s="11">
        <f t="shared" si="16"/>
        <v>0.68330900878402778</v>
      </c>
      <c r="P103" s="9">
        <f t="shared" si="24"/>
        <v>4.1178087176841988E-2</v>
      </c>
      <c r="Q103" s="10" t="s">
        <v>18</v>
      </c>
      <c r="R103" s="7">
        <v>43685</v>
      </c>
      <c r="S103">
        <v>2019</v>
      </c>
      <c r="T103">
        <v>428712.03</v>
      </c>
      <c r="U103">
        <v>90.701999999999998</v>
      </c>
      <c r="V103">
        <v>3749286.9849999999</v>
      </c>
      <c r="W103" s="11">
        <f t="shared" si="17"/>
        <v>8.3087842816014085E-2</v>
      </c>
      <c r="X103" s="9">
        <f t="shared" si="25"/>
        <v>4.8383599528591434E-2</v>
      </c>
      <c r="Y103" s="10" t="s">
        <v>19</v>
      </c>
      <c r="Z103" s="7">
        <v>43685</v>
      </c>
      <c r="AA103">
        <v>2019</v>
      </c>
      <c r="AB103">
        <v>94348.12</v>
      </c>
      <c r="AC103">
        <v>19.885999999999999</v>
      </c>
      <c r="AD103">
        <v>870130.02800000005</v>
      </c>
      <c r="AE103" s="11">
        <f t="shared" si="18"/>
        <v>0.69756880420678824</v>
      </c>
      <c r="AF103" s="9">
        <f t="shared" si="26"/>
        <v>4.5708111110032854E-2</v>
      </c>
      <c r="AG103" s="10" t="s">
        <v>20</v>
      </c>
      <c r="AH103" s="7">
        <v>43685</v>
      </c>
      <c r="AI103">
        <v>2019</v>
      </c>
      <c r="AJ103">
        <v>56772.56</v>
      </c>
      <c r="AK103">
        <v>4.3479999999999999</v>
      </c>
      <c r="AL103">
        <v>454973.77500000002</v>
      </c>
      <c r="AM103" s="11">
        <f t="shared" si="19"/>
        <v>0.62522614117189701</v>
      </c>
      <c r="AN103" s="9">
        <f t="shared" si="27"/>
        <v>1.9113189545924926E-2</v>
      </c>
      <c r="AO103" s="10" t="s">
        <v>21</v>
      </c>
      <c r="AP103" s="7">
        <v>43685</v>
      </c>
      <c r="AQ103">
        <v>2019</v>
      </c>
      <c r="AR103">
        <v>226136.02</v>
      </c>
      <c r="AS103">
        <v>57.767000000000003</v>
      </c>
      <c r="AT103">
        <v>2021927.878</v>
      </c>
      <c r="AU103" s="11">
        <f t="shared" si="20"/>
        <v>0.62520724086135682</v>
      </c>
      <c r="AV103" s="9">
        <f t="shared" si="28"/>
        <v>5.7140514880422454E-2</v>
      </c>
      <c r="AW103" s="10" t="s">
        <v>22</v>
      </c>
      <c r="AX103" s="7">
        <v>43685</v>
      </c>
      <c r="AY103">
        <v>2019</v>
      </c>
      <c r="AZ103">
        <v>18965.5</v>
      </c>
      <c r="BA103">
        <v>2.137</v>
      </c>
      <c r="BB103">
        <v>191884.68100000001</v>
      </c>
      <c r="BC103" s="11">
        <f t="shared" si="21"/>
        <v>-0.1494050014349064</v>
      </c>
      <c r="BD103" s="34">
        <f t="shared" si="29"/>
        <v>2.2273794748628211E-2</v>
      </c>
      <c r="BE103" s="36"/>
      <c r="BF103" s="44">
        <f t="shared" si="22"/>
        <v>227.26800000000003</v>
      </c>
      <c r="BG103" s="45"/>
      <c r="BH103" s="52"/>
      <c r="BI103" s="53"/>
    </row>
    <row r="104" spans="1:61" x14ac:dyDescent="0.25">
      <c r="A104" s="6" t="s">
        <v>16</v>
      </c>
      <c r="B104" s="7">
        <v>43686</v>
      </c>
      <c r="C104">
        <v>2019</v>
      </c>
      <c r="D104">
        <v>132800.32999999999</v>
      </c>
      <c r="E104" s="31">
        <v>11.664999999999999</v>
      </c>
      <c r="F104">
        <v>1078263.47</v>
      </c>
      <c r="G104" s="8">
        <f t="shared" si="15"/>
        <v>0.2807587977095003</v>
      </c>
      <c r="H104" s="34">
        <f t="shared" si="23"/>
        <v>2.1636641367438703E-2</v>
      </c>
      <c r="I104" s="10" t="s">
        <v>17</v>
      </c>
      <c r="J104" s="7">
        <v>43686</v>
      </c>
      <c r="K104">
        <v>2019</v>
      </c>
      <c r="L104">
        <v>198234.23</v>
      </c>
      <c r="M104">
        <v>33.344000000000001</v>
      </c>
      <c r="N104">
        <v>1760955.943</v>
      </c>
      <c r="O104" s="11">
        <f t="shared" si="16"/>
        <v>0.39480270343417467</v>
      </c>
      <c r="P104" s="9">
        <f t="shared" si="24"/>
        <v>3.7870339837343676E-2</v>
      </c>
      <c r="Q104" s="10" t="s">
        <v>18</v>
      </c>
      <c r="R104" s="7">
        <v>43686</v>
      </c>
      <c r="S104">
        <v>2019</v>
      </c>
      <c r="T104">
        <v>402656.46</v>
      </c>
      <c r="U104">
        <v>80.850999999999999</v>
      </c>
      <c r="V104">
        <v>3517129.3670000001</v>
      </c>
      <c r="W104" s="11">
        <f t="shared" si="17"/>
        <v>-3.4544605636947855E-2</v>
      </c>
      <c r="X104" s="9">
        <f t="shared" si="25"/>
        <v>4.5975562206267861E-2</v>
      </c>
      <c r="Y104" s="10" t="s">
        <v>19</v>
      </c>
      <c r="Z104" s="7">
        <v>43686</v>
      </c>
      <c r="AA104">
        <v>2019</v>
      </c>
      <c r="AB104">
        <v>79428.25</v>
      </c>
      <c r="AC104">
        <v>9.1020000000000003</v>
      </c>
      <c r="AD104">
        <v>713888.39599999995</v>
      </c>
      <c r="AE104" s="11">
        <f t="shared" si="18"/>
        <v>-0.22300758041384955</v>
      </c>
      <c r="AF104" s="9">
        <f t="shared" si="26"/>
        <v>2.5499784142730346E-2</v>
      </c>
      <c r="AG104" s="10" t="s">
        <v>20</v>
      </c>
      <c r="AH104" s="7">
        <v>43686</v>
      </c>
      <c r="AI104">
        <v>2019</v>
      </c>
      <c r="AJ104">
        <v>54923.11</v>
      </c>
      <c r="AK104">
        <v>4.0730000000000004</v>
      </c>
      <c r="AL104">
        <v>438189.64799999999</v>
      </c>
      <c r="AM104" s="11">
        <f t="shared" si="19"/>
        <v>0.52243469940044562</v>
      </c>
      <c r="AN104" s="9">
        <f t="shared" si="27"/>
        <v>1.8590124246842091E-2</v>
      </c>
      <c r="AO104" s="10" t="s">
        <v>21</v>
      </c>
      <c r="AP104" s="7">
        <v>43686</v>
      </c>
      <c r="AQ104">
        <v>2019</v>
      </c>
      <c r="AR104">
        <v>217610.74</v>
      </c>
      <c r="AS104">
        <v>46.198</v>
      </c>
      <c r="AT104">
        <v>1890638.8389999999</v>
      </c>
      <c r="AU104" s="11">
        <f t="shared" si="20"/>
        <v>0.29972690486459325</v>
      </c>
      <c r="AV104" s="9">
        <f t="shared" si="28"/>
        <v>4.8870253849683028E-2</v>
      </c>
      <c r="AW104" s="10" t="s">
        <v>22</v>
      </c>
      <c r="AX104" s="7">
        <v>43686</v>
      </c>
      <c r="AY104">
        <v>2019</v>
      </c>
      <c r="AZ104">
        <v>12250</v>
      </c>
      <c r="BA104">
        <v>1.66</v>
      </c>
      <c r="BB104">
        <v>141272.79999999999</v>
      </c>
      <c r="BC104" s="11">
        <f t="shared" si="21"/>
        <v>-0.3392664026120471</v>
      </c>
      <c r="BD104" s="34">
        <f t="shared" si="29"/>
        <v>2.3500631402506359E-2</v>
      </c>
      <c r="BE104" s="36"/>
      <c r="BF104" s="44">
        <f t="shared" si="22"/>
        <v>186.89299999999997</v>
      </c>
      <c r="BG104" s="45"/>
      <c r="BH104" s="52"/>
      <c r="BI104" s="53"/>
    </row>
    <row r="105" spans="1:61" x14ac:dyDescent="0.25">
      <c r="A105" s="6" t="s">
        <v>16</v>
      </c>
      <c r="B105" s="7">
        <v>43687</v>
      </c>
      <c r="C105">
        <v>2019</v>
      </c>
      <c r="D105">
        <v>108342.57</v>
      </c>
      <c r="E105" s="31">
        <v>7.9</v>
      </c>
      <c r="F105">
        <v>858361.13100000005</v>
      </c>
      <c r="G105" s="8">
        <f t="shared" si="15"/>
        <v>-0.1326194168962663</v>
      </c>
      <c r="H105" s="34">
        <f t="shared" si="23"/>
        <v>1.8407170862446705E-2</v>
      </c>
      <c r="I105" s="10" t="s">
        <v>17</v>
      </c>
      <c r="J105" s="7">
        <v>43687</v>
      </c>
      <c r="K105">
        <v>2019</v>
      </c>
      <c r="L105">
        <v>139342.26</v>
      </c>
      <c r="M105">
        <v>19.408999999999999</v>
      </c>
      <c r="N105">
        <v>1228949.6070000001</v>
      </c>
      <c r="O105" s="11">
        <f t="shared" si="16"/>
        <v>-0.18810803530008716</v>
      </c>
      <c r="P105" s="9">
        <f t="shared" si="24"/>
        <v>3.1586323620509525E-2</v>
      </c>
      <c r="Q105" s="10" t="s">
        <v>18</v>
      </c>
      <c r="R105" s="7">
        <v>43687</v>
      </c>
      <c r="S105">
        <v>2019</v>
      </c>
      <c r="T105">
        <v>341894.74</v>
      </c>
      <c r="U105">
        <v>75.224000000000004</v>
      </c>
      <c r="V105">
        <v>3063136.5929999999</v>
      </c>
      <c r="W105" s="11">
        <f t="shared" si="17"/>
        <v>-0.10173755939238552</v>
      </c>
      <c r="X105" s="9">
        <f t="shared" si="25"/>
        <v>4.9115668019444413E-2</v>
      </c>
      <c r="Y105" s="10" t="s">
        <v>19</v>
      </c>
      <c r="Z105" s="7">
        <v>43687</v>
      </c>
      <c r="AA105">
        <v>2019</v>
      </c>
      <c r="AB105">
        <v>52366.879999999997</v>
      </c>
      <c r="AC105">
        <v>7.4130000000000003</v>
      </c>
      <c r="AD105">
        <v>506911.31599999999</v>
      </c>
      <c r="AE105" s="11">
        <f t="shared" si="18"/>
        <v>-0.36718910059414051</v>
      </c>
      <c r="AF105" s="9">
        <f t="shared" si="26"/>
        <v>2.924771953601446E-2</v>
      </c>
      <c r="AG105" s="10" t="s">
        <v>20</v>
      </c>
      <c r="AH105" s="7">
        <v>43687</v>
      </c>
      <c r="AI105">
        <v>2019</v>
      </c>
      <c r="AJ105">
        <v>52672.75</v>
      </c>
      <c r="AK105">
        <v>2.016</v>
      </c>
      <c r="AL105">
        <v>414142.29300000001</v>
      </c>
      <c r="AM105" s="11">
        <f t="shared" si="19"/>
        <v>-0.24644528505001273</v>
      </c>
      <c r="AN105" s="9">
        <f t="shared" si="27"/>
        <v>9.7357842175273806E-3</v>
      </c>
      <c r="AO105" s="10" t="s">
        <v>21</v>
      </c>
      <c r="AP105" s="7">
        <v>43687</v>
      </c>
      <c r="AQ105">
        <v>2019</v>
      </c>
      <c r="AR105">
        <v>191586.01</v>
      </c>
      <c r="AS105">
        <v>35.283999999999999</v>
      </c>
      <c r="AT105">
        <v>1569542.703</v>
      </c>
      <c r="AU105" s="11">
        <f t="shared" si="20"/>
        <v>-7.3257692704812496E-3</v>
      </c>
      <c r="AV105" s="9">
        <f t="shared" si="28"/>
        <v>4.4960866541010579E-2</v>
      </c>
      <c r="AW105" s="10" t="s">
        <v>22</v>
      </c>
      <c r="AX105" s="7">
        <v>43687</v>
      </c>
      <c r="AY105">
        <v>2019</v>
      </c>
      <c r="AZ105">
        <v>12314</v>
      </c>
      <c r="BA105">
        <v>1.663</v>
      </c>
      <c r="BB105">
        <v>141437.29999999999</v>
      </c>
      <c r="BC105" s="11">
        <f t="shared" si="21"/>
        <v>-0.33807230574929775</v>
      </c>
      <c r="BD105" s="34">
        <f t="shared" si="29"/>
        <v>2.3515720393418146E-2</v>
      </c>
      <c r="BE105" s="36"/>
      <c r="BF105" s="44">
        <f t="shared" si="22"/>
        <v>148.90899999999999</v>
      </c>
      <c r="BG105" s="45"/>
      <c r="BH105" s="52"/>
      <c r="BI105" s="53"/>
    </row>
    <row r="106" spans="1:61" x14ac:dyDescent="0.25">
      <c r="A106" s="6" t="s">
        <v>16</v>
      </c>
      <c r="B106" s="7">
        <v>43688</v>
      </c>
      <c r="C106">
        <v>2019</v>
      </c>
      <c r="D106">
        <v>117609.88</v>
      </c>
      <c r="E106" s="31">
        <v>8.2279999999999998</v>
      </c>
      <c r="F106">
        <v>931897.19400000002</v>
      </c>
      <c r="G106" s="8">
        <f t="shared" si="15"/>
        <v>-9.6606653445883497E-2</v>
      </c>
      <c r="H106" s="34">
        <f t="shared" si="23"/>
        <v>1.7658600225380655E-2</v>
      </c>
      <c r="I106" s="10" t="s">
        <v>17</v>
      </c>
      <c r="J106" s="7">
        <v>43688</v>
      </c>
      <c r="K106">
        <v>2019</v>
      </c>
      <c r="L106">
        <v>120525.44</v>
      </c>
      <c r="M106">
        <v>24.547000000000001</v>
      </c>
      <c r="N106">
        <v>1127433.5549999999</v>
      </c>
      <c r="O106" s="11">
        <f t="shared" si="16"/>
        <v>2.6818077051304144E-2</v>
      </c>
      <c r="P106" s="9">
        <f t="shared" si="24"/>
        <v>4.3544916489557564E-2</v>
      </c>
      <c r="Q106" s="10" t="s">
        <v>18</v>
      </c>
      <c r="R106" s="7">
        <v>43688</v>
      </c>
      <c r="S106">
        <v>2019</v>
      </c>
      <c r="T106">
        <v>340240.89</v>
      </c>
      <c r="U106">
        <v>74.826999999999998</v>
      </c>
      <c r="V106">
        <v>3044650.3480000002</v>
      </c>
      <c r="W106" s="11">
        <f t="shared" si="17"/>
        <v>-0.10647820318853073</v>
      </c>
      <c r="X106" s="9">
        <f t="shared" si="25"/>
        <v>4.9153099008004707E-2</v>
      </c>
      <c r="Y106" s="10" t="s">
        <v>19</v>
      </c>
      <c r="Z106" s="7">
        <v>43688</v>
      </c>
      <c r="AA106">
        <v>2019</v>
      </c>
      <c r="AB106">
        <v>54749.75</v>
      </c>
      <c r="AC106">
        <v>7.53</v>
      </c>
      <c r="AD106">
        <v>523200.446</v>
      </c>
      <c r="AE106" s="11">
        <f t="shared" si="18"/>
        <v>-0.35720139315713989</v>
      </c>
      <c r="AF106" s="9">
        <f t="shared" si="26"/>
        <v>2.878437913258201E-2</v>
      </c>
      <c r="AG106" s="10" t="s">
        <v>20</v>
      </c>
      <c r="AH106" s="7">
        <v>43688</v>
      </c>
      <c r="AI106">
        <v>2019</v>
      </c>
      <c r="AJ106">
        <v>41891.61</v>
      </c>
      <c r="AK106">
        <v>1.613</v>
      </c>
      <c r="AL106">
        <v>322074.27799999999</v>
      </c>
      <c r="AM106" s="11">
        <f t="shared" si="19"/>
        <v>-0.39708147062781279</v>
      </c>
      <c r="AN106" s="9">
        <f t="shared" si="27"/>
        <v>1.0016323004844244E-2</v>
      </c>
      <c r="AO106" s="10" t="s">
        <v>21</v>
      </c>
      <c r="AP106" s="7">
        <v>43688</v>
      </c>
      <c r="AQ106">
        <v>2019</v>
      </c>
      <c r="AR106">
        <v>195939.5</v>
      </c>
      <c r="AS106">
        <v>38.695999999999998</v>
      </c>
      <c r="AT106">
        <v>1630426.442</v>
      </c>
      <c r="AU106" s="11">
        <f t="shared" si="20"/>
        <v>8.8666875419721597E-2</v>
      </c>
      <c r="AV106" s="9">
        <f t="shared" si="28"/>
        <v>4.7467336155972373E-2</v>
      </c>
      <c r="AW106" s="10" t="s">
        <v>22</v>
      </c>
      <c r="AX106" s="7">
        <v>43688</v>
      </c>
      <c r="AY106">
        <v>2019</v>
      </c>
      <c r="AZ106">
        <v>10456</v>
      </c>
      <c r="BA106">
        <v>1.413</v>
      </c>
      <c r="BB106">
        <v>124971.14</v>
      </c>
      <c r="BC106" s="11">
        <f t="shared" si="21"/>
        <v>-0.43758037764507379</v>
      </c>
      <c r="BD106" s="34">
        <f t="shared" si="29"/>
        <v>2.2613220940450731E-2</v>
      </c>
      <c r="BE106" s="36"/>
      <c r="BF106" s="44">
        <f t="shared" si="22"/>
        <v>156.85400000000001</v>
      </c>
      <c r="BG106" s="45"/>
      <c r="BH106" s="52"/>
      <c r="BI106" s="53"/>
    </row>
    <row r="107" spans="1:61" x14ac:dyDescent="0.25">
      <c r="A107" s="6" t="s">
        <v>16</v>
      </c>
      <c r="B107" s="7">
        <v>43689</v>
      </c>
      <c r="C107">
        <v>2019</v>
      </c>
      <c r="D107">
        <v>145864.94</v>
      </c>
      <c r="E107" s="31">
        <v>11.852</v>
      </c>
      <c r="F107">
        <v>1192641.051</v>
      </c>
      <c r="G107" s="8">
        <f t="shared" si="15"/>
        <v>0.30129046467663945</v>
      </c>
      <c r="H107" s="34">
        <f t="shared" si="23"/>
        <v>1.9875217258474194E-2</v>
      </c>
      <c r="I107" s="10" t="s">
        <v>17</v>
      </c>
      <c r="J107" s="7">
        <v>43689</v>
      </c>
      <c r="K107">
        <v>2019</v>
      </c>
      <c r="L107">
        <v>175695.16</v>
      </c>
      <c r="M107">
        <v>26.236000000000001</v>
      </c>
      <c r="N107">
        <v>1543753.99</v>
      </c>
      <c r="O107" s="11">
        <f t="shared" si="16"/>
        <v>9.7470121380128547E-2</v>
      </c>
      <c r="P107" s="9">
        <f t="shared" si="24"/>
        <v>3.398987166342482E-2</v>
      </c>
      <c r="Q107" s="10" t="s">
        <v>18</v>
      </c>
      <c r="R107" s="7">
        <v>43689</v>
      </c>
      <c r="S107">
        <v>2019</v>
      </c>
      <c r="T107">
        <v>424543.63</v>
      </c>
      <c r="U107">
        <v>90.031999999999996</v>
      </c>
      <c r="V107">
        <v>3750546.6940000001</v>
      </c>
      <c r="W107" s="11">
        <f t="shared" si="17"/>
        <v>7.5087260087003352E-2</v>
      </c>
      <c r="X107" s="9">
        <f t="shared" si="25"/>
        <v>4.8010067515773205E-2</v>
      </c>
      <c r="Y107" s="10" t="s">
        <v>19</v>
      </c>
      <c r="Z107" s="7">
        <v>43689</v>
      </c>
      <c r="AA107">
        <v>2019</v>
      </c>
      <c r="AB107">
        <v>93452.38</v>
      </c>
      <c r="AC107">
        <v>17.001000000000001</v>
      </c>
      <c r="AD107">
        <v>859384.39099999995</v>
      </c>
      <c r="AE107" s="11">
        <f t="shared" si="18"/>
        <v>0.45129071911493562</v>
      </c>
      <c r="AF107" s="9">
        <f t="shared" si="26"/>
        <v>3.9565531275747828E-2</v>
      </c>
      <c r="AG107" s="10" t="s">
        <v>20</v>
      </c>
      <c r="AH107" s="7">
        <v>43689</v>
      </c>
      <c r="AI107">
        <v>2019</v>
      </c>
      <c r="AJ107">
        <v>50783.05</v>
      </c>
      <c r="AK107">
        <v>2.117</v>
      </c>
      <c r="AL107">
        <v>396438.005</v>
      </c>
      <c r="AM107" s="11">
        <f t="shared" si="19"/>
        <v>-0.20869279189031598</v>
      </c>
      <c r="AN107" s="9">
        <f t="shared" si="27"/>
        <v>1.0680106212319376E-2</v>
      </c>
      <c r="AO107" s="10" t="s">
        <v>21</v>
      </c>
      <c r="AP107" s="7">
        <v>43689</v>
      </c>
      <c r="AQ107">
        <v>2019</v>
      </c>
      <c r="AR107">
        <v>243085.1</v>
      </c>
      <c r="AS107">
        <v>56.935000000000002</v>
      </c>
      <c r="AT107">
        <v>2121945.2850000001</v>
      </c>
      <c r="AU107" s="11">
        <f t="shared" si="20"/>
        <v>0.60179989022177627</v>
      </c>
      <c r="AV107" s="9">
        <f t="shared" si="28"/>
        <v>5.3663023643891923E-2</v>
      </c>
      <c r="AW107" s="10" t="s">
        <v>22</v>
      </c>
      <c r="AX107" s="7">
        <v>43689</v>
      </c>
      <c r="AY107">
        <v>2019</v>
      </c>
      <c r="AZ107">
        <v>17112.099999999999</v>
      </c>
      <c r="BA107">
        <v>1.1659999999999999</v>
      </c>
      <c r="BB107">
        <v>165246.35200000001</v>
      </c>
      <c r="BC107" s="11">
        <f t="shared" si="21"/>
        <v>-0.53589435267810059</v>
      </c>
      <c r="BD107" s="34">
        <f t="shared" si="29"/>
        <v>1.4112263125784464E-2</v>
      </c>
      <c r="BE107" s="36"/>
      <c r="BF107" s="44">
        <f t="shared" si="22"/>
        <v>205.339</v>
      </c>
      <c r="BG107" s="45"/>
      <c r="BH107" s="52"/>
      <c r="BI107" s="53"/>
    </row>
    <row r="108" spans="1:61" x14ac:dyDescent="0.25">
      <c r="A108" s="6" t="s">
        <v>16</v>
      </c>
      <c r="B108" s="7">
        <v>43690</v>
      </c>
      <c r="C108">
        <v>2019</v>
      </c>
      <c r="D108">
        <v>161356.20000000001</v>
      </c>
      <c r="E108" s="31">
        <v>11.635</v>
      </c>
      <c r="F108">
        <v>1316102.46</v>
      </c>
      <c r="G108" s="8">
        <f t="shared" si="15"/>
        <v>0.27746494739391658</v>
      </c>
      <c r="H108" s="34">
        <f t="shared" si="23"/>
        <v>1.7680994228975153E-2</v>
      </c>
      <c r="I108" s="10" t="s">
        <v>17</v>
      </c>
      <c r="J108" s="7">
        <v>43690</v>
      </c>
      <c r="K108">
        <v>2019</v>
      </c>
      <c r="L108">
        <v>192924.35</v>
      </c>
      <c r="M108">
        <v>26.327999999999999</v>
      </c>
      <c r="N108">
        <v>1670994.32</v>
      </c>
      <c r="O108" s="11">
        <f t="shared" si="16"/>
        <v>0.10131854534593776</v>
      </c>
      <c r="P108" s="9">
        <f t="shared" si="24"/>
        <v>3.1511776772526673E-2</v>
      </c>
      <c r="Q108" s="10" t="s">
        <v>18</v>
      </c>
      <c r="R108" s="7">
        <v>43690</v>
      </c>
      <c r="S108">
        <v>2019</v>
      </c>
      <c r="T108">
        <v>460798.38</v>
      </c>
      <c r="U108">
        <v>87.275999999999996</v>
      </c>
      <c r="V108">
        <v>4007422.145</v>
      </c>
      <c r="W108" s="11">
        <f t="shared" si="17"/>
        <v>4.217740038378915E-2</v>
      </c>
      <c r="X108" s="9">
        <f t="shared" si="25"/>
        <v>4.3557178077130179E-2</v>
      </c>
      <c r="Y108" s="10" t="s">
        <v>19</v>
      </c>
      <c r="Z108" s="7">
        <v>43690</v>
      </c>
      <c r="AA108">
        <v>2019</v>
      </c>
      <c r="AB108">
        <v>90605.24</v>
      </c>
      <c r="AC108">
        <v>13.664999999999999</v>
      </c>
      <c r="AD108">
        <v>823832.93299999996</v>
      </c>
      <c r="AE108" s="11">
        <f t="shared" si="18"/>
        <v>0.16651300962917434</v>
      </c>
      <c r="AF108" s="9">
        <f t="shared" si="26"/>
        <v>3.3174201837837917E-2</v>
      </c>
      <c r="AG108" s="10" t="s">
        <v>20</v>
      </c>
      <c r="AH108" s="7">
        <v>43690</v>
      </c>
      <c r="AI108">
        <v>2019</v>
      </c>
      <c r="AJ108">
        <v>56614.2</v>
      </c>
      <c r="AK108">
        <v>2.0670000000000002</v>
      </c>
      <c r="AL108">
        <v>441638.63299999997</v>
      </c>
      <c r="AM108" s="11">
        <f t="shared" si="19"/>
        <v>-0.22738214493967074</v>
      </c>
      <c r="AN108" s="9">
        <f t="shared" si="27"/>
        <v>9.3605941398700061E-3</v>
      </c>
      <c r="AO108" s="10" t="s">
        <v>21</v>
      </c>
      <c r="AP108" s="7">
        <v>43690</v>
      </c>
      <c r="AQ108">
        <v>2019</v>
      </c>
      <c r="AR108">
        <v>247610.47</v>
      </c>
      <c r="AS108">
        <v>56.835999999999999</v>
      </c>
      <c r="AT108">
        <v>2158866.3849999998</v>
      </c>
      <c r="AU108" s="11">
        <f t="shared" si="20"/>
        <v>0.59901464056634535</v>
      </c>
      <c r="AV108" s="9">
        <f t="shared" si="28"/>
        <v>5.2653559659737816E-2</v>
      </c>
      <c r="AW108" s="10" t="s">
        <v>22</v>
      </c>
      <c r="AX108" s="7">
        <v>43690</v>
      </c>
      <c r="AY108">
        <v>2019</v>
      </c>
      <c r="AZ108">
        <v>18440.259999999998</v>
      </c>
      <c r="BA108">
        <v>1.179</v>
      </c>
      <c r="BB108">
        <v>173826.421</v>
      </c>
      <c r="BC108" s="11">
        <f t="shared" si="21"/>
        <v>-0.53071993293952013</v>
      </c>
      <c r="BD108" s="34">
        <f t="shared" si="29"/>
        <v>1.3565256572819848E-2</v>
      </c>
      <c r="BE108" s="36"/>
      <c r="BF108" s="44">
        <f t="shared" si="22"/>
        <v>198.98600000000002</v>
      </c>
      <c r="BG108" s="45"/>
      <c r="BH108" s="52"/>
      <c r="BI108" s="53"/>
    </row>
    <row r="109" spans="1:61" x14ac:dyDescent="0.25">
      <c r="A109" s="6" t="s">
        <v>16</v>
      </c>
      <c r="B109" s="7">
        <v>43691</v>
      </c>
      <c r="C109">
        <v>2019</v>
      </c>
      <c r="D109">
        <v>157725.04</v>
      </c>
      <c r="E109" s="31">
        <v>13.272</v>
      </c>
      <c r="F109">
        <v>1296977.0430000001</v>
      </c>
      <c r="G109" s="8">
        <f t="shared" si="15"/>
        <v>0.45719937961427259</v>
      </c>
      <c r="H109" s="34">
        <f t="shared" si="23"/>
        <v>2.0466052304674447E-2</v>
      </c>
      <c r="I109" s="10" t="s">
        <v>17</v>
      </c>
      <c r="J109" s="7">
        <v>43691</v>
      </c>
      <c r="K109">
        <v>2019</v>
      </c>
      <c r="L109">
        <v>180828.55</v>
      </c>
      <c r="M109">
        <v>22.553000000000001</v>
      </c>
      <c r="N109">
        <v>1566653.088</v>
      </c>
      <c r="O109" s="11">
        <f t="shared" si="16"/>
        <v>-5.6592329338083572E-2</v>
      </c>
      <c r="P109" s="9">
        <f t="shared" si="24"/>
        <v>2.8791313370838612E-2</v>
      </c>
      <c r="Q109" s="10" t="s">
        <v>18</v>
      </c>
      <c r="R109" s="7">
        <v>43691</v>
      </c>
      <c r="S109">
        <v>2019</v>
      </c>
      <c r="T109">
        <v>442804.64</v>
      </c>
      <c r="U109">
        <v>89.706000000000003</v>
      </c>
      <c r="V109">
        <v>3859483.76</v>
      </c>
      <c r="W109" s="11">
        <f t="shared" si="17"/>
        <v>7.1194439236768367E-2</v>
      </c>
      <c r="X109" s="9">
        <f t="shared" si="25"/>
        <v>4.6486009828423276E-2</v>
      </c>
      <c r="Y109" s="10" t="s">
        <v>19</v>
      </c>
      <c r="Z109" s="7">
        <v>43691</v>
      </c>
      <c r="AA109">
        <v>2019</v>
      </c>
      <c r="AB109">
        <v>97917.32</v>
      </c>
      <c r="AC109">
        <v>15.461</v>
      </c>
      <c r="AD109">
        <v>886021.43900000001</v>
      </c>
      <c r="AE109" s="11">
        <f t="shared" si="18"/>
        <v>0.31982858703817529</v>
      </c>
      <c r="AF109" s="9">
        <f t="shared" si="26"/>
        <v>3.489983271161004E-2</v>
      </c>
      <c r="AG109" s="10" t="s">
        <v>20</v>
      </c>
      <c r="AH109" s="7">
        <v>43691</v>
      </c>
      <c r="AI109">
        <v>2019</v>
      </c>
      <c r="AJ109">
        <v>57857.11</v>
      </c>
      <c r="AK109">
        <v>1.968</v>
      </c>
      <c r="AL109">
        <v>454554.69400000002</v>
      </c>
      <c r="AM109" s="11">
        <f t="shared" si="19"/>
        <v>-0.26438706397739342</v>
      </c>
      <c r="AN109" s="9">
        <f t="shared" si="27"/>
        <v>8.6590239897511648E-3</v>
      </c>
      <c r="AO109" s="10" t="s">
        <v>21</v>
      </c>
      <c r="AP109" s="7">
        <v>43691</v>
      </c>
      <c r="AQ109">
        <v>2019</v>
      </c>
      <c r="AR109">
        <v>254208.21</v>
      </c>
      <c r="AS109">
        <v>54.558999999999997</v>
      </c>
      <c r="AT109">
        <v>2223083.1090000002</v>
      </c>
      <c r="AU109" s="11">
        <f t="shared" si="20"/>
        <v>0.5349538984914356</v>
      </c>
      <c r="AV109" s="9">
        <f t="shared" si="28"/>
        <v>4.9084084872150407E-2</v>
      </c>
      <c r="AW109" s="10" t="s">
        <v>22</v>
      </c>
      <c r="AX109" s="7">
        <v>43691</v>
      </c>
      <c r="AY109">
        <v>2019</v>
      </c>
      <c r="AZ109">
        <v>17392.93</v>
      </c>
      <c r="BA109">
        <v>1.1679999999999999</v>
      </c>
      <c r="BB109">
        <v>167227.658</v>
      </c>
      <c r="BC109" s="11">
        <f t="shared" si="21"/>
        <v>-0.53509828810293436</v>
      </c>
      <c r="BD109" s="34">
        <f t="shared" si="29"/>
        <v>1.3968981135883634E-2</v>
      </c>
      <c r="BE109" s="36"/>
      <c r="BF109" s="44">
        <f t="shared" si="22"/>
        <v>198.68699999999998</v>
      </c>
      <c r="BG109" s="45"/>
      <c r="BH109" s="52"/>
      <c r="BI109" s="53"/>
    </row>
    <row r="110" spans="1:61" x14ac:dyDescent="0.25">
      <c r="A110" s="6" t="s">
        <v>16</v>
      </c>
      <c r="B110" s="7">
        <v>43692</v>
      </c>
      <c r="C110">
        <v>2019</v>
      </c>
      <c r="D110">
        <v>148138.66</v>
      </c>
      <c r="E110" s="31">
        <v>10.946999999999999</v>
      </c>
      <c r="F110">
        <v>1214372.629</v>
      </c>
      <c r="G110" s="8">
        <f t="shared" si="15"/>
        <v>0.20192598015652807</v>
      </c>
      <c r="H110" s="34">
        <f t="shared" si="23"/>
        <v>1.8029062478153071E-2</v>
      </c>
      <c r="I110" s="10" t="s">
        <v>17</v>
      </c>
      <c r="J110" s="7">
        <v>43692</v>
      </c>
      <c r="K110">
        <v>2019</v>
      </c>
      <c r="L110">
        <v>180980.5</v>
      </c>
      <c r="M110">
        <v>22.393000000000001</v>
      </c>
      <c r="N110">
        <v>1561245.017</v>
      </c>
      <c r="O110" s="11">
        <f t="shared" si="16"/>
        <v>-6.3285240582969249E-2</v>
      </c>
      <c r="P110" s="9">
        <f t="shared" si="24"/>
        <v>2.8686080347630663E-2</v>
      </c>
      <c r="Q110" s="10" t="s">
        <v>18</v>
      </c>
      <c r="R110" s="7">
        <v>43692</v>
      </c>
      <c r="S110">
        <v>2019</v>
      </c>
      <c r="T110">
        <v>431964.78</v>
      </c>
      <c r="U110">
        <v>87.585999999999999</v>
      </c>
      <c r="V110">
        <v>3746689.4679999999</v>
      </c>
      <c r="W110" s="11">
        <f t="shared" si="17"/>
        <v>4.5879162541988157E-2</v>
      </c>
      <c r="X110" s="9">
        <f t="shared" si="25"/>
        <v>4.6753807993996262E-2</v>
      </c>
      <c r="Y110" s="10" t="s">
        <v>19</v>
      </c>
      <c r="Z110" s="7">
        <v>43692</v>
      </c>
      <c r="AA110">
        <v>2019</v>
      </c>
      <c r="AB110">
        <v>90304.03</v>
      </c>
      <c r="AC110">
        <v>12.358000000000001</v>
      </c>
      <c r="AD110">
        <v>811076.30599999998</v>
      </c>
      <c r="AE110" s="11">
        <f t="shared" si="18"/>
        <v>5.4940927405586377E-2</v>
      </c>
      <c r="AF110" s="9">
        <f t="shared" si="26"/>
        <v>3.0473088434665726E-2</v>
      </c>
      <c r="AG110" s="10" t="s">
        <v>20</v>
      </c>
      <c r="AH110" s="7">
        <v>43692</v>
      </c>
      <c r="AI110">
        <v>2019</v>
      </c>
      <c r="AJ110">
        <v>55014.77</v>
      </c>
      <c r="AK110">
        <v>1.833</v>
      </c>
      <c r="AL110">
        <v>428820.45199999999</v>
      </c>
      <c r="AM110" s="11">
        <f t="shared" si="19"/>
        <v>-0.31484831721065148</v>
      </c>
      <c r="AN110" s="9">
        <f t="shared" si="27"/>
        <v>8.5490325447443918E-3</v>
      </c>
      <c r="AO110" s="10" t="s">
        <v>21</v>
      </c>
      <c r="AP110" s="7">
        <v>43692</v>
      </c>
      <c r="AQ110">
        <v>2019</v>
      </c>
      <c r="AR110">
        <v>235469.14</v>
      </c>
      <c r="AS110">
        <v>49.6</v>
      </c>
      <c r="AT110">
        <v>2017248.4010000001</v>
      </c>
      <c r="AU110" s="11">
        <f t="shared" si="20"/>
        <v>0.39543821120576278</v>
      </c>
      <c r="AV110" s="9">
        <f t="shared" si="28"/>
        <v>4.9175897202756044E-2</v>
      </c>
      <c r="AW110" s="10" t="s">
        <v>22</v>
      </c>
      <c r="AX110" s="7">
        <v>43692</v>
      </c>
      <c r="AY110">
        <v>2019</v>
      </c>
      <c r="AZ110">
        <v>16250.76</v>
      </c>
      <c r="BA110">
        <v>1.8939999999999999</v>
      </c>
      <c r="BB110">
        <v>167665.315</v>
      </c>
      <c r="BC110" s="11">
        <f t="shared" si="21"/>
        <v>-0.24612684731760076</v>
      </c>
      <c r="BD110" s="34">
        <f t="shared" si="29"/>
        <v>2.2592627461440071E-2</v>
      </c>
      <c r="BE110" s="36"/>
      <c r="BF110" s="44">
        <f t="shared" si="22"/>
        <v>186.61099999999999</v>
      </c>
      <c r="BG110" s="45"/>
      <c r="BH110" s="52"/>
      <c r="BI110" s="53"/>
    </row>
    <row r="111" spans="1:61" x14ac:dyDescent="0.25">
      <c r="A111" s="6" t="s">
        <v>16</v>
      </c>
      <c r="B111" s="7">
        <v>43693</v>
      </c>
      <c r="C111">
        <v>2019</v>
      </c>
      <c r="D111">
        <v>142589.47</v>
      </c>
      <c r="E111" s="31">
        <v>9.6790000000000003</v>
      </c>
      <c r="F111">
        <v>1167400.42</v>
      </c>
      <c r="G111" s="8">
        <f t="shared" si="15"/>
        <v>6.2705906817852958E-2</v>
      </c>
      <c r="H111" s="34">
        <f t="shared" si="23"/>
        <v>1.6582142398064239E-2</v>
      </c>
      <c r="I111" s="10" t="s">
        <v>17</v>
      </c>
      <c r="J111" s="7">
        <v>43693</v>
      </c>
      <c r="K111">
        <v>2019</v>
      </c>
      <c r="L111">
        <v>183387.94</v>
      </c>
      <c r="M111">
        <v>23.335999999999999</v>
      </c>
      <c r="N111">
        <v>1585388.423</v>
      </c>
      <c r="O111" s="11">
        <f t="shared" si="16"/>
        <v>-2.3838894933424396E-2</v>
      </c>
      <c r="P111" s="9">
        <f t="shared" si="24"/>
        <v>2.9438842445741766E-2</v>
      </c>
      <c r="Q111" s="10" t="s">
        <v>18</v>
      </c>
      <c r="R111" s="7">
        <v>43693</v>
      </c>
      <c r="S111">
        <v>2019</v>
      </c>
      <c r="T111">
        <v>435807.36</v>
      </c>
      <c r="U111">
        <v>93.251999999999995</v>
      </c>
      <c r="V111">
        <v>3793045.2689999999</v>
      </c>
      <c r="W111" s="11">
        <f t="shared" si="17"/>
        <v>0.11353782185926377</v>
      </c>
      <c r="X111" s="9">
        <f t="shared" si="25"/>
        <v>4.9169990541444289E-2</v>
      </c>
      <c r="Y111" s="10" t="s">
        <v>19</v>
      </c>
      <c r="Z111" s="7">
        <v>43693</v>
      </c>
      <c r="AA111">
        <v>2019</v>
      </c>
      <c r="AB111">
        <v>79629.13</v>
      </c>
      <c r="AC111">
        <v>8.8529999999999998</v>
      </c>
      <c r="AD111">
        <v>705000.24699999997</v>
      </c>
      <c r="AE111" s="11">
        <f t="shared" si="18"/>
        <v>-0.2442634706002868</v>
      </c>
      <c r="AF111" s="9">
        <f t="shared" si="26"/>
        <v>2.5114884817905605E-2</v>
      </c>
      <c r="AG111" s="10" t="s">
        <v>20</v>
      </c>
      <c r="AH111" s="7">
        <v>43693</v>
      </c>
      <c r="AI111">
        <v>2019</v>
      </c>
      <c r="AJ111">
        <v>54296.5</v>
      </c>
      <c r="AK111">
        <v>1.851</v>
      </c>
      <c r="AL111">
        <v>423082.80499999999</v>
      </c>
      <c r="AM111" s="11">
        <f t="shared" si="19"/>
        <v>-0.30812015011288374</v>
      </c>
      <c r="AN111" s="9">
        <f t="shared" si="27"/>
        <v>8.7500601684816753E-3</v>
      </c>
      <c r="AO111" s="10" t="s">
        <v>21</v>
      </c>
      <c r="AP111" s="7">
        <v>43693</v>
      </c>
      <c r="AQ111">
        <v>2019</v>
      </c>
      <c r="AR111">
        <v>222262.8</v>
      </c>
      <c r="AS111">
        <v>46.911000000000001</v>
      </c>
      <c r="AT111">
        <v>1903194.635</v>
      </c>
      <c r="AU111" s="11">
        <f t="shared" si="20"/>
        <v>0.31978632915067612</v>
      </c>
      <c r="AV111" s="9">
        <f t="shared" si="28"/>
        <v>4.9297112483716099E-2</v>
      </c>
      <c r="AW111" s="10" t="s">
        <v>22</v>
      </c>
      <c r="AX111" s="7">
        <v>43693</v>
      </c>
      <c r="AY111">
        <v>2019</v>
      </c>
      <c r="AZ111">
        <v>17413.310000000001</v>
      </c>
      <c r="BA111">
        <v>1.9</v>
      </c>
      <c r="BB111">
        <v>180317.636</v>
      </c>
      <c r="BC111" s="11">
        <f t="shared" si="21"/>
        <v>-0.24373865359210212</v>
      </c>
      <c r="BD111" s="34">
        <f t="shared" si="29"/>
        <v>2.1073923129737569E-2</v>
      </c>
      <c r="BE111" s="36"/>
      <c r="BF111" s="44">
        <f t="shared" si="22"/>
        <v>185.78200000000001</v>
      </c>
      <c r="BG111" s="45"/>
      <c r="BH111" s="52"/>
      <c r="BI111" s="53"/>
    </row>
    <row r="112" spans="1:61" x14ac:dyDescent="0.25">
      <c r="A112" s="6" t="s">
        <v>16</v>
      </c>
      <c r="B112" s="7">
        <v>43694</v>
      </c>
      <c r="C112">
        <v>2019</v>
      </c>
      <c r="D112">
        <v>137633.98000000001</v>
      </c>
      <c r="E112" s="31">
        <v>9.7639999999999993</v>
      </c>
      <c r="F112">
        <v>1133538.4480000001</v>
      </c>
      <c r="G112" s="8">
        <f t="shared" si="15"/>
        <v>7.2038482712006954E-2</v>
      </c>
      <c r="H112" s="34">
        <f t="shared" si="23"/>
        <v>1.7227470346907896E-2</v>
      </c>
      <c r="I112" s="10" t="s">
        <v>17</v>
      </c>
      <c r="J112" s="7">
        <v>43694</v>
      </c>
      <c r="K112">
        <v>2019</v>
      </c>
      <c r="L112">
        <v>181930.68</v>
      </c>
      <c r="M112">
        <v>23.733000000000001</v>
      </c>
      <c r="N112">
        <v>1568129.5970000001</v>
      </c>
      <c r="O112" s="11">
        <f t="shared" si="16"/>
        <v>-7.2321089070517298E-3</v>
      </c>
      <c r="P112" s="9">
        <f t="shared" si="24"/>
        <v>3.0269181890838322E-2</v>
      </c>
      <c r="Q112" s="10" t="s">
        <v>18</v>
      </c>
      <c r="R112" s="7">
        <v>43694</v>
      </c>
      <c r="S112">
        <v>2019</v>
      </c>
      <c r="T112">
        <v>442921.73</v>
      </c>
      <c r="U112">
        <v>90.463999999999999</v>
      </c>
      <c r="V112">
        <v>3848474.23</v>
      </c>
      <c r="W112" s="11">
        <f t="shared" si="17"/>
        <v>8.0245844771977451E-2</v>
      </c>
      <c r="X112" s="9">
        <f t="shared" si="25"/>
        <v>4.7012917116506195E-2</v>
      </c>
      <c r="Y112" s="10" t="s">
        <v>19</v>
      </c>
      <c r="Z112" s="7">
        <v>43694</v>
      </c>
      <c r="AA112">
        <v>2019</v>
      </c>
      <c r="AB112">
        <v>69525.649999999994</v>
      </c>
      <c r="AC112">
        <v>8.3019999999999996</v>
      </c>
      <c r="AD112">
        <v>630770.81599999999</v>
      </c>
      <c r="AE112" s="11">
        <f t="shared" si="18"/>
        <v>-0.29129959707710168</v>
      </c>
      <c r="AF112" s="9">
        <f t="shared" si="26"/>
        <v>2.6323348479077385E-2</v>
      </c>
      <c r="AG112" s="10" t="s">
        <v>20</v>
      </c>
      <c r="AH112" s="7">
        <v>43694</v>
      </c>
      <c r="AI112">
        <v>2019</v>
      </c>
      <c r="AJ112">
        <v>55210.66</v>
      </c>
      <c r="AK112">
        <v>3.55</v>
      </c>
      <c r="AL112">
        <v>425362.20199999999</v>
      </c>
      <c r="AM112" s="11">
        <f t="shared" si="19"/>
        <v>0.32694406650419378</v>
      </c>
      <c r="AN112" s="9">
        <f t="shared" si="27"/>
        <v>1.6691657055132512E-2</v>
      </c>
      <c r="AO112" s="10" t="s">
        <v>21</v>
      </c>
      <c r="AP112" s="7">
        <v>43694</v>
      </c>
      <c r="AQ112">
        <v>2019</v>
      </c>
      <c r="AR112">
        <v>200562.29</v>
      </c>
      <c r="AS112">
        <v>38.777000000000001</v>
      </c>
      <c r="AT112">
        <v>1704815.048</v>
      </c>
      <c r="AU112" s="11">
        <f t="shared" si="20"/>
        <v>9.0945716046892375E-2</v>
      </c>
      <c r="AV112" s="9">
        <f t="shared" si="28"/>
        <v>4.5491151718177469E-2</v>
      </c>
      <c r="AW112" s="10" t="s">
        <v>22</v>
      </c>
      <c r="AX112" s="7">
        <v>43694</v>
      </c>
      <c r="AY112">
        <v>2019</v>
      </c>
      <c r="AZ112">
        <v>13287</v>
      </c>
      <c r="BA112">
        <v>1.704</v>
      </c>
      <c r="BB112">
        <v>149918.1</v>
      </c>
      <c r="BC112" s="11">
        <f t="shared" si="21"/>
        <v>-0.32175298195839053</v>
      </c>
      <c r="BD112" s="34">
        <f t="shared" si="29"/>
        <v>2.2732411896895705E-2</v>
      </c>
      <c r="BE112" s="36"/>
      <c r="BF112" s="44">
        <f t="shared" si="22"/>
        <v>176.29400000000004</v>
      </c>
      <c r="BG112" s="45"/>
      <c r="BH112" s="52"/>
      <c r="BI112" s="53"/>
    </row>
    <row r="113" spans="1:61" x14ac:dyDescent="0.25">
      <c r="A113" s="6" t="s">
        <v>16</v>
      </c>
      <c r="B113" s="7">
        <v>43695</v>
      </c>
      <c r="C113">
        <v>2019</v>
      </c>
      <c r="D113">
        <v>138726.26</v>
      </c>
      <c r="E113" s="31">
        <v>10.55</v>
      </c>
      <c r="F113">
        <v>1149540.5</v>
      </c>
      <c r="G113" s="8">
        <f t="shared" si="15"/>
        <v>0.15833736098030263</v>
      </c>
      <c r="H113" s="34">
        <f t="shared" si="23"/>
        <v>1.8355160170520309E-2</v>
      </c>
      <c r="I113" s="10" t="s">
        <v>17</v>
      </c>
      <c r="J113" s="7">
        <v>43695</v>
      </c>
      <c r="K113">
        <v>2019</v>
      </c>
      <c r="L113">
        <v>199522.48</v>
      </c>
      <c r="M113">
        <v>40.253999999999998</v>
      </c>
      <c r="N113">
        <v>1808709.9790000001</v>
      </c>
      <c r="O113" s="11">
        <f t="shared" si="16"/>
        <v>0.68385280782267466</v>
      </c>
      <c r="P113" s="9">
        <f t="shared" si="24"/>
        <v>4.4511282037881648E-2</v>
      </c>
      <c r="Q113" s="10" t="s">
        <v>18</v>
      </c>
      <c r="R113" s="7">
        <v>43695</v>
      </c>
      <c r="S113">
        <v>2019</v>
      </c>
      <c r="T113">
        <v>443930.33</v>
      </c>
      <c r="U113">
        <v>105.193</v>
      </c>
      <c r="V113">
        <v>3944431.2039999999</v>
      </c>
      <c r="W113" s="11">
        <f t="shared" si="17"/>
        <v>0.25612731195943828</v>
      </c>
      <c r="X113" s="9">
        <f t="shared" si="25"/>
        <v>5.3337474814277433E-2</v>
      </c>
      <c r="Y113" s="10" t="s">
        <v>19</v>
      </c>
      <c r="Z113" s="7">
        <v>43695</v>
      </c>
      <c r="AA113">
        <v>2019</v>
      </c>
      <c r="AB113">
        <v>79337.62</v>
      </c>
      <c r="AC113">
        <v>12.83</v>
      </c>
      <c r="AD113">
        <v>727666.09600000002</v>
      </c>
      <c r="AE113" s="11">
        <f t="shared" si="18"/>
        <v>9.523321723690506E-2</v>
      </c>
      <c r="AF113" s="9">
        <f t="shared" si="26"/>
        <v>3.526342664726817E-2</v>
      </c>
      <c r="AG113" s="10" t="s">
        <v>20</v>
      </c>
      <c r="AH113" s="7">
        <v>43695</v>
      </c>
      <c r="AI113">
        <v>2019</v>
      </c>
      <c r="AJ113">
        <v>61722.080000000002</v>
      </c>
      <c r="AK113">
        <v>4.7110000000000003</v>
      </c>
      <c r="AL113">
        <v>493191.49699999997</v>
      </c>
      <c r="AM113" s="11">
        <f t="shared" si="19"/>
        <v>0.76091084431021339</v>
      </c>
      <c r="AN113" s="9">
        <f t="shared" si="27"/>
        <v>1.9104141205419041E-2</v>
      </c>
      <c r="AO113" s="10" t="s">
        <v>21</v>
      </c>
      <c r="AP113" s="7">
        <v>43695</v>
      </c>
      <c r="AQ113">
        <v>2019</v>
      </c>
      <c r="AR113">
        <v>204610.54</v>
      </c>
      <c r="AS113">
        <v>42.698</v>
      </c>
      <c r="AT113">
        <v>1750952.696</v>
      </c>
      <c r="AU113" s="11">
        <f t="shared" si="20"/>
        <v>0.20125848270289631</v>
      </c>
      <c r="AV113" s="9">
        <f t="shared" si="28"/>
        <v>4.877116337584942E-2</v>
      </c>
      <c r="AW113" s="10" t="s">
        <v>22</v>
      </c>
      <c r="AX113" s="7">
        <v>43695</v>
      </c>
      <c r="AY113">
        <v>2019</v>
      </c>
      <c r="AZ113">
        <v>18085.2</v>
      </c>
      <c r="BA113">
        <v>1.944</v>
      </c>
      <c r="BB113">
        <v>185088.25899999999</v>
      </c>
      <c r="BC113" s="11">
        <f t="shared" si="21"/>
        <v>-0.22622523293844551</v>
      </c>
      <c r="BD113" s="34">
        <f t="shared" si="29"/>
        <v>2.100619467169984E-2</v>
      </c>
      <c r="BE113" s="36"/>
      <c r="BF113" s="44">
        <f t="shared" si="22"/>
        <v>218.18</v>
      </c>
      <c r="BG113" s="45"/>
      <c r="BH113" s="52"/>
      <c r="BI113" s="53"/>
    </row>
    <row r="114" spans="1:61" x14ac:dyDescent="0.25">
      <c r="A114" s="12" t="s">
        <v>16</v>
      </c>
      <c r="B114" s="13">
        <v>43696</v>
      </c>
      <c r="C114" s="14">
        <v>2019</v>
      </c>
      <c r="D114" s="14">
        <v>160748.32999999999</v>
      </c>
      <c r="E114" s="32">
        <v>13.157</v>
      </c>
      <c r="F114" s="14">
        <v>1334160.8959999999</v>
      </c>
      <c r="G114" s="19">
        <f t="shared" si="15"/>
        <v>0.44457295340453468</v>
      </c>
      <c r="H114" s="34">
        <f t="shared" si="23"/>
        <v>1.9723258325808405E-2</v>
      </c>
      <c r="I114" s="16" t="s">
        <v>17</v>
      </c>
      <c r="J114" s="13">
        <v>43696</v>
      </c>
      <c r="K114" s="14">
        <v>2019</v>
      </c>
      <c r="L114" s="14">
        <v>245026.55</v>
      </c>
      <c r="M114" s="14">
        <v>57.046999999999997</v>
      </c>
      <c r="N114" s="14">
        <v>2309925.2790000001</v>
      </c>
      <c r="O114" s="18">
        <f t="shared" si="16"/>
        <v>1.3863156736687068</v>
      </c>
      <c r="P114" s="9">
        <f t="shared" si="24"/>
        <v>4.9392939692574356E-2</v>
      </c>
      <c r="Q114" s="16" t="s">
        <v>18</v>
      </c>
      <c r="R114" s="13">
        <v>43696</v>
      </c>
      <c r="S114" s="14">
        <v>2019</v>
      </c>
      <c r="T114" s="14">
        <v>501296.05</v>
      </c>
      <c r="U114" s="14">
        <v>118.517</v>
      </c>
      <c r="V114" s="14">
        <v>4468118.2869999995</v>
      </c>
      <c r="W114" s="18">
        <f t="shared" si="17"/>
        <v>0.41523143775248111</v>
      </c>
      <c r="X114" s="9">
        <f t="shared" si="25"/>
        <v>5.3050072709500767E-2</v>
      </c>
      <c r="Y114" s="16" t="s">
        <v>19</v>
      </c>
      <c r="Z114" s="13">
        <v>43696</v>
      </c>
      <c r="AA114" s="14">
        <v>2019</v>
      </c>
      <c r="AB114" s="14">
        <v>111144.3</v>
      </c>
      <c r="AC114" s="14">
        <v>27.591000000000001</v>
      </c>
      <c r="AD114" s="14">
        <v>1052328.9979999999</v>
      </c>
      <c r="AE114" s="18">
        <f t="shared" si="18"/>
        <v>1.355306289694735</v>
      </c>
      <c r="AF114" s="9">
        <f t="shared" si="26"/>
        <v>5.2437973395084568E-2</v>
      </c>
      <c r="AG114" s="16" t="s">
        <v>20</v>
      </c>
      <c r="AH114" s="13">
        <v>43696</v>
      </c>
      <c r="AI114" s="14">
        <v>2019</v>
      </c>
      <c r="AJ114" s="14">
        <v>61557.81</v>
      </c>
      <c r="AK114" s="14">
        <v>5.7990000000000004</v>
      </c>
      <c r="AL114" s="14">
        <v>496606.973</v>
      </c>
      <c r="AM114" s="18">
        <f t="shared" si="19"/>
        <v>1.1675911666641747</v>
      </c>
      <c r="AN114" s="9">
        <f t="shared" si="27"/>
        <v>2.3354484794960783E-2</v>
      </c>
      <c r="AO114" s="16" t="s">
        <v>21</v>
      </c>
      <c r="AP114" s="13">
        <v>43696</v>
      </c>
      <c r="AQ114" s="14">
        <v>2019</v>
      </c>
      <c r="AR114" s="14">
        <v>255922.39</v>
      </c>
      <c r="AS114" s="14">
        <v>62.973999999999997</v>
      </c>
      <c r="AT114" s="14">
        <v>2272461.145</v>
      </c>
      <c r="AU114" s="18">
        <f t="shared" si="20"/>
        <v>0.77170011920305837</v>
      </c>
      <c r="AV114" s="9">
        <f t="shared" si="28"/>
        <v>5.5423609894108883E-2</v>
      </c>
      <c r="AW114" s="16" t="s">
        <v>22</v>
      </c>
      <c r="AX114" s="13">
        <v>43696</v>
      </c>
      <c r="AY114" s="14">
        <v>2019</v>
      </c>
      <c r="AZ114" s="14">
        <v>20871.919999999998</v>
      </c>
      <c r="BA114" s="14">
        <v>3.3149999999999999</v>
      </c>
      <c r="BB114" s="14">
        <v>211755.08</v>
      </c>
      <c r="BC114" s="18">
        <f t="shared" si="21"/>
        <v>0.31947703333799027</v>
      </c>
      <c r="BD114" s="34">
        <f t="shared" si="29"/>
        <v>3.1309756535710977E-2</v>
      </c>
      <c r="BE114" s="36"/>
      <c r="BF114" s="46">
        <f t="shared" si="22"/>
        <v>288.39999999999992</v>
      </c>
      <c r="BG114" s="45"/>
      <c r="BH114" s="54">
        <v>43696</v>
      </c>
      <c r="BI114" s="55">
        <v>2</v>
      </c>
    </row>
    <row r="115" spans="1:61" x14ac:dyDescent="0.25">
      <c r="A115" s="12" t="s">
        <v>16</v>
      </c>
      <c r="B115" s="13">
        <v>43697</v>
      </c>
      <c r="C115" s="14">
        <v>2019</v>
      </c>
      <c r="D115" s="14">
        <v>156594.95000000001</v>
      </c>
      <c r="E115" s="32">
        <v>13.355</v>
      </c>
      <c r="F115" s="14">
        <v>1302351.44</v>
      </c>
      <c r="G115" s="19">
        <f t="shared" si="15"/>
        <v>0.4663123654873878</v>
      </c>
      <c r="H115" s="34">
        <f t="shared" si="23"/>
        <v>2.0509057063736961E-2</v>
      </c>
      <c r="I115" s="16" t="s">
        <v>17</v>
      </c>
      <c r="J115" s="13">
        <v>43697</v>
      </c>
      <c r="K115" s="14">
        <v>2019</v>
      </c>
      <c r="L115" s="14">
        <v>254232.88</v>
      </c>
      <c r="M115" s="14">
        <v>52.225999999999999</v>
      </c>
      <c r="N115" s="14">
        <v>2347612.807</v>
      </c>
      <c r="O115" s="18">
        <f t="shared" si="16"/>
        <v>1.1846498917212454</v>
      </c>
      <c r="P115" s="9">
        <f t="shared" si="24"/>
        <v>4.4492856611000761E-2</v>
      </c>
      <c r="Q115" s="16" t="s">
        <v>18</v>
      </c>
      <c r="R115" s="13">
        <v>43697</v>
      </c>
      <c r="S115" s="14">
        <v>2019</v>
      </c>
      <c r="T115" s="14">
        <v>500867.34</v>
      </c>
      <c r="U115" s="14">
        <v>114.813</v>
      </c>
      <c r="V115" s="14">
        <v>4424472.4469999997</v>
      </c>
      <c r="W115" s="18">
        <f t="shared" si="17"/>
        <v>0.37100135054612943</v>
      </c>
      <c r="X115" s="9">
        <f t="shared" si="25"/>
        <v>5.1899068815695129E-2</v>
      </c>
      <c r="Y115" s="16" t="s">
        <v>19</v>
      </c>
      <c r="Z115" s="13">
        <v>43697</v>
      </c>
      <c r="AA115" s="14">
        <v>2019</v>
      </c>
      <c r="AB115" s="14">
        <v>109606.56</v>
      </c>
      <c r="AC115" s="14">
        <v>29.710999999999999</v>
      </c>
      <c r="AD115" s="14">
        <v>1045590.675</v>
      </c>
      <c r="AE115" s="18">
        <f t="shared" si="18"/>
        <v>1.5362801338523528</v>
      </c>
      <c r="AF115" s="9">
        <f t="shared" si="26"/>
        <v>5.6831034764153764E-2</v>
      </c>
      <c r="AG115" s="16" t="s">
        <v>20</v>
      </c>
      <c r="AH115" s="13">
        <v>43697</v>
      </c>
      <c r="AI115" s="14">
        <v>2019</v>
      </c>
      <c r="AJ115" s="14">
        <v>58853.79</v>
      </c>
      <c r="AK115" s="14">
        <v>7.1230000000000002</v>
      </c>
      <c r="AL115" s="14">
        <v>479098.39</v>
      </c>
      <c r="AM115" s="18">
        <f t="shared" si="19"/>
        <v>1.6624852354110911</v>
      </c>
      <c r="AN115" s="9">
        <f t="shared" si="27"/>
        <v>2.9735019564561677E-2</v>
      </c>
      <c r="AO115" s="16" t="s">
        <v>21</v>
      </c>
      <c r="AP115" s="13">
        <v>43697</v>
      </c>
      <c r="AQ115" s="14">
        <v>2019</v>
      </c>
      <c r="AR115" s="14">
        <v>241601.7</v>
      </c>
      <c r="AS115" s="14">
        <v>44.981000000000002</v>
      </c>
      <c r="AT115" s="14">
        <v>2093873.13</v>
      </c>
      <c r="AU115" s="18">
        <f t="shared" si="20"/>
        <v>0.26548802778722613</v>
      </c>
      <c r="AV115" s="9">
        <f t="shared" si="28"/>
        <v>4.2964398707384915E-2</v>
      </c>
      <c r="AW115" s="16" t="s">
        <v>22</v>
      </c>
      <c r="AX115" s="13">
        <v>43697</v>
      </c>
      <c r="AY115" s="14">
        <v>2019</v>
      </c>
      <c r="AZ115" s="14">
        <v>18859.439999999999</v>
      </c>
      <c r="BA115" s="14">
        <v>2.0950000000000002</v>
      </c>
      <c r="BB115" s="14">
        <v>189499.54300000001</v>
      </c>
      <c r="BC115" s="17">
        <f t="shared" si="21"/>
        <v>-0.16612235751339668</v>
      </c>
      <c r="BD115" s="34">
        <f t="shared" si="29"/>
        <v>2.2110871264739672E-2</v>
      </c>
      <c r="BE115" s="36"/>
      <c r="BF115" s="46">
        <f t="shared" si="22"/>
        <v>264.30400000000003</v>
      </c>
      <c r="BG115" s="45"/>
      <c r="BH115" s="54">
        <v>43697</v>
      </c>
      <c r="BI115" s="55">
        <v>3</v>
      </c>
    </row>
    <row r="116" spans="1:61" x14ac:dyDescent="0.25">
      <c r="A116" s="6" t="s">
        <v>16</v>
      </c>
      <c r="B116" s="7">
        <v>43698</v>
      </c>
      <c r="C116">
        <v>2019</v>
      </c>
      <c r="D116">
        <v>153046.99</v>
      </c>
      <c r="E116" s="31">
        <v>12.145</v>
      </c>
      <c r="F116">
        <v>1243228.4609999999</v>
      </c>
      <c r="G116" s="8">
        <f t="shared" si="15"/>
        <v>0.33346040275884115</v>
      </c>
      <c r="H116" s="34">
        <f t="shared" si="23"/>
        <v>1.9537841001855894E-2</v>
      </c>
      <c r="I116" s="10" t="s">
        <v>17</v>
      </c>
      <c r="J116" s="7">
        <v>43698</v>
      </c>
      <c r="K116">
        <v>2019</v>
      </c>
      <c r="L116">
        <v>239839.2</v>
      </c>
      <c r="M116">
        <v>47.923000000000002</v>
      </c>
      <c r="N116">
        <v>2197728.4449999998</v>
      </c>
      <c r="O116" s="11">
        <f t="shared" si="16"/>
        <v>1.0046524099291012</v>
      </c>
      <c r="P116" s="9">
        <f t="shared" si="24"/>
        <v>4.3611393490427343E-2</v>
      </c>
      <c r="Q116" s="10" t="s">
        <v>18</v>
      </c>
      <c r="R116" s="7">
        <v>43698</v>
      </c>
      <c r="S116">
        <v>2019</v>
      </c>
      <c r="T116">
        <v>503590.75</v>
      </c>
      <c r="U116">
        <v>110.855</v>
      </c>
      <c r="V116">
        <v>4444830.8159999996</v>
      </c>
      <c r="W116" s="11">
        <f t="shared" si="17"/>
        <v>0.32373820660370495</v>
      </c>
      <c r="X116" s="9">
        <f t="shared" si="25"/>
        <v>4.9880413716066177E-2</v>
      </c>
      <c r="Y116" s="10" t="s">
        <v>19</v>
      </c>
      <c r="Z116" s="7">
        <v>43698</v>
      </c>
      <c r="AA116">
        <v>2019</v>
      </c>
      <c r="AB116">
        <v>92143.12</v>
      </c>
      <c r="AC116">
        <v>13.209</v>
      </c>
      <c r="AD116">
        <v>859107.35600000003</v>
      </c>
      <c r="AE116" s="11">
        <f t="shared" si="18"/>
        <v>0.12758656013112069</v>
      </c>
      <c r="AF116" s="9">
        <f t="shared" si="26"/>
        <v>3.0750522406189244E-2</v>
      </c>
      <c r="AG116" s="10" t="s">
        <v>20</v>
      </c>
      <c r="AH116" s="7">
        <v>43698</v>
      </c>
      <c r="AI116">
        <v>2019</v>
      </c>
      <c r="AJ116">
        <v>53958.78</v>
      </c>
      <c r="AK116">
        <v>3.734</v>
      </c>
      <c r="AL116">
        <v>435282.739</v>
      </c>
      <c r="AM116" s="11">
        <f t="shared" si="19"/>
        <v>0.39572088572581965</v>
      </c>
      <c r="AN116" s="9">
        <f t="shared" si="27"/>
        <v>1.7156664693749778E-2</v>
      </c>
      <c r="AO116" s="10" t="s">
        <v>21</v>
      </c>
      <c r="AP116" s="7">
        <v>43698</v>
      </c>
      <c r="AQ116">
        <v>2019</v>
      </c>
      <c r="AR116">
        <v>229976.07</v>
      </c>
      <c r="AS116">
        <v>41.801000000000002</v>
      </c>
      <c r="AT116">
        <v>1979770.7749999999</v>
      </c>
      <c r="AU116" s="11">
        <f t="shared" si="20"/>
        <v>0.17602243279459859</v>
      </c>
      <c r="AV116" s="9">
        <f t="shared" si="28"/>
        <v>4.2228121081340844E-2</v>
      </c>
      <c r="AW116" s="10" t="s">
        <v>22</v>
      </c>
      <c r="AX116" s="7">
        <v>43698</v>
      </c>
      <c r="AY116">
        <v>2019</v>
      </c>
      <c r="AZ116">
        <v>19746.64</v>
      </c>
      <c r="BA116">
        <v>2.6190000000000002</v>
      </c>
      <c r="BB116">
        <v>200930.91500000001</v>
      </c>
      <c r="BC116" s="11">
        <f t="shared" si="21"/>
        <v>4.2446561180149896E-2</v>
      </c>
      <c r="BD116" s="34">
        <f t="shared" si="29"/>
        <v>2.6068661460084425E-2</v>
      </c>
      <c r="BE116" s="36"/>
      <c r="BF116" s="44">
        <f t="shared" si="22"/>
        <v>232.28600000000003</v>
      </c>
      <c r="BG116" s="45"/>
      <c r="BH116" s="52"/>
      <c r="BI116" s="53"/>
    </row>
    <row r="117" spans="1:61" x14ac:dyDescent="0.25">
      <c r="A117" s="12" t="s">
        <v>16</v>
      </c>
      <c r="B117" s="13">
        <v>43699</v>
      </c>
      <c r="C117" s="14">
        <v>2019</v>
      </c>
      <c r="D117" s="14">
        <v>151675.07999999999</v>
      </c>
      <c r="E117" s="32">
        <v>11.87</v>
      </c>
      <c r="F117" s="14">
        <v>1232187.095</v>
      </c>
      <c r="G117" s="19">
        <f t="shared" si="15"/>
        <v>0.30326677486598963</v>
      </c>
      <c r="H117" s="34">
        <f t="shared" si="23"/>
        <v>1.9266554646070206E-2</v>
      </c>
      <c r="I117" s="16" t="s">
        <v>17</v>
      </c>
      <c r="J117" s="13">
        <v>43699</v>
      </c>
      <c r="K117" s="14">
        <v>2019</v>
      </c>
      <c r="L117" s="14">
        <v>229267.34</v>
      </c>
      <c r="M117" s="14">
        <v>46.893000000000001</v>
      </c>
      <c r="N117" s="14">
        <v>2127071.6009999998</v>
      </c>
      <c r="O117" s="18">
        <f t="shared" si="16"/>
        <v>0.96156679379014975</v>
      </c>
      <c r="P117" s="9">
        <f t="shared" si="24"/>
        <v>4.4091604606026617E-2</v>
      </c>
      <c r="Q117" s="16" t="s">
        <v>18</v>
      </c>
      <c r="R117" s="13">
        <v>43699</v>
      </c>
      <c r="S117" s="14">
        <v>2019</v>
      </c>
      <c r="T117" s="14">
        <v>487210.86</v>
      </c>
      <c r="U117" s="14">
        <v>104.251</v>
      </c>
      <c r="V117" s="14">
        <v>4287694.6129999999</v>
      </c>
      <c r="W117" s="18">
        <f t="shared" si="17"/>
        <v>0.24487873146581435</v>
      </c>
      <c r="X117" s="9">
        <f t="shared" si="25"/>
        <v>4.8627996818578462E-2</v>
      </c>
      <c r="Y117" s="16" t="s">
        <v>19</v>
      </c>
      <c r="Z117" s="13">
        <v>43699</v>
      </c>
      <c r="AA117" s="14">
        <v>2019</v>
      </c>
      <c r="AB117" s="14">
        <v>87789.92</v>
      </c>
      <c r="AC117" s="14">
        <v>12.348000000000001</v>
      </c>
      <c r="AD117" s="14">
        <v>814868.89899999998</v>
      </c>
      <c r="AE117" s="17">
        <f t="shared" si="18"/>
        <v>5.4087277197295745E-2</v>
      </c>
      <c r="AF117" s="9">
        <f t="shared" si="26"/>
        <v>3.0306715632792854E-2</v>
      </c>
      <c r="AG117" s="16" t="s">
        <v>20</v>
      </c>
      <c r="AH117" s="13">
        <v>43699</v>
      </c>
      <c r="AI117" s="14">
        <v>2019</v>
      </c>
      <c r="AJ117" s="14">
        <v>60307.95</v>
      </c>
      <c r="AK117" s="14">
        <v>5.5469999999999997</v>
      </c>
      <c r="AL117" s="14">
        <v>483202.93400000001</v>
      </c>
      <c r="AM117" s="18">
        <f t="shared" si="19"/>
        <v>1.0733968272954262</v>
      </c>
      <c r="AN117" s="9">
        <f t="shared" si="27"/>
        <v>2.2959297676781076E-2</v>
      </c>
      <c r="AO117" s="16" t="s">
        <v>21</v>
      </c>
      <c r="AP117" s="13">
        <v>43699</v>
      </c>
      <c r="AQ117" s="14">
        <v>2019</v>
      </c>
      <c r="AR117" s="14">
        <v>217627.7</v>
      </c>
      <c r="AS117" s="14">
        <v>35.058999999999997</v>
      </c>
      <c r="AT117" s="14">
        <v>1829629.8330000001</v>
      </c>
      <c r="AU117" s="17">
        <f t="shared" si="20"/>
        <v>-1.3655882123733237E-2</v>
      </c>
      <c r="AV117" s="9">
        <f t="shared" si="28"/>
        <v>3.8323598979050973E-2</v>
      </c>
      <c r="AW117" s="16" t="s">
        <v>22</v>
      </c>
      <c r="AX117" s="13">
        <v>43699</v>
      </c>
      <c r="AY117" s="14">
        <v>2019</v>
      </c>
      <c r="AZ117" s="14">
        <v>20135.009999999998</v>
      </c>
      <c r="BA117" s="14">
        <v>2.4159999999999999</v>
      </c>
      <c r="BB117" s="14">
        <v>202378.704</v>
      </c>
      <c r="BC117" s="17">
        <f t="shared" si="21"/>
        <v>-3.8353993199220365E-2</v>
      </c>
      <c r="BD117" s="34">
        <f t="shared" si="29"/>
        <v>2.3876029960148377E-2</v>
      </c>
      <c r="BE117" s="36"/>
      <c r="BF117" s="46">
        <f t="shared" si="22"/>
        <v>218.38400000000001</v>
      </c>
      <c r="BG117" s="45"/>
      <c r="BH117" s="54">
        <v>43699</v>
      </c>
      <c r="BI117" s="55">
        <v>1</v>
      </c>
    </row>
    <row r="118" spans="1:61" x14ac:dyDescent="0.25">
      <c r="A118" s="6" t="s">
        <v>16</v>
      </c>
      <c r="B118" s="7">
        <v>43700</v>
      </c>
      <c r="C118">
        <v>2019</v>
      </c>
      <c r="D118">
        <v>115649.69</v>
      </c>
      <c r="E118" s="31">
        <v>10.087999999999999</v>
      </c>
      <c r="F118">
        <v>927804.96499999997</v>
      </c>
      <c r="G118" s="8">
        <f t="shared" si="15"/>
        <v>0.10761206612031196</v>
      </c>
      <c r="H118" s="34">
        <f t="shared" si="23"/>
        <v>2.1745949591895103E-2</v>
      </c>
      <c r="I118" s="10" t="s">
        <v>17</v>
      </c>
      <c r="J118" s="7">
        <v>43700</v>
      </c>
      <c r="K118">
        <v>2019</v>
      </c>
      <c r="L118">
        <v>163714.26</v>
      </c>
      <c r="M118">
        <v>19.645</v>
      </c>
      <c r="N118">
        <v>1439954.6629999999</v>
      </c>
      <c r="O118" s="11">
        <f t="shared" si="16"/>
        <v>-0.17823599121388076</v>
      </c>
      <c r="P118" s="9">
        <f t="shared" si="24"/>
        <v>2.7285581282221246E-2</v>
      </c>
      <c r="Q118" s="10" t="s">
        <v>18</v>
      </c>
      <c r="R118" s="7">
        <v>43700</v>
      </c>
      <c r="S118">
        <v>2019</v>
      </c>
      <c r="T118">
        <v>409911.32</v>
      </c>
      <c r="U118">
        <v>94.356999999999999</v>
      </c>
      <c r="V118">
        <v>3583484.6140000001</v>
      </c>
      <c r="W118" s="11">
        <f t="shared" si="17"/>
        <v>0.12673281277800535</v>
      </c>
      <c r="X118" s="9">
        <f t="shared" si="25"/>
        <v>5.2662148809773011E-2</v>
      </c>
      <c r="Y118" s="10" t="s">
        <v>19</v>
      </c>
      <c r="Z118" s="7">
        <v>43700</v>
      </c>
      <c r="AA118">
        <v>2019</v>
      </c>
      <c r="AB118">
        <v>54625.03</v>
      </c>
      <c r="AC118">
        <v>7.585</v>
      </c>
      <c r="AD118">
        <v>507722.62800000003</v>
      </c>
      <c r="AE118" s="11">
        <f t="shared" si="18"/>
        <v>-0.35250631701154134</v>
      </c>
      <c r="AF118" s="9">
        <f t="shared" si="26"/>
        <v>2.9878518630845816E-2</v>
      </c>
      <c r="AG118" s="10" t="s">
        <v>20</v>
      </c>
      <c r="AH118" s="7">
        <v>43700</v>
      </c>
      <c r="AI118">
        <v>2019</v>
      </c>
      <c r="AJ118">
        <v>51818.720000000001</v>
      </c>
      <c r="AK118">
        <v>1.83</v>
      </c>
      <c r="AL118">
        <v>404508.337</v>
      </c>
      <c r="AM118" s="11">
        <f t="shared" si="19"/>
        <v>-0.31596967839361273</v>
      </c>
      <c r="AN118" s="9">
        <f t="shared" si="27"/>
        <v>9.0480211783620177E-3</v>
      </c>
      <c r="AO118" s="10" t="s">
        <v>21</v>
      </c>
      <c r="AP118" s="7">
        <v>43700</v>
      </c>
      <c r="AQ118">
        <v>2019</v>
      </c>
      <c r="AR118">
        <v>192874.27</v>
      </c>
      <c r="AS118">
        <v>22.234000000000002</v>
      </c>
      <c r="AT118">
        <v>1521801.389</v>
      </c>
      <c r="AU118" s="11">
        <f t="shared" si="20"/>
        <v>-0.37447231475909415</v>
      </c>
      <c r="AV118" s="9">
        <f t="shared" si="28"/>
        <v>2.9220633074346605E-2</v>
      </c>
      <c r="AW118" s="10" t="s">
        <v>22</v>
      </c>
      <c r="AX118" s="7">
        <v>43700</v>
      </c>
      <c r="AY118">
        <v>2019</v>
      </c>
      <c r="AZ118">
        <v>12658</v>
      </c>
      <c r="BA118">
        <v>1.7290000000000001</v>
      </c>
      <c r="BB118">
        <v>145844.20000000001</v>
      </c>
      <c r="BC118" s="11">
        <f t="shared" si="21"/>
        <v>-0.31180217476881289</v>
      </c>
      <c r="BD118" s="34">
        <f t="shared" si="29"/>
        <v>2.3710233248905338E-2</v>
      </c>
      <c r="BE118" s="36"/>
      <c r="BF118" s="44">
        <f t="shared" si="22"/>
        <v>157.46800000000002</v>
      </c>
      <c r="BG118" s="45"/>
      <c r="BH118" s="52"/>
      <c r="BI118" s="53"/>
    </row>
    <row r="119" spans="1:61" x14ac:dyDescent="0.25">
      <c r="A119" s="6" t="s">
        <v>16</v>
      </c>
      <c r="B119" s="7">
        <v>43701</v>
      </c>
      <c r="C119">
        <v>2019</v>
      </c>
      <c r="D119">
        <v>89619.85</v>
      </c>
      <c r="E119" s="31">
        <v>6.1719999999999997</v>
      </c>
      <c r="F119">
        <v>704272.07900000003</v>
      </c>
      <c r="G119" s="8">
        <f t="shared" si="15"/>
        <v>-0.3223451950738932</v>
      </c>
      <c r="H119" s="34">
        <f t="shared" si="23"/>
        <v>1.7527317024305884E-2</v>
      </c>
      <c r="I119" s="10" t="s">
        <v>17</v>
      </c>
      <c r="J119" s="7">
        <v>43701</v>
      </c>
      <c r="K119">
        <v>2019</v>
      </c>
      <c r="L119">
        <v>117998.84</v>
      </c>
      <c r="M119">
        <v>14.855</v>
      </c>
      <c r="N119">
        <v>1059330.2150000001</v>
      </c>
      <c r="O119" s="11">
        <f t="shared" si="16"/>
        <v>-0.37860502160764559</v>
      </c>
      <c r="P119" s="9">
        <f t="shared" si="24"/>
        <v>2.8046023401683107E-2</v>
      </c>
      <c r="Q119" s="10" t="s">
        <v>18</v>
      </c>
      <c r="R119" s="7">
        <v>43701</v>
      </c>
      <c r="S119">
        <v>2019</v>
      </c>
      <c r="T119">
        <v>334617.88</v>
      </c>
      <c r="U119">
        <v>91.632999999999996</v>
      </c>
      <c r="V119">
        <v>2980321.9950000001</v>
      </c>
      <c r="W119" s="11">
        <f t="shared" si="17"/>
        <v>9.4205070458863269E-2</v>
      </c>
      <c r="X119" s="9">
        <f t="shared" si="25"/>
        <v>6.1492013382265426E-2</v>
      </c>
      <c r="Y119" s="10" t="s">
        <v>19</v>
      </c>
      <c r="Z119" s="7">
        <v>43701</v>
      </c>
      <c r="AA119">
        <v>2019</v>
      </c>
      <c r="AB119">
        <v>39988.959999999999</v>
      </c>
      <c r="AC119">
        <v>6.5620000000000003</v>
      </c>
      <c r="AD119">
        <v>393822.77500000002</v>
      </c>
      <c r="AE119" s="11">
        <f t="shared" si="18"/>
        <v>-0.43983473331967488</v>
      </c>
      <c r="AF119" s="9">
        <f t="shared" si="26"/>
        <v>3.3324634412014387E-2</v>
      </c>
      <c r="AG119" s="10" t="s">
        <v>20</v>
      </c>
      <c r="AH119" s="7">
        <v>43701</v>
      </c>
      <c r="AI119">
        <v>2019</v>
      </c>
      <c r="AJ119">
        <v>38999.879999999997</v>
      </c>
      <c r="AK119">
        <v>1.5009999999999999</v>
      </c>
      <c r="AL119">
        <v>312987.255</v>
      </c>
      <c r="AM119" s="11">
        <f t="shared" si="19"/>
        <v>-0.43894562145836769</v>
      </c>
      <c r="AN119" s="9">
        <f t="shared" si="27"/>
        <v>9.5914448657022783E-3</v>
      </c>
      <c r="AO119" s="10" t="s">
        <v>21</v>
      </c>
      <c r="AP119" s="7">
        <v>43701</v>
      </c>
      <c r="AQ119">
        <v>2019</v>
      </c>
      <c r="AR119">
        <v>181342.15</v>
      </c>
      <c r="AS119">
        <v>16.872</v>
      </c>
      <c r="AT119">
        <v>1375021.72</v>
      </c>
      <c r="AU119" s="11">
        <f t="shared" si="20"/>
        <v>-0.52532593751081391</v>
      </c>
      <c r="AV119" s="9">
        <f t="shared" si="28"/>
        <v>2.4540703255218399E-2</v>
      </c>
      <c r="AW119" s="10" t="s">
        <v>22</v>
      </c>
      <c r="AX119" s="7">
        <v>43701</v>
      </c>
      <c r="AY119">
        <v>2019</v>
      </c>
      <c r="AZ119">
        <v>10097</v>
      </c>
      <c r="BA119">
        <v>1.637</v>
      </c>
      <c r="BB119">
        <v>126536.2</v>
      </c>
      <c r="BC119" s="11">
        <f t="shared" si="21"/>
        <v>-0.34842114522645845</v>
      </c>
      <c r="BD119" s="34">
        <f t="shared" si="29"/>
        <v>2.5874018660272714E-2</v>
      </c>
      <c r="BE119" s="36"/>
      <c r="BF119" s="44">
        <f t="shared" si="22"/>
        <v>139.232</v>
      </c>
      <c r="BG119" s="45"/>
      <c r="BH119" s="52"/>
      <c r="BI119" s="53"/>
    </row>
    <row r="120" spans="1:61" x14ac:dyDescent="0.25">
      <c r="A120" s="6" t="s">
        <v>16</v>
      </c>
      <c r="B120" s="7">
        <v>43702</v>
      </c>
      <c r="C120">
        <v>2019</v>
      </c>
      <c r="D120">
        <v>87795.32</v>
      </c>
      <c r="E120" s="31">
        <v>5.9</v>
      </c>
      <c r="F120">
        <v>668392.72100000002</v>
      </c>
      <c r="G120" s="8">
        <f t="shared" si="15"/>
        <v>-0.35220943793518622</v>
      </c>
      <c r="H120" s="34">
        <f t="shared" si="23"/>
        <v>1.765429160022226E-2</v>
      </c>
      <c r="I120" s="10" t="s">
        <v>17</v>
      </c>
      <c r="J120" s="7">
        <v>43702</v>
      </c>
      <c r="K120">
        <v>2019</v>
      </c>
      <c r="L120">
        <v>111301.64</v>
      </c>
      <c r="M120">
        <v>17.738</v>
      </c>
      <c r="N120">
        <v>1017375.655</v>
      </c>
      <c r="O120" s="11">
        <f t="shared" si="16"/>
        <v>-0.25800712711386192</v>
      </c>
      <c r="P120" s="9">
        <f t="shared" si="24"/>
        <v>3.4870109015926867E-2</v>
      </c>
      <c r="Q120" s="10" t="s">
        <v>18</v>
      </c>
      <c r="R120" s="7">
        <v>43702</v>
      </c>
      <c r="S120">
        <v>2019</v>
      </c>
      <c r="T120">
        <v>306289.12</v>
      </c>
      <c r="U120">
        <v>89.353999999999999</v>
      </c>
      <c r="V120">
        <v>2749807.7749999999</v>
      </c>
      <c r="W120" s="11">
        <f t="shared" si="17"/>
        <v>6.6991148011974644E-2</v>
      </c>
      <c r="X120" s="9">
        <f t="shared" si="25"/>
        <v>6.4989270022701856E-2</v>
      </c>
      <c r="Y120" s="10" t="s">
        <v>19</v>
      </c>
      <c r="Z120" s="7">
        <v>43702</v>
      </c>
      <c r="AA120">
        <v>2019</v>
      </c>
      <c r="AB120">
        <v>40316.589999999997</v>
      </c>
      <c r="AC120">
        <v>6.6130000000000004</v>
      </c>
      <c r="AD120">
        <v>399520.94400000002</v>
      </c>
      <c r="AE120" s="11">
        <f t="shared" si="18"/>
        <v>-0.43548111725739252</v>
      </c>
      <c r="AF120" s="9">
        <f t="shared" si="26"/>
        <v>3.3104647449971984E-2</v>
      </c>
      <c r="AG120" s="10" t="s">
        <v>20</v>
      </c>
      <c r="AH120" s="7">
        <v>43702</v>
      </c>
      <c r="AI120">
        <v>2019</v>
      </c>
      <c r="AJ120">
        <v>29348.38</v>
      </c>
      <c r="AK120">
        <v>1.109</v>
      </c>
      <c r="AL120">
        <v>248624.12599999999</v>
      </c>
      <c r="AM120" s="11">
        <f t="shared" si="19"/>
        <v>-0.58547014936530961</v>
      </c>
      <c r="AN120" s="9">
        <f t="shared" si="27"/>
        <v>8.9210972228817419E-3</v>
      </c>
      <c r="AO120" s="10" t="s">
        <v>21</v>
      </c>
      <c r="AP120" s="7">
        <v>43702</v>
      </c>
      <c r="AQ120">
        <v>2019</v>
      </c>
      <c r="AR120">
        <v>174731.48</v>
      </c>
      <c r="AS120">
        <v>17.260999999999999</v>
      </c>
      <c r="AT120">
        <v>1336093.503</v>
      </c>
      <c r="AU120" s="11">
        <f t="shared" si="20"/>
        <v>-0.51438187573341398</v>
      </c>
      <c r="AV120" s="9">
        <f t="shared" si="28"/>
        <v>2.5838012027216632E-2</v>
      </c>
      <c r="AW120" s="10" t="s">
        <v>22</v>
      </c>
      <c r="AX120" s="7">
        <v>43702</v>
      </c>
      <c r="AY120">
        <v>2019</v>
      </c>
      <c r="AZ120">
        <v>10519</v>
      </c>
      <c r="BA120">
        <v>1.6060000000000001</v>
      </c>
      <c r="BB120">
        <v>129848.7</v>
      </c>
      <c r="BC120" s="11">
        <f t="shared" si="21"/>
        <v>-0.36076014614153468</v>
      </c>
      <c r="BD120" s="34">
        <f t="shared" si="29"/>
        <v>2.473648176685635E-2</v>
      </c>
      <c r="BE120" s="36"/>
      <c r="BF120" s="44">
        <f t="shared" si="22"/>
        <v>139.58100000000002</v>
      </c>
      <c r="BG120" s="45"/>
      <c r="BH120" s="52"/>
      <c r="BI120" s="53"/>
    </row>
    <row r="121" spans="1:61" x14ac:dyDescent="0.25">
      <c r="A121" s="6" t="s">
        <v>16</v>
      </c>
      <c r="B121" s="7">
        <v>43703</v>
      </c>
      <c r="C121">
        <v>2019</v>
      </c>
      <c r="D121">
        <v>105832</v>
      </c>
      <c r="E121" s="31">
        <v>6.4039999999999999</v>
      </c>
      <c r="F121">
        <v>803332.09199999995</v>
      </c>
      <c r="G121" s="8">
        <f t="shared" si="15"/>
        <v>-0.29687275263337842</v>
      </c>
      <c r="H121" s="34">
        <f t="shared" si="23"/>
        <v>1.5943593101220212E-2</v>
      </c>
      <c r="I121" s="10" t="s">
        <v>17</v>
      </c>
      <c r="J121" s="7">
        <v>43703</v>
      </c>
      <c r="K121">
        <v>2019</v>
      </c>
      <c r="L121">
        <v>134788.6</v>
      </c>
      <c r="M121">
        <v>18.327999999999999</v>
      </c>
      <c r="N121">
        <v>1183780.9669999999</v>
      </c>
      <c r="O121" s="11">
        <f t="shared" si="16"/>
        <v>-0.23332701689834598</v>
      </c>
      <c r="P121" s="9">
        <f t="shared" si="24"/>
        <v>3.0965187836137935E-2</v>
      </c>
      <c r="Q121" s="10" t="s">
        <v>18</v>
      </c>
      <c r="R121" s="7">
        <v>43703</v>
      </c>
      <c r="S121">
        <v>2019</v>
      </c>
      <c r="T121">
        <v>351779.14</v>
      </c>
      <c r="U121">
        <v>82.376000000000005</v>
      </c>
      <c r="V121">
        <v>3079764.077</v>
      </c>
      <c r="W121" s="11">
        <f t="shared" si="17"/>
        <v>-1.6334324052259229E-2</v>
      </c>
      <c r="X121" s="9">
        <f t="shared" si="25"/>
        <v>5.3495006721581417E-2</v>
      </c>
      <c r="Y121" s="10" t="s">
        <v>19</v>
      </c>
      <c r="Z121" s="7">
        <v>43703</v>
      </c>
      <c r="AA121">
        <v>2019</v>
      </c>
      <c r="AB121">
        <v>46707.94</v>
      </c>
      <c r="AC121">
        <v>7.0369999999999999</v>
      </c>
      <c r="AD121">
        <v>446706.18300000002</v>
      </c>
      <c r="AE121" s="11">
        <f t="shared" si="18"/>
        <v>-0.39928634842586902</v>
      </c>
      <c r="AF121" s="9">
        <f t="shared" si="26"/>
        <v>3.1506167892016844E-2</v>
      </c>
      <c r="AG121" s="10" t="s">
        <v>20</v>
      </c>
      <c r="AH121" s="7">
        <v>43703</v>
      </c>
      <c r="AI121">
        <v>2019</v>
      </c>
      <c r="AJ121">
        <v>34812.839999999997</v>
      </c>
      <c r="AK121">
        <v>1.022</v>
      </c>
      <c r="AL121">
        <v>291739.30599999998</v>
      </c>
      <c r="AM121" s="11">
        <f t="shared" si="19"/>
        <v>-0.61798962367118704</v>
      </c>
      <c r="AN121" s="9">
        <f t="shared" si="27"/>
        <v>7.0062550981731617E-3</v>
      </c>
      <c r="AO121" s="10" t="s">
        <v>21</v>
      </c>
      <c r="AP121" s="7">
        <v>43703</v>
      </c>
      <c r="AQ121">
        <v>2019</v>
      </c>
      <c r="AR121">
        <v>197569.05</v>
      </c>
      <c r="AS121">
        <v>26.105</v>
      </c>
      <c r="AT121">
        <v>1558721.5649999999</v>
      </c>
      <c r="AU121" s="11">
        <f t="shared" si="20"/>
        <v>-0.26556623984825733</v>
      </c>
      <c r="AV121" s="9">
        <f t="shared" si="28"/>
        <v>3.3495398519106268E-2</v>
      </c>
      <c r="AW121" s="10" t="s">
        <v>22</v>
      </c>
      <c r="AX121" s="7">
        <v>43703</v>
      </c>
      <c r="AY121">
        <v>2019</v>
      </c>
      <c r="AZ121">
        <v>11588</v>
      </c>
      <c r="BA121">
        <v>1.655</v>
      </c>
      <c r="BB121">
        <v>137550.70000000001</v>
      </c>
      <c r="BC121" s="11">
        <f t="shared" si="21"/>
        <v>-0.34125656404996257</v>
      </c>
      <c r="BD121" s="34">
        <f t="shared" si="29"/>
        <v>2.4063854273369746E-2</v>
      </c>
      <c r="BE121" s="36"/>
      <c r="BF121" s="44">
        <f t="shared" si="22"/>
        <v>142.92699999999999</v>
      </c>
      <c r="BG121" s="45"/>
      <c r="BH121" s="52"/>
      <c r="BI121" s="53"/>
    </row>
    <row r="122" spans="1:61" x14ac:dyDescent="0.25">
      <c r="A122" s="6" t="s">
        <v>16</v>
      </c>
      <c r="B122" s="7">
        <v>43704</v>
      </c>
      <c r="C122">
        <v>2019</v>
      </c>
      <c r="D122">
        <v>88721.2</v>
      </c>
      <c r="E122" s="31">
        <v>6.2539999999999996</v>
      </c>
      <c r="F122">
        <v>702627.56400000001</v>
      </c>
      <c r="G122" s="8">
        <f t="shared" si="15"/>
        <v>-0.31334200421129749</v>
      </c>
      <c r="H122" s="34">
        <f t="shared" si="23"/>
        <v>1.7801749662072749E-2</v>
      </c>
      <c r="I122" s="10" t="s">
        <v>17</v>
      </c>
      <c r="J122" s="7">
        <v>43704</v>
      </c>
      <c r="K122">
        <v>2019</v>
      </c>
      <c r="L122">
        <v>140500.6</v>
      </c>
      <c r="M122">
        <v>20.831</v>
      </c>
      <c r="N122">
        <v>1236895.1240000001</v>
      </c>
      <c r="O122" s="11">
        <f t="shared" si="16"/>
        <v>-0.12862478661116569</v>
      </c>
      <c r="P122" s="9">
        <f t="shared" si="24"/>
        <v>3.3682726361851191E-2</v>
      </c>
      <c r="Q122" s="10" t="s">
        <v>18</v>
      </c>
      <c r="R122" s="7">
        <v>43704</v>
      </c>
      <c r="S122">
        <v>2019</v>
      </c>
      <c r="T122">
        <v>373595.33</v>
      </c>
      <c r="U122">
        <v>80.516000000000005</v>
      </c>
      <c r="V122">
        <v>3252684.0430000001</v>
      </c>
      <c r="W122" s="11">
        <f t="shared" si="17"/>
        <v>-3.8544897001453138E-2</v>
      </c>
      <c r="X122" s="9">
        <f t="shared" si="25"/>
        <v>4.9507421523634292E-2</v>
      </c>
      <c r="Y122" s="10" t="s">
        <v>19</v>
      </c>
      <c r="Z122" s="7">
        <v>43704</v>
      </c>
      <c r="AA122">
        <v>2019</v>
      </c>
      <c r="AB122">
        <v>62250.69</v>
      </c>
      <c r="AC122">
        <v>8.3529999999999998</v>
      </c>
      <c r="AD122">
        <v>568480.42700000003</v>
      </c>
      <c r="AE122" s="11">
        <f t="shared" si="18"/>
        <v>-0.28694598101481933</v>
      </c>
      <c r="AF122" s="9">
        <f t="shared" si="26"/>
        <v>2.9387115556750734E-2</v>
      </c>
      <c r="AG122" s="10" t="s">
        <v>20</v>
      </c>
      <c r="AH122" s="7">
        <v>43704</v>
      </c>
      <c r="AI122">
        <v>2019</v>
      </c>
      <c r="AJ122">
        <v>35613.480000000003</v>
      </c>
      <c r="AK122">
        <v>1.387</v>
      </c>
      <c r="AL122">
        <v>296372.70600000001</v>
      </c>
      <c r="AM122" s="11">
        <f t="shared" si="19"/>
        <v>-0.48155734641089665</v>
      </c>
      <c r="AN122" s="9">
        <f t="shared" si="27"/>
        <v>9.3598362596858022E-3</v>
      </c>
      <c r="AO122" s="10" t="s">
        <v>21</v>
      </c>
      <c r="AP122" s="7">
        <v>43704</v>
      </c>
      <c r="AQ122">
        <v>2019</v>
      </c>
      <c r="AR122">
        <v>218103.88</v>
      </c>
      <c r="AS122">
        <v>30.966999999999999</v>
      </c>
      <c r="AT122">
        <v>1772655.2860000001</v>
      </c>
      <c r="AU122" s="11">
        <f t="shared" si="20"/>
        <v>-0.12877953454820862</v>
      </c>
      <c r="AV122" s="9">
        <f t="shared" si="28"/>
        <v>3.4938546986060776E-2</v>
      </c>
      <c r="AW122" s="10" t="s">
        <v>22</v>
      </c>
      <c r="AX122" s="7">
        <v>43704</v>
      </c>
      <c r="AY122">
        <v>2019</v>
      </c>
      <c r="AZ122">
        <v>13080</v>
      </c>
      <c r="BA122">
        <v>6.1020000000000003</v>
      </c>
      <c r="BB122">
        <v>157482.13800000001</v>
      </c>
      <c r="BC122" s="11">
        <f t="shared" si="21"/>
        <v>1.4287930188321016</v>
      </c>
      <c r="BD122" s="34">
        <f t="shared" si="29"/>
        <v>7.7494502900386078E-2</v>
      </c>
      <c r="BE122" s="36"/>
      <c r="BF122" s="44">
        <f t="shared" si="22"/>
        <v>154.41</v>
      </c>
      <c r="BG122" s="45"/>
      <c r="BH122" s="52"/>
      <c r="BI122" s="53"/>
    </row>
    <row r="123" spans="1:61" x14ac:dyDescent="0.25">
      <c r="A123" s="6" t="s">
        <v>16</v>
      </c>
      <c r="B123" s="7">
        <v>43705</v>
      </c>
      <c r="C123">
        <v>2019</v>
      </c>
      <c r="D123">
        <v>106374.99</v>
      </c>
      <c r="E123" s="31">
        <v>8.4130000000000003</v>
      </c>
      <c r="F123">
        <v>855915.55200000003</v>
      </c>
      <c r="G123" s="8">
        <f t="shared" si="15"/>
        <v>-7.6294576499783356E-2</v>
      </c>
      <c r="H123" s="34">
        <f t="shared" si="23"/>
        <v>1.965848144794546E-2</v>
      </c>
      <c r="I123" s="10" t="s">
        <v>17</v>
      </c>
      <c r="J123" s="7">
        <v>43705</v>
      </c>
      <c r="K123">
        <v>2019</v>
      </c>
      <c r="L123">
        <v>163218.39000000001</v>
      </c>
      <c r="M123">
        <v>34.231000000000002</v>
      </c>
      <c r="N123">
        <v>1450058.2930000001</v>
      </c>
      <c r="O123" s="11">
        <f t="shared" si="16"/>
        <v>0.43190653014800967</v>
      </c>
      <c r="P123" s="9">
        <f t="shared" si="24"/>
        <v>4.7213274342481897E-2</v>
      </c>
      <c r="Q123" s="10" t="s">
        <v>18</v>
      </c>
      <c r="R123" s="7">
        <v>43705</v>
      </c>
      <c r="S123">
        <v>2019</v>
      </c>
      <c r="T123">
        <v>392398.07</v>
      </c>
      <c r="U123">
        <v>84.58</v>
      </c>
      <c r="V123">
        <v>3405633.321</v>
      </c>
      <c r="W123" s="11">
        <f t="shared" si="17"/>
        <v>9.9840107757102527E-3</v>
      </c>
      <c r="X123" s="9">
        <f t="shared" si="25"/>
        <v>4.9670643917216949E-2</v>
      </c>
      <c r="Y123" s="10" t="s">
        <v>19</v>
      </c>
      <c r="Z123" s="7">
        <v>43705</v>
      </c>
      <c r="AA123">
        <v>2019</v>
      </c>
      <c r="AB123">
        <v>65984.05</v>
      </c>
      <c r="AC123">
        <v>8.2929999999999993</v>
      </c>
      <c r="AD123">
        <v>592512.75399999996</v>
      </c>
      <c r="AE123" s="11">
        <f t="shared" si="18"/>
        <v>-0.29206788226456332</v>
      </c>
      <c r="AF123" s="9">
        <f t="shared" si="26"/>
        <v>2.7992646382764618E-2</v>
      </c>
      <c r="AG123" s="10" t="s">
        <v>20</v>
      </c>
      <c r="AH123" s="7">
        <v>43705</v>
      </c>
      <c r="AI123">
        <v>2019</v>
      </c>
      <c r="AJ123">
        <v>44823.7</v>
      </c>
      <c r="AK123">
        <v>1.772</v>
      </c>
      <c r="AL123">
        <v>360236.61700000003</v>
      </c>
      <c r="AM123" s="11">
        <f t="shared" si="19"/>
        <v>-0.33764932793086438</v>
      </c>
      <c r="AN123" s="9">
        <f t="shared" si="27"/>
        <v>9.8379782419508992E-3</v>
      </c>
      <c r="AO123" s="10" t="s">
        <v>21</v>
      </c>
      <c r="AP123" s="7">
        <v>43705</v>
      </c>
      <c r="AQ123">
        <v>2019</v>
      </c>
      <c r="AR123">
        <v>222698.29</v>
      </c>
      <c r="AS123">
        <v>31.202000000000002</v>
      </c>
      <c r="AT123">
        <v>1826942.8629999999</v>
      </c>
      <c r="AU123" s="11">
        <f t="shared" si="20"/>
        <v>-0.12216808334592318</v>
      </c>
      <c r="AV123" s="9">
        <f t="shared" si="28"/>
        <v>3.4157609011114434E-2</v>
      </c>
      <c r="AW123" s="10" t="s">
        <v>22</v>
      </c>
      <c r="AX123" s="7">
        <v>43705</v>
      </c>
      <c r="AY123">
        <v>2019</v>
      </c>
      <c r="AZ123">
        <v>15424</v>
      </c>
      <c r="BA123">
        <v>5.95</v>
      </c>
      <c r="BB123">
        <v>181383.2</v>
      </c>
      <c r="BC123" s="11">
        <f t="shared" si="21"/>
        <v>1.3682921111194699</v>
      </c>
      <c r="BD123" s="34">
        <f t="shared" si="29"/>
        <v>6.5606958086526196E-2</v>
      </c>
      <c r="BE123" s="36"/>
      <c r="BF123" s="44">
        <f t="shared" si="22"/>
        <v>174.441</v>
      </c>
      <c r="BG123" s="45"/>
      <c r="BH123" s="52"/>
      <c r="BI123" s="53"/>
    </row>
    <row r="124" spans="1:61" x14ac:dyDescent="0.25">
      <c r="A124" s="6" t="s">
        <v>16</v>
      </c>
      <c r="B124" s="7">
        <v>43706</v>
      </c>
      <c r="C124">
        <v>2019</v>
      </c>
      <c r="D124">
        <v>113839.72</v>
      </c>
      <c r="E124" s="31">
        <v>8.0660000000000007</v>
      </c>
      <c r="F124">
        <v>908131.01699999999</v>
      </c>
      <c r="G124" s="8">
        <f t="shared" si="15"/>
        <v>-0.1143934451500359</v>
      </c>
      <c r="H124" s="34">
        <f t="shared" si="23"/>
        <v>1.7763956629619229E-2</v>
      </c>
      <c r="I124" s="10" t="s">
        <v>17</v>
      </c>
      <c r="J124" s="7">
        <v>43706</v>
      </c>
      <c r="K124">
        <v>2019</v>
      </c>
      <c r="L124">
        <v>149582.85</v>
      </c>
      <c r="M124">
        <v>22.856000000000002</v>
      </c>
      <c r="N124">
        <v>1330274.3899999999</v>
      </c>
      <c r="O124" s="11">
        <f t="shared" si="16"/>
        <v>-4.3917628668081292E-2</v>
      </c>
      <c r="P124" s="9">
        <f t="shared" si="24"/>
        <v>3.4362835474867709E-2</v>
      </c>
      <c r="Q124" s="10" t="s">
        <v>18</v>
      </c>
      <c r="R124" s="7">
        <v>43706</v>
      </c>
      <c r="S124">
        <v>2019</v>
      </c>
      <c r="T124">
        <v>402783.12</v>
      </c>
      <c r="U124">
        <v>92.507999999999996</v>
      </c>
      <c r="V124">
        <v>3478124.1690000002</v>
      </c>
      <c r="W124" s="11">
        <f t="shared" si="17"/>
        <v>0.10465359267958621</v>
      </c>
      <c r="X124" s="9">
        <f t="shared" si="25"/>
        <v>5.3194190606827639E-2</v>
      </c>
      <c r="Y124" s="10" t="s">
        <v>19</v>
      </c>
      <c r="Z124" s="7">
        <v>43706</v>
      </c>
      <c r="AA124">
        <v>2019</v>
      </c>
      <c r="AB124">
        <v>59144.49</v>
      </c>
      <c r="AC124">
        <v>8.3539999999999992</v>
      </c>
      <c r="AD124">
        <v>547236.598</v>
      </c>
      <c r="AE124" s="11">
        <f t="shared" si="18"/>
        <v>-0.28686061599399032</v>
      </c>
      <c r="AF124" s="9">
        <f t="shared" si="26"/>
        <v>3.0531583708149578E-2</v>
      </c>
      <c r="AG124" s="10" t="s">
        <v>20</v>
      </c>
      <c r="AH124" s="7">
        <v>43706</v>
      </c>
      <c r="AI124">
        <v>2019</v>
      </c>
      <c r="AJ124">
        <v>43023.33</v>
      </c>
      <c r="AK124">
        <v>1.911</v>
      </c>
      <c r="AL124">
        <v>343701.78499999997</v>
      </c>
      <c r="AM124" s="11">
        <f t="shared" si="19"/>
        <v>-0.2856929264536579</v>
      </c>
      <c r="AN124" s="9">
        <f t="shared" si="27"/>
        <v>1.1120105180716476E-2</v>
      </c>
      <c r="AO124" s="10" t="s">
        <v>21</v>
      </c>
      <c r="AP124" s="7">
        <v>43706</v>
      </c>
      <c r="AQ124">
        <v>2019</v>
      </c>
      <c r="AR124">
        <v>222134.88</v>
      </c>
      <c r="AS124">
        <v>31.78</v>
      </c>
      <c r="AT124">
        <v>1808432.577</v>
      </c>
      <c r="AU124" s="11">
        <f t="shared" si="20"/>
        <v>-0.10590672677179153</v>
      </c>
      <c r="AV124" s="9">
        <f t="shared" si="28"/>
        <v>3.5146458213797152E-2</v>
      </c>
      <c r="AW124" s="10" t="s">
        <v>22</v>
      </c>
      <c r="AX124" s="7">
        <v>43706</v>
      </c>
      <c r="AY124">
        <v>2019</v>
      </c>
      <c r="AZ124">
        <v>24011.759999999998</v>
      </c>
      <c r="BA124">
        <v>6.702</v>
      </c>
      <c r="BB124">
        <v>244573.82699999999</v>
      </c>
      <c r="BC124" s="11">
        <f t="shared" si="21"/>
        <v>1.667612391381964</v>
      </c>
      <c r="BD124" s="34">
        <f t="shared" si="29"/>
        <v>5.4805537307146115E-2</v>
      </c>
      <c r="BE124" s="36"/>
      <c r="BF124" s="44">
        <f t="shared" si="22"/>
        <v>172.17699999999999</v>
      </c>
      <c r="BG124" s="45"/>
      <c r="BH124" s="52"/>
      <c r="BI124" s="53"/>
    </row>
    <row r="125" spans="1:61" x14ac:dyDescent="0.25">
      <c r="A125" s="12" t="s">
        <v>16</v>
      </c>
      <c r="B125" s="13">
        <v>43707</v>
      </c>
      <c r="C125" s="14">
        <v>2019</v>
      </c>
      <c r="D125" s="14">
        <v>126015.89</v>
      </c>
      <c r="E125" s="32">
        <v>8.83</v>
      </c>
      <c r="F125" s="14">
        <v>1010647.77</v>
      </c>
      <c r="G125" s="15">
        <f t="shared" si="15"/>
        <v>-3.0510057113168568E-2</v>
      </c>
      <c r="H125" s="34">
        <f t="shared" si="23"/>
        <v>1.7473941490020801E-2</v>
      </c>
      <c r="I125" s="16" t="s">
        <v>17</v>
      </c>
      <c r="J125" s="13">
        <v>43707</v>
      </c>
      <c r="K125" s="14">
        <v>2019</v>
      </c>
      <c r="L125" s="14">
        <v>147716.70000000001</v>
      </c>
      <c r="M125" s="14">
        <v>19.640999999999998</v>
      </c>
      <c r="N125" s="14">
        <v>1314305.726</v>
      </c>
      <c r="O125" s="17">
        <f t="shared" si="16"/>
        <v>-0.17840331399500295</v>
      </c>
      <c r="P125" s="9">
        <f t="shared" si="24"/>
        <v>2.9888023176732319E-2</v>
      </c>
      <c r="Q125" s="16" t="s">
        <v>18</v>
      </c>
      <c r="R125" s="13">
        <v>43707</v>
      </c>
      <c r="S125" s="14">
        <v>2019</v>
      </c>
      <c r="T125" s="14">
        <v>397426.97</v>
      </c>
      <c r="U125" s="14">
        <v>89.552999999999997</v>
      </c>
      <c r="V125" s="14">
        <v>3478962</v>
      </c>
      <c r="W125" s="17">
        <f t="shared" si="17"/>
        <v>6.9367440494173316E-2</v>
      </c>
      <c r="X125" s="9">
        <f t="shared" si="25"/>
        <v>5.1482597395430013E-2</v>
      </c>
      <c r="Y125" s="16" t="s">
        <v>19</v>
      </c>
      <c r="Z125" s="13">
        <v>43707</v>
      </c>
      <c r="AA125" s="14">
        <v>2019</v>
      </c>
      <c r="AB125" s="14">
        <v>51702.63</v>
      </c>
      <c r="AC125" s="14">
        <v>6.4189999999999996</v>
      </c>
      <c r="AD125" s="14">
        <v>466611.67300000001</v>
      </c>
      <c r="AE125" s="14">
        <f t="shared" si="18"/>
        <v>-0.45204193129823123</v>
      </c>
      <c r="AF125" s="9">
        <f t="shared" si="26"/>
        <v>2.7513242258729347E-2</v>
      </c>
      <c r="AG125" s="16" t="s">
        <v>20</v>
      </c>
      <c r="AH125" s="13">
        <v>43707</v>
      </c>
      <c r="AI125" s="14">
        <v>2019</v>
      </c>
      <c r="AJ125" s="14">
        <v>38363.24</v>
      </c>
      <c r="AK125" s="14">
        <v>1.6870000000000001</v>
      </c>
      <c r="AL125" s="14">
        <v>307655.93699999998</v>
      </c>
      <c r="AM125" s="17">
        <f t="shared" si="19"/>
        <v>-0.36942122811476757</v>
      </c>
      <c r="AN125" s="9">
        <f t="shared" si="27"/>
        <v>1.0966796327418184E-2</v>
      </c>
      <c r="AO125" s="16" t="s">
        <v>21</v>
      </c>
      <c r="AP125" s="13">
        <v>43707</v>
      </c>
      <c r="AQ125" s="14">
        <v>2019</v>
      </c>
      <c r="AR125" s="14">
        <v>227374.65</v>
      </c>
      <c r="AS125" s="14">
        <v>33.008000000000003</v>
      </c>
      <c r="AT125" s="14">
        <v>1867453.7</v>
      </c>
      <c r="AU125" s="17">
        <f t="shared" si="20"/>
        <v>-7.1358377510487514E-2</v>
      </c>
      <c r="AV125" s="9">
        <f t="shared" si="28"/>
        <v>3.5350809500658574E-2</v>
      </c>
      <c r="AW125" s="16" t="s">
        <v>22</v>
      </c>
      <c r="AX125" s="13">
        <v>43707</v>
      </c>
      <c r="AY125" s="14">
        <v>2019</v>
      </c>
      <c r="AZ125" s="14">
        <v>23806.27</v>
      </c>
      <c r="BA125" s="14">
        <v>7.4539999999999997</v>
      </c>
      <c r="BB125" s="14">
        <v>244208.745</v>
      </c>
      <c r="BC125" s="18">
        <f t="shared" si="21"/>
        <v>1.9669326716444584</v>
      </c>
      <c r="BD125" s="34">
        <f t="shared" si="29"/>
        <v>6.1046134936732097E-2</v>
      </c>
      <c r="BE125" s="36"/>
      <c r="BF125" s="46">
        <f t="shared" si="22"/>
        <v>166.59200000000001</v>
      </c>
      <c r="BG125" s="45"/>
      <c r="BH125" s="54">
        <v>43707</v>
      </c>
      <c r="BI125" s="55">
        <v>1</v>
      </c>
    </row>
    <row r="126" spans="1:61" x14ac:dyDescent="0.25">
      <c r="A126" s="6" t="s">
        <v>16</v>
      </c>
      <c r="B126" s="7">
        <v>43708</v>
      </c>
      <c r="C126">
        <v>2019</v>
      </c>
      <c r="D126">
        <v>109509.37</v>
      </c>
      <c r="E126" s="31">
        <v>6.8810000000000002</v>
      </c>
      <c r="F126">
        <v>838720.06799999997</v>
      </c>
      <c r="G126" s="8">
        <f t="shared" si="15"/>
        <v>-0.24450053261559601</v>
      </c>
      <c r="H126" s="34">
        <f t="shared" si="23"/>
        <v>1.6408335182460425E-2</v>
      </c>
      <c r="I126" s="10" t="s">
        <v>17</v>
      </c>
      <c r="J126" s="7">
        <v>43708</v>
      </c>
      <c r="K126">
        <v>2019</v>
      </c>
      <c r="L126">
        <v>127548.17</v>
      </c>
      <c r="M126">
        <v>16.608000000000001</v>
      </c>
      <c r="N126">
        <v>1130148.175</v>
      </c>
      <c r="O126" s="11">
        <f t="shared" si="16"/>
        <v>-0.30527581278086696</v>
      </c>
      <c r="P126" s="9">
        <f t="shared" si="24"/>
        <v>2.9390836294541641E-2</v>
      </c>
      <c r="Q126" s="10" t="s">
        <v>18</v>
      </c>
      <c r="R126" s="7">
        <v>43708</v>
      </c>
      <c r="S126">
        <v>2019</v>
      </c>
      <c r="T126">
        <v>355753.02</v>
      </c>
      <c r="U126">
        <v>73.138000000000005</v>
      </c>
      <c r="V126">
        <v>3108785.9070000001</v>
      </c>
      <c r="W126" s="11">
        <f t="shared" si="17"/>
        <v>-0.12664683636658899</v>
      </c>
      <c r="X126" s="9">
        <f t="shared" si="25"/>
        <v>4.7052452106989044E-2</v>
      </c>
      <c r="Y126" s="10" t="s">
        <v>19</v>
      </c>
      <c r="Z126" s="7">
        <v>43708</v>
      </c>
      <c r="AA126">
        <v>2019</v>
      </c>
      <c r="AB126">
        <v>35654.44</v>
      </c>
      <c r="AC126">
        <v>4.4960000000000004</v>
      </c>
      <c r="AD126">
        <v>337652.82400000002</v>
      </c>
      <c r="AE126" s="11">
        <f t="shared" si="18"/>
        <v>-0.6161988663525233</v>
      </c>
      <c r="AF126" s="9">
        <f t="shared" si="26"/>
        <v>2.6630904173927477E-2</v>
      </c>
      <c r="AG126" s="10" t="s">
        <v>20</v>
      </c>
      <c r="AH126" s="7">
        <v>43708</v>
      </c>
      <c r="AI126">
        <v>2019</v>
      </c>
      <c r="AJ126">
        <v>42757.72</v>
      </c>
      <c r="AK126">
        <v>1.869</v>
      </c>
      <c r="AL126">
        <v>344126.90399999998</v>
      </c>
      <c r="AM126" s="11">
        <f t="shared" si="19"/>
        <v>-0.30139198301511599</v>
      </c>
      <c r="AN126" s="9">
        <f t="shared" si="27"/>
        <v>1.0862271901879546E-2</v>
      </c>
      <c r="AO126" s="10" t="s">
        <v>21</v>
      </c>
      <c r="AP126" s="7">
        <v>43708</v>
      </c>
      <c r="AQ126">
        <v>2019</v>
      </c>
      <c r="AR126">
        <v>208418.48</v>
      </c>
      <c r="AS126">
        <v>29.536999999999999</v>
      </c>
      <c r="AT126">
        <v>1694893.219</v>
      </c>
      <c r="AU126" s="11">
        <f t="shared" si="20"/>
        <v>-0.16901091845998767</v>
      </c>
      <c r="AV126" s="9">
        <f t="shared" si="28"/>
        <v>3.4854113131005449E-2</v>
      </c>
      <c r="AW126" s="10" t="s">
        <v>22</v>
      </c>
      <c r="AX126" s="7">
        <v>43708</v>
      </c>
      <c r="AY126">
        <v>2019</v>
      </c>
      <c r="AZ126">
        <v>12739</v>
      </c>
      <c r="BA126">
        <v>1.7629999999999999</v>
      </c>
      <c r="BB126">
        <v>147131.6</v>
      </c>
      <c r="BC126" s="11">
        <f t="shared" si="21"/>
        <v>-0.29826907699098737</v>
      </c>
      <c r="BD126" s="34">
        <f t="shared" si="29"/>
        <v>2.396494023037879E-2</v>
      </c>
      <c r="BE126" s="36"/>
      <c r="BF126" s="44">
        <f t="shared" si="22"/>
        <v>134.292</v>
      </c>
      <c r="BG126" s="45"/>
      <c r="BH126" s="52"/>
      <c r="BI126" s="53"/>
    </row>
    <row r="127" spans="1:61" x14ac:dyDescent="0.25">
      <c r="A127" s="6" t="s">
        <v>16</v>
      </c>
      <c r="B127" s="7">
        <v>43709</v>
      </c>
      <c r="C127">
        <v>2019</v>
      </c>
      <c r="D127">
        <v>100837.74</v>
      </c>
      <c r="E127" s="31">
        <v>6.4050000000000002</v>
      </c>
      <c r="F127">
        <v>772604.82</v>
      </c>
      <c r="G127" s="8">
        <f t="shared" si="15"/>
        <v>-0.29676295762285892</v>
      </c>
      <c r="H127" s="34">
        <f t="shared" si="23"/>
        <v>1.6580274505665134E-2</v>
      </c>
      <c r="I127" s="10" t="s">
        <v>17</v>
      </c>
      <c r="J127" s="7">
        <v>43709</v>
      </c>
      <c r="K127">
        <v>2019</v>
      </c>
      <c r="L127">
        <v>108555.23</v>
      </c>
      <c r="M127">
        <v>14.994</v>
      </c>
      <c r="N127">
        <v>986354.14500000002</v>
      </c>
      <c r="O127" s="11">
        <f t="shared" si="16"/>
        <v>-0.37279055496365121</v>
      </c>
      <c r="P127" s="9">
        <f t="shared" si="24"/>
        <v>3.0402873199260494E-2</v>
      </c>
      <c r="Q127" s="10" t="s">
        <v>18</v>
      </c>
      <c r="R127" s="7">
        <v>43709</v>
      </c>
      <c r="S127">
        <v>2019</v>
      </c>
      <c r="T127">
        <v>325283.01</v>
      </c>
      <c r="U127">
        <v>74.453999999999994</v>
      </c>
      <c r="V127">
        <v>2861934.8739999998</v>
      </c>
      <c r="W127" s="11">
        <f t="shared" si="17"/>
        <v>-0.11093225894662183</v>
      </c>
      <c r="X127" s="9">
        <f t="shared" si="25"/>
        <v>5.2030534081258767E-2</v>
      </c>
      <c r="Y127" s="10" t="s">
        <v>19</v>
      </c>
      <c r="Z127" s="7">
        <v>43709</v>
      </c>
      <c r="AA127">
        <v>2019</v>
      </c>
      <c r="AB127">
        <v>34486.47</v>
      </c>
      <c r="AC127">
        <v>3.8159999999999998</v>
      </c>
      <c r="AD127">
        <v>321722.57900000003</v>
      </c>
      <c r="AE127" s="11">
        <f t="shared" si="18"/>
        <v>-0.67424708051628768</v>
      </c>
      <c r="AF127" s="9">
        <f t="shared" si="26"/>
        <v>2.3722301442821642E-2</v>
      </c>
      <c r="AG127" s="10" t="s">
        <v>20</v>
      </c>
      <c r="AH127" s="7">
        <v>43709</v>
      </c>
      <c r="AI127">
        <v>2019</v>
      </c>
      <c r="AJ127">
        <v>31849.64</v>
      </c>
      <c r="AK127">
        <v>1.2050000000000001</v>
      </c>
      <c r="AL127">
        <v>266619.13900000002</v>
      </c>
      <c r="AM127" s="11">
        <f t="shared" si="19"/>
        <v>-0.54958659151054823</v>
      </c>
      <c r="AN127" s="9">
        <f t="shared" si="27"/>
        <v>9.0391110294598918E-3</v>
      </c>
      <c r="AO127" s="10" t="s">
        <v>21</v>
      </c>
      <c r="AP127" s="7">
        <v>43709</v>
      </c>
      <c r="AQ127">
        <v>2019</v>
      </c>
      <c r="AR127">
        <v>207051.22</v>
      </c>
      <c r="AS127">
        <v>28.603000000000002</v>
      </c>
      <c r="AT127">
        <v>1679166.6029999999</v>
      </c>
      <c r="AU127" s="11">
        <f t="shared" si="20"/>
        <v>-0.19528792025970901</v>
      </c>
      <c r="AV127" s="9">
        <f t="shared" si="28"/>
        <v>3.4068090621738031E-2</v>
      </c>
      <c r="AW127" s="10" t="s">
        <v>22</v>
      </c>
      <c r="AX127" s="7">
        <v>43709</v>
      </c>
      <c r="AY127">
        <v>2019</v>
      </c>
      <c r="AZ127">
        <v>12297</v>
      </c>
      <c r="BA127">
        <v>1.7230000000000001</v>
      </c>
      <c r="BB127">
        <v>143390</v>
      </c>
      <c r="BC127" s="11">
        <f t="shared" si="21"/>
        <v>-0.31419036849431148</v>
      </c>
      <c r="BD127" s="34">
        <f t="shared" si="29"/>
        <v>2.4032359299811703E-2</v>
      </c>
      <c r="BE127" s="36"/>
      <c r="BF127" s="44">
        <f t="shared" si="22"/>
        <v>131.20000000000002</v>
      </c>
      <c r="BG127" s="45"/>
      <c r="BH127" s="52"/>
      <c r="BI127" s="53"/>
    </row>
    <row r="128" spans="1:61" x14ac:dyDescent="0.25">
      <c r="A128" s="6" t="s">
        <v>16</v>
      </c>
      <c r="B128" s="7">
        <v>43710</v>
      </c>
      <c r="C128">
        <v>2019</v>
      </c>
      <c r="D128">
        <v>116186.25</v>
      </c>
      <c r="E128" s="31">
        <v>7.6779999999999999</v>
      </c>
      <c r="F128">
        <v>910859.03200000001</v>
      </c>
      <c r="G128" s="8">
        <f t="shared" si="15"/>
        <v>-0.15699390923158646</v>
      </c>
      <c r="H128" s="34">
        <f t="shared" si="23"/>
        <v>1.6858810705628485E-2</v>
      </c>
      <c r="I128" s="10" t="s">
        <v>17</v>
      </c>
      <c r="J128" s="7">
        <v>43710</v>
      </c>
      <c r="K128">
        <v>2019</v>
      </c>
      <c r="L128">
        <v>120384.25</v>
      </c>
      <c r="M128">
        <v>13.013</v>
      </c>
      <c r="N128">
        <v>1068267.1540000001</v>
      </c>
      <c r="O128" s="11">
        <f t="shared" si="16"/>
        <v>-0.45565716231439196</v>
      </c>
      <c r="P128" s="9">
        <f t="shared" si="24"/>
        <v>2.4362819639777111E-2</v>
      </c>
      <c r="Q128" s="10" t="s">
        <v>18</v>
      </c>
      <c r="R128" s="7">
        <v>43710</v>
      </c>
      <c r="S128">
        <v>2019</v>
      </c>
      <c r="T128">
        <v>356394.6</v>
      </c>
      <c r="U128">
        <v>72.132999999999996</v>
      </c>
      <c r="V128">
        <v>3146299.38</v>
      </c>
      <c r="W128" s="11">
        <f t="shared" si="17"/>
        <v>-0.13864771046010518</v>
      </c>
      <c r="X128" s="9">
        <f t="shared" si="25"/>
        <v>4.5852597790614576E-2</v>
      </c>
      <c r="Y128" s="10" t="s">
        <v>19</v>
      </c>
      <c r="Z128" s="7">
        <v>43710</v>
      </c>
      <c r="AA128">
        <v>2019</v>
      </c>
      <c r="AB128">
        <v>52944.15</v>
      </c>
      <c r="AC128">
        <v>7.1159999999999997</v>
      </c>
      <c r="AD128">
        <v>475928.18199999997</v>
      </c>
      <c r="AE128" s="11">
        <f t="shared" si="18"/>
        <v>-0.39254251178037286</v>
      </c>
      <c r="AF128" s="9">
        <f t="shared" si="26"/>
        <v>2.9903671474533527E-2</v>
      </c>
      <c r="AG128" s="10" t="s">
        <v>20</v>
      </c>
      <c r="AH128" s="7">
        <v>43710</v>
      </c>
      <c r="AI128">
        <v>2019</v>
      </c>
      <c r="AJ128">
        <v>40545.550000000003</v>
      </c>
      <c r="AK128">
        <v>1.4159999999999999</v>
      </c>
      <c r="AL128">
        <v>327063.60600000003</v>
      </c>
      <c r="AM128" s="11">
        <f t="shared" si="19"/>
        <v>-0.47071752164227088</v>
      </c>
      <c r="AN128" s="9">
        <f t="shared" si="27"/>
        <v>8.6588661900829159E-3</v>
      </c>
      <c r="AO128" s="10" t="s">
        <v>21</v>
      </c>
      <c r="AP128" s="7">
        <v>43710</v>
      </c>
      <c r="AQ128">
        <v>2019</v>
      </c>
      <c r="AR128">
        <v>222046.69</v>
      </c>
      <c r="AS128">
        <v>33.259</v>
      </c>
      <c r="AT128">
        <v>1864599.0460000001</v>
      </c>
      <c r="AU128" s="11">
        <f t="shared" si="20"/>
        <v>-6.4296784949748734E-2</v>
      </c>
      <c r="AV128" s="9">
        <f t="shared" si="28"/>
        <v>3.5674157477821641E-2</v>
      </c>
      <c r="AW128" s="10" t="s">
        <v>22</v>
      </c>
      <c r="AX128" s="7">
        <v>43710</v>
      </c>
      <c r="AY128">
        <v>2019</v>
      </c>
      <c r="AZ128">
        <v>12382.85</v>
      </c>
      <c r="BA128">
        <v>5.7</v>
      </c>
      <c r="BB128">
        <v>151287.872</v>
      </c>
      <c r="BC128" s="11">
        <f t="shared" si="21"/>
        <v>1.2687840392236938</v>
      </c>
      <c r="BD128" s="34">
        <f t="shared" si="29"/>
        <v>7.5353032925203678E-2</v>
      </c>
      <c r="BE128" s="36"/>
      <c r="BF128" s="44">
        <f t="shared" si="22"/>
        <v>140.315</v>
      </c>
      <c r="BG128" s="45"/>
      <c r="BH128" s="52"/>
      <c r="BI128" s="53"/>
    </row>
    <row r="129" spans="1:61" x14ac:dyDescent="0.25">
      <c r="A129" s="6" t="s">
        <v>16</v>
      </c>
      <c r="B129" s="7">
        <v>43711</v>
      </c>
      <c r="C129">
        <v>2019</v>
      </c>
      <c r="D129">
        <v>139293.79</v>
      </c>
      <c r="E129" s="31">
        <v>10.005000000000001</v>
      </c>
      <c r="F129">
        <v>1125838.531</v>
      </c>
      <c r="G129" s="8">
        <f t="shared" si="15"/>
        <v>9.849908024719696E-2</v>
      </c>
      <c r="H129" s="34">
        <f t="shared" si="23"/>
        <v>1.7773419055241057E-2</v>
      </c>
      <c r="I129" s="10" t="s">
        <v>17</v>
      </c>
      <c r="J129" s="7">
        <v>43711</v>
      </c>
      <c r="K129">
        <v>2019</v>
      </c>
      <c r="L129">
        <v>164928.69</v>
      </c>
      <c r="M129">
        <v>20.853000000000002</v>
      </c>
      <c r="N129">
        <v>1432707.314</v>
      </c>
      <c r="O129" s="11">
        <f t="shared" si="16"/>
        <v>-0.12770451131499383</v>
      </c>
      <c r="P129" s="9">
        <f t="shared" si="24"/>
        <v>2.9109923284721919E-2</v>
      </c>
      <c r="Q129" s="10" t="s">
        <v>18</v>
      </c>
      <c r="R129" s="7">
        <v>43711</v>
      </c>
      <c r="S129">
        <v>2019</v>
      </c>
      <c r="T129">
        <v>388406.29</v>
      </c>
      <c r="U129">
        <v>81.777000000000001</v>
      </c>
      <c r="V129">
        <v>3434964.1770000001</v>
      </c>
      <c r="W129" s="11">
        <f t="shared" si="17"/>
        <v>-2.3487083835359895E-2</v>
      </c>
      <c r="X129" s="9">
        <f t="shared" si="25"/>
        <v>4.7614470361913179E-2</v>
      </c>
      <c r="Y129" s="10" t="s">
        <v>19</v>
      </c>
      <c r="Z129" s="7">
        <v>43711</v>
      </c>
      <c r="AA129">
        <v>2019</v>
      </c>
      <c r="AB129">
        <v>68874.820000000007</v>
      </c>
      <c r="AC129">
        <v>11.561</v>
      </c>
      <c r="AD129">
        <v>628089.15300000005</v>
      </c>
      <c r="AE129" s="11">
        <f t="shared" si="18"/>
        <v>-1.3094994195178544E-2</v>
      </c>
      <c r="AF129" s="9">
        <f t="shared" si="26"/>
        <v>3.6813245205016297E-2</v>
      </c>
      <c r="AG129" s="10" t="s">
        <v>20</v>
      </c>
      <c r="AH129" s="7">
        <v>43711</v>
      </c>
      <c r="AI129">
        <v>2019</v>
      </c>
      <c r="AJ129">
        <v>47414.14</v>
      </c>
      <c r="AK129">
        <v>1.8420000000000001</v>
      </c>
      <c r="AL129">
        <v>372953.30699999997</v>
      </c>
      <c r="AM129" s="11">
        <f t="shared" si="19"/>
        <v>-0.31148423366176758</v>
      </c>
      <c r="AN129" s="9">
        <f t="shared" si="27"/>
        <v>9.8779121430340351E-3</v>
      </c>
      <c r="AO129" s="10" t="s">
        <v>21</v>
      </c>
      <c r="AP129" s="7">
        <v>43711</v>
      </c>
      <c r="AQ129">
        <v>2019</v>
      </c>
      <c r="AR129">
        <v>228536.65</v>
      </c>
      <c r="AS129">
        <v>37.19</v>
      </c>
      <c r="AT129">
        <v>1947453.665</v>
      </c>
      <c r="AU129" s="11">
        <f t="shared" si="20"/>
        <v>4.6297320055288547E-2</v>
      </c>
      <c r="AV129" s="9">
        <f t="shared" si="28"/>
        <v>3.8193463257571267E-2</v>
      </c>
      <c r="AW129" s="10" t="s">
        <v>22</v>
      </c>
      <c r="AX129" s="7">
        <v>43711</v>
      </c>
      <c r="AY129">
        <v>2019</v>
      </c>
      <c r="AZ129">
        <v>15228</v>
      </c>
      <c r="BA129">
        <v>5.5979999999999999</v>
      </c>
      <c r="BB129">
        <v>181088.2</v>
      </c>
      <c r="BC129" s="11">
        <f t="shared" si="21"/>
        <v>1.2281847458902171</v>
      </c>
      <c r="BD129" s="34">
        <f t="shared" si="29"/>
        <v>6.1826226115230032E-2</v>
      </c>
      <c r="BE129" s="36"/>
      <c r="BF129" s="44">
        <f t="shared" si="22"/>
        <v>168.82600000000002</v>
      </c>
      <c r="BG129" s="45"/>
      <c r="BH129" s="52"/>
      <c r="BI129" s="53"/>
    </row>
    <row r="130" spans="1:61" x14ac:dyDescent="0.25">
      <c r="A130" s="6" t="s">
        <v>16</v>
      </c>
      <c r="B130" s="7">
        <v>43712</v>
      </c>
      <c r="C130">
        <v>2019</v>
      </c>
      <c r="D130">
        <v>144443.93</v>
      </c>
      <c r="E130" s="31">
        <v>13.602</v>
      </c>
      <c r="F130">
        <v>1198667.4369999999</v>
      </c>
      <c r="G130" s="8">
        <f t="shared" si="15"/>
        <v>0.49343173308569438</v>
      </c>
      <c r="H130" s="34">
        <f t="shared" si="23"/>
        <v>2.2695202322410301E-2</v>
      </c>
      <c r="I130" s="10" t="s">
        <v>17</v>
      </c>
      <c r="J130" s="7">
        <v>43712</v>
      </c>
      <c r="K130">
        <v>2019</v>
      </c>
      <c r="L130">
        <v>195891.48</v>
      </c>
      <c r="M130">
        <v>32.957000000000001</v>
      </c>
      <c r="N130">
        <v>1715110.953</v>
      </c>
      <c r="O130" s="11">
        <f t="shared" si="16"/>
        <v>0.37861422436060743</v>
      </c>
      <c r="P130" s="9">
        <f t="shared" si="24"/>
        <v>3.8431332902810748E-2</v>
      </c>
      <c r="Q130" s="10" t="s">
        <v>18</v>
      </c>
      <c r="R130" s="7">
        <v>43712</v>
      </c>
      <c r="S130">
        <v>2019</v>
      </c>
      <c r="T130">
        <v>407795.57</v>
      </c>
      <c r="U130">
        <v>80.704999999999998</v>
      </c>
      <c r="V130">
        <v>3563137.3659999999</v>
      </c>
      <c r="W130" s="11">
        <f t="shared" si="17"/>
        <v>-3.6288016201777067E-2</v>
      </c>
      <c r="X130" s="9">
        <f t="shared" si="25"/>
        <v>4.5299965569724827E-2</v>
      </c>
      <c r="Y130" s="10" t="s">
        <v>19</v>
      </c>
      <c r="Z130" s="7">
        <v>43712</v>
      </c>
      <c r="AA130">
        <v>2019</v>
      </c>
      <c r="AB130">
        <v>72136.81</v>
      </c>
      <c r="AC130">
        <v>11.775</v>
      </c>
      <c r="AD130">
        <v>664690.30299999996</v>
      </c>
      <c r="AE130" s="11">
        <f t="shared" si="18"/>
        <v>5.1731202622414194E-3</v>
      </c>
      <c r="AF130" s="9">
        <f t="shared" si="26"/>
        <v>3.5430033947704519E-2</v>
      </c>
      <c r="AG130" s="10" t="s">
        <v>20</v>
      </c>
      <c r="AH130" s="7">
        <v>43712</v>
      </c>
      <c r="AI130">
        <v>2019</v>
      </c>
      <c r="AJ130">
        <v>46673.71</v>
      </c>
      <c r="AK130">
        <v>1.645</v>
      </c>
      <c r="AL130">
        <v>371026.51799999998</v>
      </c>
      <c r="AM130" s="11">
        <f t="shared" si="19"/>
        <v>-0.38512028467622567</v>
      </c>
      <c r="AN130" s="9">
        <f t="shared" si="27"/>
        <v>8.8672907201743471E-3</v>
      </c>
      <c r="AO130" s="10" t="s">
        <v>21</v>
      </c>
      <c r="AP130" s="7">
        <v>43712</v>
      </c>
      <c r="AQ130">
        <v>2019</v>
      </c>
      <c r="AR130">
        <v>229250.84</v>
      </c>
      <c r="AS130">
        <v>36.317999999999998</v>
      </c>
      <c r="AT130">
        <v>1994993.1059999999</v>
      </c>
      <c r="AU130" s="11">
        <f t="shared" si="20"/>
        <v>2.1764616019574339E-2</v>
      </c>
      <c r="AV130" s="9">
        <f t="shared" si="28"/>
        <v>3.6409148373267614E-2</v>
      </c>
      <c r="AW130" s="10" t="s">
        <v>22</v>
      </c>
      <c r="AX130" s="7">
        <v>43712</v>
      </c>
      <c r="AY130">
        <v>2019</v>
      </c>
      <c r="AZ130">
        <v>15040.6</v>
      </c>
      <c r="BA130">
        <v>6.0620000000000003</v>
      </c>
      <c r="BB130">
        <v>177014.22</v>
      </c>
      <c r="BC130" s="11">
        <f t="shared" si="21"/>
        <v>1.4128717273287776</v>
      </c>
      <c r="BD130" s="34">
        <f t="shared" si="29"/>
        <v>6.8491672589919617E-2</v>
      </c>
      <c r="BE130" s="36"/>
      <c r="BF130" s="44">
        <f t="shared" si="22"/>
        <v>183.06399999999999</v>
      </c>
      <c r="BG130" s="45"/>
      <c r="BH130" s="52"/>
      <c r="BI130" s="53"/>
    </row>
    <row r="131" spans="1:61" x14ac:dyDescent="0.25">
      <c r="A131" s="6" t="s">
        <v>16</v>
      </c>
      <c r="B131" s="7">
        <v>43713</v>
      </c>
      <c r="C131">
        <v>2019</v>
      </c>
      <c r="D131">
        <v>111909.34</v>
      </c>
      <c r="E131" s="31">
        <v>7.1740000000000004</v>
      </c>
      <c r="F131">
        <v>861793.87600000005</v>
      </c>
      <c r="G131" s="8">
        <f t="shared" si="15"/>
        <v>-0.21233059453339423</v>
      </c>
      <c r="H131" s="34">
        <f t="shared" si="23"/>
        <v>1.6648992757521058E-2</v>
      </c>
      <c r="I131" s="10" t="s">
        <v>17</v>
      </c>
      <c r="J131" s="7">
        <v>43713</v>
      </c>
      <c r="K131">
        <v>2019</v>
      </c>
      <c r="L131">
        <v>144526.65</v>
      </c>
      <c r="M131">
        <v>17.187999999999999</v>
      </c>
      <c r="N131">
        <v>1241786.0889999999</v>
      </c>
      <c r="O131" s="11">
        <f t="shared" si="16"/>
        <v>-0.28101400951815642</v>
      </c>
      <c r="P131" s="9">
        <f t="shared" si="24"/>
        <v>2.7682706630803626E-2</v>
      </c>
      <c r="Q131" s="10" t="s">
        <v>18</v>
      </c>
      <c r="R131" s="7">
        <v>43713</v>
      </c>
      <c r="S131">
        <v>2019</v>
      </c>
      <c r="T131">
        <v>399433.9</v>
      </c>
      <c r="U131">
        <v>70.052000000000007</v>
      </c>
      <c r="V131">
        <v>3441221.122</v>
      </c>
      <c r="W131" s="11">
        <f t="shared" si="17"/>
        <v>-0.16349728159304727</v>
      </c>
      <c r="X131" s="9">
        <f t="shared" si="25"/>
        <v>4.0713454623506756E-2</v>
      </c>
      <c r="Y131" s="10" t="s">
        <v>19</v>
      </c>
      <c r="Z131" s="7">
        <v>43713</v>
      </c>
      <c r="AA131">
        <v>2019</v>
      </c>
      <c r="AB131">
        <v>34458.32</v>
      </c>
      <c r="AC131">
        <v>2.99</v>
      </c>
      <c r="AD131">
        <v>317535.60499999998</v>
      </c>
      <c r="AE131" s="11">
        <f t="shared" si="18"/>
        <v>-0.74475858772109538</v>
      </c>
      <c r="AF131" s="9">
        <f t="shared" si="26"/>
        <v>1.8832533756332617E-2</v>
      </c>
      <c r="AG131" s="10" t="s">
        <v>20</v>
      </c>
      <c r="AH131" s="7">
        <v>43713</v>
      </c>
      <c r="AI131">
        <v>2019</v>
      </c>
      <c r="AJ131">
        <v>36462.04</v>
      </c>
      <c r="AK131">
        <v>1.0309999999999999</v>
      </c>
      <c r="AL131">
        <v>299308.43</v>
      </c>
      <c r="AM131" s="11">
        <f t="shared" si="19"/>
        <v>-0.61462554012230319</v>
      </c>
      <c r="AN131" s="9">
        <f t="shared" si="27"/>
        <v>6.889214580424614E-3</v>
      </c>
      <c r="AO131" s="10" t="s">
        <v>21</v>
      </c>
      <c r="AP131" s="7">
        <v>43713</v>
      </c>
      <c r="AQ131">
        <v>2019</v>
      </c>
      <c r="AR131">
        <v>202836.72</v>
      </c>
      <c r="AS131">
        <v>35.838000000000001</v>
      </c>
      <c r="AT131">
        <v>1756734.639</v>
      </c>
      <c r="AU131" s="11">
        <f t="shared" si="20"/>
        <v>8.2603752659702705E-3</v>
      </c>
      <c r="AV131" s="9">
        <f t="shared" si="28"/>
        <v>4.0800698300570142E-2</v>
      </c>
      <c r="AW131" s="10" t="s">
        <v>22</v>
      </c>
      <c r="AX131" s="7">
        <v>43713</v>
      </c>
      <c r="AY131">
        <v>2019</v>
      </c>
      <c r="AZ131">
        <v>14012</v>
      </c>
      <c r="BA131">
        <v>5.8520000000000003</v>
      </c>
      <c r="BB131">
        <v>162814.9</v>
      </c>
      <c r="BC131" s="11">
        <f t="shared" si="21"/>
        <v>1.3292849469363257</v>
      </c>
      <c r="BD131" s="34">
        <f t="shared" si="29"/>
        <v>7.1885312707866425E-2</v>
      </c>
      <c r="BE131" s="36"/>
      <c r="BF131" s="44">
        <f t="shared" si="22"/>
        <v>140.125</v>
      </c>
      <c r="BG131" s="45"/>
      <c r="BH131" s="52"/>
      <c r="BI131" s="53"/>
    </row>
    <row r="132" spans="1:61" x14ac:dyDescent="0.25">
      <c r="A132" s="6" t="s">
        <v>16</v>
      </c>
      <c r="B132" s="7">
        <v>43714</v>
      </c>
      <c r="C132">
        <v>2019</v>
      </c>
      <c r="D132">
        <v>102278.35</v>
      </c>
      <c r="E132" s="31">
        <v>6.7140000000000004</v>
      </c>
      <c r="F132">
        <v>800859.723</v>
      </c>
      <c r="G132" s="8">
        <f t="shared" ref="G132:G156" si="30">(E132-9.107882)/9.107882</f>
        <v>-0.26283629937234582</v>
      </c>
      <c r="H132" s="34">
        <f t="shared" si="23"/>
        <v>1.6766981300669056E-2</v>
      </c>
      <c r="I132" s="10" t="s">
        <v>17</v>
      </c>
      <c r="J132" s="7">
        <v>43714</v>
      </c>
      <c r="K132">
        <v>2019</v>
      </c>
      <c r="L132">
        <v>124187.64</v>
      </c>
      <c r="M132">
        <v>13.887</v>
      </c>
      <c r="N132">
        <v>1079780.952</v>
      </c>
      <c r="O132" s="11">
        <f t="shared" ref="O132:O155" si="31">(M132-23.90589)/23.90589</f>
        <v>-0.41909713463920395</v>
      </c>
      <c r="P132" s="9">
        <f t="shared" si="24"/>
        <v>2.5721883636265513E-2</v>
      </c>
      <c r="Q132" s="10" t="s">
        <v>18</v>
      </c>
      <c r="R132" s="7">
        <v>43714</v>
      </c>
      <c r="S132">
        <v>2019</v>
      </c>
      <c r="T132">
        <v>359490.37</v>
      </c>
      <c r="U132">
        <v>69.766999999999996</v>
      </c>
      <c r="V132">
        <v>3095600.108</v>
      </c>
      <c r="W132" s="11">
        <f t="shared" ref="W132:W155" si="32">(U132-83.7439)/83.7439</f>
        <v>-0.16690051454494001</v>
      </c>
      <c r="X132" s="9">
        <f t="shared" si="25"/>
        <v>4.5074943510759177E-2</v>
      </c>
      <c r="Y132" s="10" t="s">
        <v>19</v>
      </c>
      <c r="Z132" s="7">
        <v>43714</v>
      </c>
      <c r="AA132">
        <v>2019</v>
      </c>
      <c r="AB132">
        <v>32002.55</v>
      </c>
      <c r="AC132">
        <v>2.1760000000000002</v>
      </c>
      <c r="AD132">
        <v>290347.98599999998</v>
      </c>
      <c r="AE132" s="11">
        <f t="shared" ref="AE132:AE155" si="33">(AC132-11.7144)/11.7144</f>
        <v>-0.81424571467595441</v>
      </c>
      <c r="AF132" s="9">
        <f t="shared" si="26"/>
        <v>1.4988910582627565E-2</v>
      </c>
      <c r="AG132" s="10" t="s">
        <v>20</v>
      </c>
      <c r="AH132" s="7">
        <v>43714</v>
      </c>
      <c r="AI132">
        <v>2019</v>
      </c>
      <c r="AJ132">
        <v>35689.67</v>
      </c>
      <c r="AK132">
        <v>1.3440000000000001</v>
      </c>
      <c r="AL132">
        <v>294011.59399999998</v>
      </c>
      <c r="AM132" s="11">
        <f t="shared" ref="AM132:AM155" si="34">(AK132-2.67532)/2.67532</f>
        <v>-0.4976301900333418</v>
      </c>
      <c r="AN132" s="9">
        <f t="shared" si="27"/>
        <v>9.1424966050828605E-3</v>
      </c>
      <c r="AO132" s="10" t="s">
        <v>21</v>
      </c>
      <c r="AP132" s="7">
        <v>43714</v>
      </c>
      <c r="AQ132">
        <v>2019</v>
      </c>
      <c r="AR132">
        <v>188951.15</v>
      </c>
      <c r="AS132">
        <v>27.89</v>
      </c>
      <c r="AT132">
        <v>1566009.129</v>
      </c>
      <c r="AU132" s="11">
        <f t="shared" ref="AU132:AU155" si="35">(AS132-35.54439)/35.54439</f>
        <v>-0.21534734454579188</v>
      </c>
      <c r="AV132" s="9">
        <f t="shared" si="28"/>
        <v>3.5619204873741192E-2</v>
      </c>
      <c r="AW132" s="10" t="s">
        <v>22</v>
      </c>
      <c r="AX132" s="7">
        <v>43714</v>
      </c>
      <c r="AY132">
        <v>2019</v>
      </c>
      <c r="AZ132">
        <v>16089.22</v>
      </c>
      <c r="BA132">
        <v>6.649</v>
      </c>
      <c r="BB132">
        <v>185233.04</v>
      </c>
      <c r="BC132" s="11">
        <f t="shared" ref="BC132:BC156" si="36">(BA132-2.512359)/2.512359</f>
        <v>1.6465166801400597</v>
      </c>
      <c r="BD132" s="34">
        <f t="shared" si="29"/>
        <v>7.1790648147868216E-2</v>
      </c>
      <c r="BE132" s="36"/>
      <c r="BF132" s="44">
        <f t="shared" ref="BF132:BF156" si="37">BA132+AS132++AC132+U132+M132+E132 +AK132</f>
        <v>128.42699999999999</v>
      </c>
      <c r="BG132" s="45"/>
      <c r="BH132" s="52"/>
      <c r="BI132" s="53"/>
    </row>
    <row r="133" spans="1:61" x14ac:dyDescent="0.25">
      <c r="A133" s="6" t="s">
        <v>16</v>
      </c>
      <c r="B133" s="7">
        <v>43715</v>
      </c>
      <c r="C133">
        <v>2019</v>
      </c>
      <c r="D133">
        <v>83686.89</v>
      </c>
      <c r="E133" s="31">
        <v>5.7130000000000001</v>
      </c>
      <c r="F133">
        <v>621464.21299999999</v>
      </c>
      <c r="G133" s="8">
        <f t="shared" si="30"/>
        <v>-0.37274110490232526</v>
      </c>
      <c r="H133" s="34">
        <f t="shared" ref="H133:H156" si="38">E133*2000/F133</f>
        <v>1.8385612173616825E-2</v>
      </c>
      <c r="I133" s="10" t="s">
        <v>17</v>
      </c>
      <c r="J133" s="7">
        <v>43715</v>
      </c>
      <c r="K133">
        <v>2019</v>
      </c>
      <c r="L133">
        <v>98370.82</v>
      </c>
      <c r="M133">
        <v>11.832000000000001</v>
      </c>
      <c r="N133">
        <v>886749.87199999997</v>
      </c>
      <c r="O133" s="11">
        <f t="shared" si="31"/>
        <v>-0.50505921344070437</v>
      </c>
      <c r="P133" s="9">
        <f t="shared" ref="P133:P156" si="39">M133*2000/N133</f>
        <v>2.6686217553804171E-2</v>
      </c>
      <c r="Q133" s="10" t="s">
        <v>18</v>
      </c>
      <c r="R133" s="7">
        <v>43715</v>
      </c>
      <c r="S133">
        <v>2019</v>
      </c>
      <c r="T133">
        <v>337987.25</v>
      </c>
      <c r="U133">
        <v>71.826999999999998</v>
      </c>
      <c r="V133">
        <v>2923103.57</v>
      </c>
      <c r="W133" s="11">
        <f t="shared" si="32"/>
        <v>-0.14230170794529509</v>
      </c>
      <c r="X133" s="9">
        <f t="shared" ref="X133:X156" si="40">U133*2000/V133</f>
        <v>4.9144341471280814E-2</v>
      </c>
      <c r="Y133" s="10" t="s">
        <v>19</v>
      </c>
      <c r="Z133" s="7">
        <v>43715</v>
      </c>
      <c r="AA133">
        <v>2019</v>
      </c>
      <c r="AB133">
        <v>26821.96</v>
      </c>
      <c r="AC133">
        <v>1.64</v>
      </c>
      <c r="AD133">
        <v>242137.54800000001</v>
      </c>
      <c r="AE133" s="11">
        <f t="shared" si="33"/>
        <v>-0.86000136584033327</v>
      </c>
      <c r="AF133" s="9">
        <f t="shared" ref="AF133:AF156" si="41">AC133*2000/AD133</f>
        <v>1.3546019719337374E-2</v>
      </c>
      <c r="AG133" s="10" t="s">
        <v>20</v>
      </c>
      <c r="AH133" s="7">
        <v>43715</v>
      </c>
      <c r="AI133">
        <v>2019</v>
      </c>
      <c r="AJ133">
        <v>24841</v>
      </c>
      <c r="AK133">
        <v>0.66700000000000004</v>
      </c>
      <c r="AL133">
        <v>218250.2</v>
      </c>
      <c r="AM133" s="11">
        <f t="shared" si="34"/>
        <v>-0.75068403032160647</v>
      </c>
      <c r="AN133" s="9">
        <f t="shared" ref="AN133:AN156" si="42">AK133*2000/AL133</f>
        <v>6.1122509853370121E-3</v>
      </c>
      <c r="AO133" s="10" t="s">
        <v>21</v>
      </c>
      <c r="AP133" s="7">
        <v>43715</v>
      </c>
      <c r="AQ133">
        <v>2019</v>
      </c>
      <c r="AR133">
        <v>186451.5</v>
      </c>
      <c r="AS133">
        <v>26.085000000000001</v>
      </c>
      <c r="AT133">
        <v>1546647.547</v>
      </c>
      <c r="AU133" s="11">
        <f t="shared" si="35"/>
        <v>-0.26612891654632415</v>
      </c>
      <c r="AV133" s="9">
        <f t="shared" ref="AV133:AV156" si="43">AS133*2000/AT133</f>
        <v>3.3731020426207028E-2</v>
      </c>
      <c r="AW133" s="10" t="s">
        <v>22</v>
      </c>
      <c r="AX133" s="7">
        <v>43715</v>
      </c>
      <c r="AY133">
        <v>2019</v>
      </c>
      <c r="AZ133">
        <v>5923.5</v>
      </c>
      <c r="BA133">
        <v>0.94499999999999995</v>
      </c>
      <c r="BB133">
        <v>70555.695999999996</v>
      </c>
      <c r="BC133" s="11">
        <f t="shared" si="36"/>
        <v>-0.62385948823396664</v>
      </c>
      <c r="BD133" s="34">
        <f t="shared" ref="BD133:BD156" si="44">BA133*2000/BB133</f>
        <v>2.6787348253215448E-2</v>
      </c>
      <c r="BE133" s="36"/>
      <c r="BF133" s="44">
        <f t="shared" si="37"/>
        <v>118.709</v>
      </c>
      <c r="BG133" s="45"/>
      <c r="BH133" s="52"/>
      <c r="BI133" s="53"/>
    </row>
    <row r="134" spans="1:61" x14ac:dyDescent="0.25">
      <c r="A134" s="6" t="s">
        <v>16</v>
      </c>
      <c r="B134" s="7">
        <v>43716</v>
      </c>
      <c r="C134">
        <v>2019</v>
      </c>
      <c r="D134">
        <v>86306.15</v>
      </c>
      <c r="E134" s="31">
        <v>5.7939999999999996</v>
      </c>
      <c r="F134">
        <v>645334.77500000002</v>
      </c>
      <c r="G134" s="8">
        <f t="shared" si="30"/>
        <v>-0.36384770905024905</v>
      </c>
      <c r="H134" s="34">
        <f t="shared" si="38"/>
        <v>1.7956571455489904E-2</v>
      </c>
      <c r="I134" s="10" t="s">
        <v>17</v>
      </c>
      <c r="J134" s="7">
        <v>43716</v>
      </c>
      <c r="K134">
        <v>2019</v>
      </c>
      <c r="L134">
        <v>105119.99</v>
      </c>
      <c r="M134">
        <v>14.545</v>
      </c>
      <c r="N134">
        <v>958691.92299999995</v>
      </c>
      <c r="O134" s="11">
        <f t="shared" si="31"/>
        <v>-0.39157253714461165</v>
      </c>
      <c r="P134" s="9">
        <f t="shared" si="39"/>
        <v>3.0343428688717554E-2</v>
      </c>
      <c r="Q134" s="10" t="s">
        <v>18</v>
      </c>
      <c r="R134" s="7">
        <v>43716</v>
      </c>
      <c r="S134">
        <v>2019</v>
      </c>
      <c r="T134">
        <v>348474.43</v>
      </c>
      <c r="U134">
        <v>69.861000000000004</v>
      </c>
      <c r="V134">
        <v>2992423.2969999998</v>
      </c>
      <c r="W134" s="11">
        <f t="shared" si="32"/>
        <v>-0.16577804472922794</v>
      </c>
      <c r="X134" s="9">
        <f t="shared" si="40"/>
        <v>4.669192361257038E-2</v>
      </c>
      <c r="Y134" s="10" t="s">
        <v>19</v>
      </c>
      <c r="Z134" s="7">
        <v>43716</v>
      </c>
      <c r="AA134">
        <v>2019</v>
      </c>
      <c r="AB134">
        <v>28540.78</v>
      </c>
      <c r="AC134">
        <v>4.3129999999999997</v>
      </c>
      <c r="AD134">
        <v>276431.89</v>
      </c>
      <c r="AE134" s="11">
        <f t="shared" si="33"/>
        <v>-0.63182066516424229</v>
      </c>
      <c r="AF134" s="9">
        <f t="shared" si="41"/>
        <v>3.1204793339871167E-2</v>
      </c>
      <c r="AG134" s="10" t="s">
        <v>20</v>
      </c>
      <c r="AH134" s="7">
        <v>43716</v>
      </c>
      <c r="AI134">
        <v>2019</v>
      </c>
      <c r="AJ134">
        <v>24965.17</v>
      </c>
      <c r="AK134">
        <v>0.89</v>
      </c>
      <c r="AL134">
        <v>220266.35800000001</v>
      </c>
      <c r="AM134" s="11">
        <f t="shared" si="34"/>
        <v>-0.6673295157214838</v>
      </c>
      <c r="AN134" s="9">
        <f t="shared" si="42"/>
        <v>8.0811251257897499E-3</v>
      </c>
      <c r="AO134" s="10" t="s">
        <v>21</v>
      </c>
      <c r="AP134" s="7">
        <v>43716</v>
      </c>
      <c r="AQ134">
        <v>2019</v>
      </c>
      <c r="AR134">
        <v>190867.15</v>
      </c>
      <c r="AS134">
        <v>22.977</v>
      </c>
      <c r="AT134">
        <v>1600405.689</v>
      </c>
      <c r="AU134" s="11">
        <f t="shared" si="35"/>
        <v>-0.35356887542591109</v>
      </c>
      <c r="AV134" s="9">
        <f t="shared" si="43"/>
        <v>2.8713969411539628E-2</v>
      </c>
      <c r="AW134" s="10" t="s">
        <v>22</v>
      </c>
      <c r="AX134" s="7">
        <v>43716</v>
      </c>
      <c r="AY134">
        <v>2019</v>
      </c>
      <c r="AZ134">
        <v>5950</v>
      </c>
      <c r="BA134">
        <v>0.93200000000000005</v>
      </c>
      <c r="BB134">
        <v>70830.899999999994</v>
      </c>
      <c r="BC134" s="11">
        <f t="shared" si="36"/>
        <v>-0.62903390797254699</v>
      </c>
      <c r="BD134" s="34">
        <f t="shared" si="44"/>
        <v>2.6316198156454317E-2</v>
      </c>
      <c r="BE134" s="36"/>
      <c r="BF134" s="44">
        <f t="shared" si="37"/>
        <v>119.312</v>
      </c>
      <c r="BG134" s="45"/>
      <c r="BH134" s="52"/>
      <c r="BI134" s="53"/>
    </row>
    <row r="135" spans="1:61" x14ac:dyDescent="0.25">
      <c r="A135" s="6" t="s">
        <v>16</v>
      </c>
      <c r="B135" s="7">
        <v>43717</v>
      </c>
      <c r="C135">
        <v>2019</v>
      </c>
      <c r="D135">
        <v>116350.22</v>
      </c>
      <c r="E135" s="31">
        <v>8.7119999999999997</v>
      </c>
      <c r="F135">
        <v>929802.53799999994</v>
      </c>
      <c r="G135" s="8">
        <f t="shared" si="30"/>
        <v>-4.3465868354464879E-2</v>
      </c>
      <c r="H135" s="34">
        <f t="shared" si="38"/>
        <v>1.8739462722352777E-2</v>
      </c>
      <c r="I135" s="10" t="s">
        <v>17</v>
      </c>
      <c r="J135" s="7">
        <v>43717</v>
      </c>
      <c r="K135">
        <v>2019</v>
      </c>
      <c r="L135">
        <v>139470.01999999999</v>
      </c>
      <c r="M135">
        <v>20.850999999999999</v>
      </c>
      <c r="N135">
        <v>1229192.385</v>
      </c>
      <c r="O135" s="11">
        <f t="shared" si="31"/>
        <v>-0.12778817270555501</v>
      </c>
      <c r="P135" s="9">
        <f t="shared" si="39"/>
        <v>3.3926340993399501E-2</v>
      </c>
      <c r="Q135" s="10" t="s">
        <v>18</v>
      </c>
      <c r="R135" s="7">
        <v>43717</v>
      </c>
      <c r="S135">
        <v>2019</v>
      </c>
      <c r="T135">
        <v>395744.6</v>
      </c>
      <c r="U135">
        <v>80.296999999999997</v>
      </c>
      <c r="V135">
        <v>3424964.2420000001</v>
      </c>
      <c r="W135" s="11">
        <f t="shared" si="32"/>
        <v>-4.1160012848697032E-2</v>
      </c>
      <c r="X135" s="9">
        <f t="shared" si="40"/>
        <v>4.6889248661533905E-2</v>
      </c>
      <c r="Y135" s="10" t="s">
        <v>19</v>
      </c>
      <c r="Z135" s="7">
        <v>43717</v>
      </c>
      <c r="AA135">
        <v>2019</v>
      </c>
      <c r="AB135">
        <v>48863.9</v>
      </c>
      <c r="AC135">
        <v>13.215</v>
      </c>
      <c r="AD135">
        <v>485881.53600000002</v>
      </c>
      <c r="AE135" s="11">
        <f t="shared" si="33"/>
        <v>0.1280987502560951</v>
      </c>
      <c r="AF135" s="9">
        <f t="shared" si="41"/>
        <v>5.4395975236235357E-2</v>
      </c>
      <c r="AG135" s="10" t="s">
        <v>20</v>
      </c>
      <c r="AH135" s="7">
        <v>43717</v>
      </c>
      <c r="AI135">
        <v>2019</v>
      </c>
      <c r="AJ135">
        <v>32086.99</v>
      </c>
      <c r="AK135">
        <v>0.84499999999999997</v>
      </c>
      <c r="AL135">
        <v>273854.516</v>
      </c>
      <c r="AM135" s="11">
        <f t="shared" si="34"/>
        <v>-0.68414993346590314</v>
      </c>
      <c r="AN135" s="9">
        <f t="shared" si="42"/>
        <v>6.171159872346235E-3</v>
      </c>
      <c r="AO135" s="10" t="s">
        <v>21</v>
      </c>
      <c r="AP135" s="7">
        <v>43717</v>
      </c>
      <c r="AQ135">
        <v>2019</v>
      </c>
      <c r="AR135">
        <v>208752.55</v>
      </c>
      <c r="AS135">
        <v>25.986000000000001</v>
      </c>
      <c r="AT135">
        <v>1785573.233</v>
      </c>
      <c r="AU135" s="11">
        <f t="shared" si="35"/>
        <v>-0.26891416620175501</v>
      </c>
      <c r="AV135" s="9">
        <f t="shared" si="43"/>
        <v>2.9106619117872944E-2</v>
      </c>
      <c r="AW135" s="10" t="s">
        <v>22</v>
      </c>
      <c r="AX135" s="7">
        <v>43717</v>
      </c>
      <c r="AY135">
        <v>2019</v>
      </c>
      <c r="AZ135">
        <v>6726</v>
      </c>
      <c r="BA135">
        <v>0.96</v>
      </c>
      <c r="BB135">
        <v>77140.804999999993</v>
      </c>
      <c r="BC135" s="11">
        <f t="shared" si="36"/>
        <v>-0.61788900392022006</v>
      </c>
      <c r="BD135" s="34">
        <f t="shared" si="44"/>
        <v>2.4889550997037175E-2</v>
      </c>
      <c r="BE135" s="36"/>
      <c r="BF135" s="44">
        <f t="shared" si="37"/>
        <v>150.86599999999999</v>
      </c>
      <c r="BG135" s="45"/>
      <c r="BH135" s="52"/>
      <c r="BI135" s="53"/>
    </row>
    <row r="136" spans="1:61" x14ac:dyDescent="0.25">
      <c r="A136" s="6" t="s">
        <v>16</v>
      </c>
      <c r="B136" s="7">
        <v>43718</v>
      </c>
      <c r="C136">
        <v>2019</v>
      </c>
      <c r="D136">
        <v>125481.77</v>
      </c>
      <c r="E136" s="31">
        <v>10.294</v>
      </c>
      <c r="F136">
        <v>1029980.762</v>
      </c>
      <c r="G136" s="8">
        <f t="shared" si="30"/>
        <v>0.13022983828732085</v>
      </c>
      <c r="H136" s="34">
        <f t="shared" si="38"/>
        <v>1.9988722857330415E-2</v>
      </c>
      <c r="I136" s="10" t="s">
        <v>17</v>
      </c>
      <c r="J136" s="7">
        <v>43718</v>
      </c>
      <c r="K136">
        <v>2019</v>
      </c>
      <c r="L136">
        <v>142969.57</v>
      </c>
      <c r="M136">
        <v>20.382000000000001</v>
      </c>
      <c r="N136">
        <v>1271244.804</v>
      </c>
      <c r="O136" s="11">
        <f t="shared" si="31"/>
        <v>-0.14740676879212605</v>
      </c>
      <c r="P136" s="9">
        <f t="shared" si="39"/>
        <v>3.2066207760877506E-2</v>
      </c>
      <c r="Q136" s="10" t="s">
        <v>18</v>
      </c>
      <c r="R136" s="7">
        <v>43718</v>
      </c>
      <c r="S136">
        <v>2019</v>
      </c>
      <c r="T136">
        <v>414382.63</v>
      </c>
      <c r="U136">
        <v>93.905000000000001</v>
      </c>
      <c r="V136">
        <v>3663082.432</v>
      </c>
      <c r="W136" s="11">
        <f t="shared" si="32"/>
        <v>0.12133540472798622</v>
      </c>
      <c r="X136" s="9">
        <f t="shared" si="40"/>
        <v>5.1271027471106609E-2</v>
      </c>
      <c r="Y136" s="10" t="s">
        <v>19</v>
      </c>
      <c r="Z136" s="7">
        <v>43718</v>
      </c>
      <c r="AA136">
        <v>2019</v>
      </c>
      <c r="AB136">
        <v>83866.17</v>
      </c>
      <c r="AC136">
        <v>21.405000000000001</v>
      </c>
      <c r="AD136">
        <v>828330.11800000002</v>
      </c>
      <c r="AE136" s="11">
        <f t="shared" si="33"/>
        <v>0.82723827084613821</v>
      </c>
      <c r="AF136" s="9">
        <f t="shared" si="41"/>
        <v>5.1682293169979847E-2</v>
      </c>
      <c r="AG136" s="10" t="s">
        <v>20</v>
      </c>
      <c r="AH136" s="7">
        <v>43718</v>
      </c>
      <c r="AI136">
        <v>2019</v>
      </c>
      <c r="AJ136">
        <v>37409.040000000001</v>
      </c>
      <c r="AK136">
        <v>1.133</v>
      </c>
      <c r="AL136">
        <v>309491.02299999999</v>
      </c>
      <c r="AM136" s="11">
        <f t="shared" si="34"/>
        <v>-0.57649925990161932</v>
      </c>
      <c r="AN136" s="9">
        <f t="shared" si="42"/>
        <v>7.3216986329196375E-3</v>
      </c>
      <c r="AO136" s="10" t="s">
        <v>21</v>
      </c>
      <c r="AP136" s="7">
        <v>43718</v>
      </c>
      <c r="AQ136">
        <v>2019</v>
      </c>
      <c r="AR136">
        <v>214490.5</v>
      </c>
      <c r="AS136">
        <v>32.872</v>
      </c>
      <c r="AT136">
        <v>1852815.3019999999</v>
      </c>
      <c r="AU136" s="11">
        <f t="shared" si="35"/>
        <v>-7.5184579057342105E-2</v>
      </c>
      <c r="AV136" s="9">
        <f t="shared" si="43"/>
        <v>3.5483299349391928E-2</v>
      </c>
      <c r="AW136" s="10" t="s">
        <v>22</v>
      </c>
      <c r="AX136" s="7">
        <v>43718</v>
      </c>
      <c r="AY136">
        <v>2019</v>
      </c>
      <c r="AZ136">
        <v>7574</v>
      </c>
      <c r="BA136">
        <v>1.393</v>
      </c>
      <c r="BB136">
        <v>91141.62</v>
      </c>
      <c r="BC136" s="11">
        <f t="shared" si="36"/>
        <v>-0.4455410233967359</v>
      </c>
      <c r="BD136" s="34">
        <f t="shared" si="44"/>
        <v>3.0567813036459085E-2</v>
      </c>
      <c r="BE136" s="36"/>
      <c r="BF136" s="44">
        <f t="shared" si="37"/>
        <v>181.38400000000001</v>
      </c>
      <c r="BG136" s="45"/>
      <c r="BH136" s="52"/>
      <c r="BI136" s="53"/>
    </row>
    <row r="137" spans="1:61" x14ac:dyDescent="0.25">
      <c r="A137" s="12" t="s">
        <v>16</v>
      </c>
      <c r="B137" s="13">
        <v>43719</v>
      </c>
      <c r="C137" s="14">
        <v>2019</v>
      </c>
      <c r="D137" s="14">
        <v>144549.19</v>
      </c>
      <c r="E137" s="32">
        <v>17.085999999999999</v>
      </c>
      <c r="F137" s="14">
        <v>1240686.6580000001</v>
      </c>
      <c r="G137" s="19">
        <f t="shared" si="30"/>
        <v>0.87595754973549267</v>
      </c>
      <c r="H137" s="34">
        <f t="shared" si="38"/>
        <v>2.7542812506008263E-2</v>
      </c>
      <c r="I137" s="16" t="s">
        <v>17</v>
      </c>
      <c r="J137" s="13">
        <v>43719</v>
      </c>
      <c r="K137" s="14">
        <v>2019</v>
      </c>
      <c r="L137" s="14">
        <v>184196.51</v>
      </c>
      <c r="M137" s="14">
        <v>31.466999999999999</v>
      </c>
      <c r="N137" s="14">
        <v>1655753.3</v>
      </c>
      <c r="O137" s="18">
        <f t="shared" si="31"/>
        <v>0.31628648839260948</v>
      </c>
      <c r="P137" s="9">
        <f t="shared" si="39"/>
        <v>3.800928556204599E-2</v>
      </c>
      <c r="Q137" s="16" t="s">
        <v>18</v>
      </c>
      <c r="R137" s="13">
        <v>43719</v>
      </c>
      <c r="S137" s="14">
        <v>2019</v>
      </c>
      <c r="T137" s="14">
        <v>454640.57</v>
      </c>
      <c r="U137" s="14">
        <v>103.215</v>
      </c>
      <c r="V137" s="14">
        <v>4075597.86</v>
      </c>
      <c r="W137" s="18">
        <f t="shared" si="32"/>
        <v>0.23250768115647835</v>
      </c>
      <c r="X137" s="9">
        <f t="shared" si="40"/>
        <v>5.0650237607102876E-2</v>
      </c>
      <c r="Y137" s="16" t="s">
        <v>19</v>
      </c>
      <c r="Z137" s="13">
        <v>43719</v>
      </c>
      <c r="AA137" s="14">
        <v>2019</v>
      </c>
      <c r="AB137" s="14">
        <v>105670.04</v>
      </c>
      <c r="AC137" s="14">
        <v>35.823999999999998</v>
      </c>
      <c r="AD137" s="14">
        <v>1040023.476</v>
      </c>
      <c r="AE137" s="18">
        <f t="shared" si="33"/>
        <v>2.0581165061804279</v>
      </c>
      <c r="AF137" s="9">
        <f t="shared" si="41"/>
        <v>6.88907526160496E-2</v>
      </c>
      <c r="AG137" s="16" t="s">
        <v>20</v>
      </c>
      <c r="AH137" s="13">
        <v>43719</v>
      </c>
      <c r="AI137" s="14">
        <v>2019</v>
      </c>
      <c r="AJ137" s="14">
        <v>55424.9</v>
      </c>
      <c r="AK137" s="14">
        <v>4.3840000000000003</v>
      </c>
      <c r="AL137" s="14">
        <v>448274.30200000003</v>
      </c>
      <c r="AM137" s="18">
        <f t="shared" si="34"/>
        <v>0.63868247536743272</v>
      </c>
      <c r="AN137" s="9">
        <f t="shared" si="42"/>
        <v>1.9559452685289105E-2</v>
      </c>
      <c r="AO137" s="16" t="s">
        <v>21</v>
      </c>
      <c r="AP137" s="13">
        <v>43719</v>
      </c>
      <c r="AQ137" s="14">
        <v>2019</v>
      </c>
      <c r="AR137" s="14">
        <v>222754.94</v>
      </c>
      <c r="AS137" s="14">
        <v>37.061999999999998</v>
      </c>
      <c r="AT137" s="14">
        <v>1938042.605</v>
      </c>
      <c r="AU137" s="17">
        <f t="shared" si="35"/>
        <v>4.2696189187660771E-2</v>
      </c>
      <c r="AV137" s="9">
        <f t="shared" si="43"/>
        <v>3.8246837199948966E-2</v>
      </c>
      <c r="AW137" s="16" t="s">
        <v>22</v>
      </c>
      <c r="AX137" s="13">
        <v>43719</v>
      </c>
      <c r="AY137" s="14">
        <v>2019</v>
      </c>
      <c r="AZ137" s="14">
        <v>16532.93</v>
      </c>
      <c r="BA137" s="14">
        <v>2.6269999999999998</v>
      </c>
      <c r="BB137" s="14">
        <v>161044.609</v>
      </c>
      <c r="BC137" s="17">
        <f t="shared" si="36"/>
        <v>4.5630819480814551E-2</v>
      </c>
      <c r="BD137" s="34">
        <f t="shared" si="44"/>
        <v>3.2624500954266653E-2</v>
      </c>
      <c r="BE137" s="36"/>
      <c r="BF137" s="46">
        <f t="shared" si="37"/>
        <v>231.66500000000002</v>
      </c>
      <c r="BG137" s="45"/>
      <c r="BH137" s="54">
        <v>43719</v>
      </c>
      <c r="BI137" s="55">
        <v>2</v>
      </c>
    </row>
    <row r="138" spans="1:61" x14ac:dyDescent="0.25">
      <c r="A138" s="12" t="s">
        <v>16</v>
      </c>
      <c r="B138" s="13">
        <v>43720</v>
      </c>
      <c r="C138" s="14">
        <v>2019</v>
      </c>
      <c r="D138" s="14">
        <v>140805.16</v>
      </c>
      <c r="E138" s="32">
        <v>11.747999999999999</v>
      </c>
      <c r="F138" s="14">
        <v>1155431.4339999999</v>
      </c>
      <c r="G138" s="19">
        <f t="shared" si="30"/>
        <v>0.28987178358261551</v>
      </c>
      <c r="H138" s="34">
        <f t="shared" si="38"/>
        <v>2.0335261192140981E-2</v>
      </c>
      <c r="I138" s="16" t="s">
        <v>17</v>
      </c>
      <c r="J138" s="13">
        <v>43720</v>
      </c>
      <c r="K138" s="14">
        <v>2019</v>
      </c>
      <c r="L138" s="14">
        <v>163542.28</v>
      </c>
      <c r="M138" s="14">
        <v>21.253</v>
      </c>
      <c r="N138" s="14">
        <v>1440927.405</v>
      </c>
      <c r="O138" s="17">
        <f t="shared" si="31"/>
        <v>-0.11097223320277971</v>
      </c>
      <c r="P138" s="9">
        <f t="shared" si="39"/>
        <v>2.9499057240846911E-2</v>
      </c>
      <c r="Q138" s="16" t="s">
        <v>18</v>
      </c>
      <c r="R138" s="13">
        <v>43720</v>
      </c>
      <c r="S138" s="14">
        <v>2019</v>
      </c>
      <c r="T138" s="14">
        <v>453181.01</v>
      </c>
      <c r="U138" s="14">
        <v>99.835999999999999</v>
      </c>
      <c r="V138" s="14">
        <v>4023668.4589999998</v>
      </c>
      <c r="W138" s="17">
        <f t="shared" si="32"/>
        <v>0.19215847363210936</v>
      </c>
      <c r="X138" s="9">
        <f t="shared" si="40"/>
        <v>4.9624366926499797E-2</v>
      </c>
      <c r="Y138" s="16" t="s">
        <v>19</v>
      </c>
      <c r="Z138" s="13">
        <v>43720</v>
      </c>
      <c r="AA138" s="14">
        <v>2019</v>
      </c>
      <c r="AB138" s="14">
        <v>121244.21</v>
      </c>
      <c r="AC138" s="14">
        <v>45.213999999999999</v>
      </c>
      <c r="AD138" s="14">
        <v>1182778.53</v>
      </c>
      <c r="AE138" s="18">
        <f t="shared" si="33"/>
        <v>2.8596940517653486</v>
      </c>
      <c r="AF138" s="9">
        <f t="shared" si="41"/>
        <v>7.6453873406038236E-2</v>
      </c>
      <c r="AG138" s="16" t="s">
        <v>20</v>
      </c>
      <c r="AH138" s="13">
        <v>43720</v>
      </c>
      <c r="AI138" s="14">
        <v>2019</v>
      </c>
      <c r="AJ138" s="14">
        <v>52167.32</v>
      </c>
      <c r="AK138" s="14">
        <v>1.93</v>
      </c>
      <c r="AL138" s="14">
        <v>406786.82400000002</v>
      </c>
      <c r="AM138" s="17">
        <f t="shared" si="34"/>
        <v>-0.27859097229490309</v>
      </c>
      <c r="AN138" s="9">
        <f t="shared" si="42"/>
        <v>9.4889995748731523E-3</v>
      </c>
      <c r="AO138" s="16" t="s">
        <v>21</v>
      </c>
      <c r="AP138" s="13">
        <v>43720</v>
      </c>
      <c r="AQ138" s="14">
        <v>2019</v>
      </c>
      <c r="AR138" s="14">
        <v>219402.46</v>
      </c>
      <c r="AS138" s="14">
        <v>37.515999999999998</v>
      </c>
      <c r="AT138" s="14">
        <v>1944679.3740000001</v>
      </c>
      <c r="AU138" s="17">
        <f t="shared" si="35"/>
        <v>5.5468950233778055E-2</v>
      </c>
      <c r="AV138" s="9">
        <f t="shared" si="43"/>
        <v>3.8583224053879435E-2</v>
      </c>
      <c r="AW138" s="16" t="s">
        <v>22</v>
      </c>
      <c r="AX138" s="13">
        <v>43720</v>
      </c>
      <c r="AY138" s="14">
        <v>2019</v>
      </c>
      <c r="AZ138" s="14">
        <v>8085.36</v>
      </c>
      <c r="BA138" s="14">
        <v>2.0059999999999998</v>
      </c>
      <c r="BB138" s="14">
        <v>97819.54</v>
      </c>
      <c r="BC138" s="17">
        <f t="shared" si="36"/>
        <v>-0.20154723110829312</v>
      </c>
      <c r="BD138" s="34">
        <f t="shared" si="44"/>
        <v>4.1014300414825094E-2</v>
      </c>
      <c r="BE138" s="36"/>
      <c r="BF138" s="46">
        <f t="shared" si="37"/>
        <v>219.50299999999999</v>
      </c>
      <c r="BG138" s="45"/>
      <c r="BH138" s="54">
        <v>43720</v>
      </c>
      <c r="BI138" s="55">
        <v>1</v>
      </c>
    </row>
    <row r="139" spans="1:61" x14ac:dyDescent="0.25">
      <c r="A139" s="6" t="s">
        <v>16</v>
      </c>
      <c r="B139" s="7">
        <v>43721</v>
      </c>
      <c r="C139">
        <v>2019</v>
      </c>
      <c r="D139">
        <v>93683.88</v>
      </c>
      <c r="E139" s="31">
        <v>8.1790000000000003</v>
      </c>
      <c r="F139">
        <v>759947.50699999998</v>
      </c>
      <c r="G139" s="8">
        <f t="shared" si="30"/>
        <v>-0.10198660896133697</v>
      </c>
      <c r="H139" s="34">
        <f t="shared" si="38"/>
        <v>2.1525170948419204E-2</v>
      </c>
      <c r="I139" s="10" t="s">
        <v>17</v>
      </c>
      <c r="J139" s="7">
        <v>43721</v>
      </c>
      <c r="K139">
        <v>2019</v>
      </c>
      <c r="L139">
        <v>118449.1</v>
      </c>
      <c r="M139">
        <v>11.554</v>
      </c>
      <c r="N139">
        <v>1010567.995</v>
      </c>
      <c r="O139" s="11">
        <f t="shared" si="31"/>
        <v>-0.51668814672869323</v>
      </c>
      <c r="P139" s="9">
        <f t="shared" si="39"/>
        <v>2.2866348542930057E-2</v>
      </c>
      <c r="Q139" s="10" t="s">
        <v>18</v>
      </c>
      <c r="R139" s="7">
        <v>43721</v>
      </c>
      <c r="S139">
        <v>2019</v>
      </c>
      <c r="T139">
        <v>384309.09</v>
      </c>
      <c r="U139">
        <v>94.95</v>
      </c>
      <c r="V139">
        <v>3388628.6680000001</v>
      </c>
      <c r="W139" s="11">
        <f t="shared" si="32"/>
        <v>0.13381392555159249</v>
      </c>
      <c r="X139" s="9">
        <f t="shared" si="40"/>
        <v>5.6040368717083636E-2</v>
      </c>
      <c r="Y139" s="10" t="s">
        <v>19</v>
      </c>
      <c r="Z139" s="7">
        <v>43721</v>
      </c>
      <c r="AA139">
        <v>2019</v>
      </c>
      <c r="AB139">
        <v>71902.34</v>
      </c>
      <c r="AC139">
        <v>20.78</v>
      </c>
      <c r="AD139">
        <v>712742.78500000003</v>
      </c>
      <c r="AE139" s="11">
        <f t="shared" si="33"/>
        <v>0.77388513282797255</v>
      </c>
      <c r="AF139" s="9">
        <f t="shared" si="41"/>
        <v>5.830995539295427E-2</v>
      </c>
      <c r="AG139" s="10" t="s">
        <v>20</v>
      </c>
      <c r="AH139" s="7">
        <v>43721</v>
      </c>
      <c r="AI139">
        <v>2019</v>
      </c>
      <c r="AJ139">
        <v>40050.29</v>
      </c>
      <c r="AK139">
        <v>1.5840000000000001</v>
      </c>
      <c r="AL139">
        <v>317319.43599999999</v>
      </c>
      <c r="AM139" s="11">
        <f t="shared" si="34"/>
        <v>-0.40792129539643857</v>
      </c>
      <c r="AN139" s="9">
        <f t="shared" si="42"/>
        <v>9.9836305015996562E-3</v>
      </c>
      <c r="AO139" s="10" t="s">
        <v>21</v>
      </c>
      <c r="AP139" s="7">
        <v>43721</v>
      </c>
      <c r="AQ139">
        <v>2019</v>
      </c>
      <c r="AR139">
        <v>190093.73</v>
      </c>
      <c r="AS139">
        <v>20.991</v>
      </c>
      <c r="AT139">
        <v>1547212.7320000001</v>
      </c>
      <c r="AU139" s="11">
        <f t="shared" si="35"/>
        <v>-0.40944267154394831</v>
      </c>
      <c r="AV139" s="9">
        <f t="shared" si="43"/>
        <v>2.7133954582788423E-2</v>
      </c>
      <c r="AW139" s="10" t="s">
        <v>22</v>
      </c>
      <c r="AX139" s="7">
        <v>43721</v>
      </c>
      <c r="AY139">
        <v>2019</v>
      </c>
      <c r="AZ139">
        <v>7272</v>
      </c>
      <c r="BA139">
        <v>1.429</v>
      </c>
      <c r="BB139">
        <v>89952.6</v>
      </c>
      <c r="BC139" s="11">
        <f t="shared" si="36"/>
        <v>-0.43121186104374415</v>
      </c>
      <c r="BD139" s="34">
        <f t="shared" si="44"/>
        <v>3.1772288961075056E-2</v>
      </c>
      <c r="BE139" s="36"/>
      <c r="BF139" s="44">
        <f t="shared" si="37"/>
        <v>159.46700000000001</v>
      </c>
      <c r="BG139" s="45"/>
      <c r="BH139" s="52"/>
      <c r="BI139" s="53"/>
    </row>
    <row r="140" spans="1:61" x14ac:dyDescent="0.25">
      <c r="A140" s="6" t="s">
        <v>16</v>
      </c>
      <c r="B140" s="7">
        <v>43722</v>
      </c>
      <c r="C140">
        <v>2019</v>
      </c>
      <c r="D140">
        <v>94266.75</v>
      </c>
      <c r="E140" s="31">
        <v>5.9530000000000003</v>
      </c>
      <c r="F140">
        <v>737644.147</v>
      </c>
      <c r="G140" s="8">
        <f t="shared" si="30"/>
        <v>-0.34639030237765484</v>
      </c>
      <c r="H140" s="34">
        <f t="shared" si="38"/>
        <v>1.6140574080905707E-2</v>
      </c>
      <c r="I140" s="10" t="s">
        <v>17</v>
      </c>
      <c r="J140" s="7">
        <v>43722</v>
      </c>
      <c r="K140">
        <v>2019</v>
      </c>
      <c r="L140">
        <v>98368.51</v>
      </c>
      <c r="M140">
        <v>9.8789999999999996</v>
      </c>
      <c r="N140">
        <v>832309.22</v>
      </c>
      <c r="O140" s="11">
        <f t="shared" si="31"/>
        <v>-0.58675456132359016</v>
      </c>
      <c r="P140" s="9">
        <f t="shared" si="39"/>
        <v>2.3738773433267989E-2</v>
      </c>
      <c r="Q140" s="10" t="s">
        <v>18</v>
      </c>
      <c r="R140" s="7">
        <v>43722</v>
      </c>
      <c r="S140">
        <v>2019</v>
      </c>
      <c r="T140">
        <v>359193.28</v>
      </c>
      <c r="U140">
        <v>71.462000000000003</v>
      </c>
      <c r="V140">
        <v>3114556.6719999998</v>
      </c>
      <c r="W140" s="11">
        <f t="shared" si="32"/>
        <v>-0.14666023435736805</v>
      </c>
      <c r="X140" s="9">
        <f t="shared" si="40"/>
        <v>4.5889034957974272E-2</v>
      </c>
      <c r="Y140" s="10" t="s">
        <v>19</v>
      </c>
      <c r="Z140" s="7">
        <v>43722</v>
      </c>
      <c r="AA140">
        <v>2019</v>
      </c>
      <c r="AB140">
        <v>64310.02</v>
      </c>
      <c r="AC140">
        <v>14.928000000000001</v>
      </c>
      <c r="AD140">
        <v>613953.75600000005</v>
      </c>
      <c r="AE140" s="11">
        <f t="shared" si="33"/>
        <v>0.27432903093628369</v>
      </c>
      <c r="AF140" s="9">
        <f t="shared" si="41"/>
        <v>4.8629069711237337E-2</v>
      </c>
      <c r="AG140" s="10" t="s">
        <v>20</v>
      </c>
      <c r="AH140" s="7">
        <v>43722</v>
      </c>
      <c r="AI140">
        <v>2019</v>
      </c>
      <c r="AJ140">
        <v>32364.65</v>
      </c>
      <c r="AK140">
        <v>1.0860000000000001</v>
      </c>
      <c r="AL140">
        <v>263489.18599999999</v>
      </c>
      <c r="AM140" s="11">
        <f t="shared" si="34"/>
        <v>-0.59406725176801278</v>
      </c>
      <c r="AN140" s="9">
        <f t="shared" si="42"/>
        <v>8.2432225510765365E-3</v>
      </c>
      <c r="AO140" s="10" t="s">
        <v>21</v>
      </c>
      <c r="AP140" s="7">
        <v>43722</v>
      </c>
      <c r="AQ140">
        <v>2019</v>
      </c>
      <c r="AR140">
        <v>181059.19</v>
      </c>
      <c r="AS140">
        <v>18.925999999999998</v>
      </c>
      <c r="AT140">
        <v>1452289.2609999999</v>
      </c>
      <c r="AU140" s="11">
        <f t="shared" si="35"/>
        <v>-0.46753904061934953</v>
      </c>
      <c r="AV140" s="9">
        <f t="shared" si="43"/>
        <v>2.6063678233037627E-2</v>
      </c>
      <c r="AW140" s="10" t="s">
        <v>22</v>
      </c>
      <c r="AX140" s="7">
        <v>43722</v>
      </c>
      <c r="AY140">
        <v>2019</v>
      </c>
      <c r="AZ140">
        <v>7402</v>
      </c>
      <c r="BA140">
        <v>1.548</v>
      </c>
      <c r="BB140">
        <v>92251.7</v>
      </c>
      <c r="BC140" s="11">
        <f t="shared" si="36"/>
        <v>-0.38384601882135472</v>
      </c>
      <c r="BD140" s="34">
        <f t="shared" si="44"/>
        <v>3.3560357153309912E-2</v>
      </c>
      <c r="BE140" s="36"/>
      <c r="BF140" s="44">
        <f t="shared" si="37"/>
        <v>123.78200000000001</v>
      </c>
      <c r="BG140" s="45"/>
      <c r="BH140" s="52"/>
      <c r="BI140" s="53"/>
    </row>
    <row r="141" spans="1:61" x14ac:dyDescent="0.25">
      <c r="A141" s="6" t="s">
        <v>16</v>
      </c>
      <c r="B141" s="7">
        <v>43723</v>
      </c>
      <c r="C141">
        <v>2019</v>
      </c>
      <c r="D141">
        <v>103853.74</v>
      </c>
      <c r="E141" s="31">
        <v>6.8470000000000004</v>
      </c>
      <c r="F141">
        <v>823775.07700000005</v>
      </c>
      <c r="G141" s="8">
        <f t="shared" si="30"/>
        <v>-0.24823356297325763</v>
      </c>
      <c r="H141" s="34">
        <f t="shared" si="38"/>
        <v>1.6623469661003108E-2</v>
      </c>
      <c r="I141" s="10" t="s">
        <v>17</v>
      </c>
      <c r="J141" s="7">
        <v>43723</v>
      </c>
      <c r="K141">
        <v>2019</v>
      </c>
      <c r="L141">
        <v>117413.47</v>
      </c>
      <c r="M141">
        <v>12.901999999999999</v>
      </c>
      <c r="N141">
        <v>1028023.224</v>
      </c>
      <c r="O141" s="11">
        <f t="shared" si="31"/>
        <v>-0.46030036949053144</v>
      </c>
      <c r="P141" s="9">
        <f t="shared" si="39"/>
        <v>2.5100600256478253E-2</v>
      </c>
      <c r="Q141" s="10" t="s">
        <v>18</v>
      </c>
      <c r="R141" s="7">
        <v>43723</v>
      </c>
      <c r="S141">
        <v>2019</v>
      </c>
      <c r="T141">
        <v>363492.29</v>
      </c>
      <c r="U141">
        <v>72.367000000000004</v>
      </c>
      <c r="V141">
        <v>3135618.682</v>
      </c>
      <c r="W141" s="11">
        <f t="shared" si="32"/>
        <v>-0.13585347708907744</v>
      </c>
      <c r="X141" s="9">
        <f t="shared" si="40"/>
        <v>4.6158035998077399E-2</v>
      </c>
      <c r="Y141" s="10" t="s">
        <v>19</v>
      </c>
      <c r="Z141" s="7">
        <v>43723</v>
      </c>
      <c r="AA141">
        <v>2019</v>
      </c>
      <c r="AB141">
        <v>66177.09</v>
      </c>
      <c r="AC141">
        <v>17.183</v>
      </c>
      <c r="AD141">
        <v>636390.19700000004</v>
      </c>
      <c r="AE141" s="11">
        <f t="shared" si="33"/>
        <v>0.46682715290582538</v>
      </c>
      <c r="AF141" s="9">
        <f t="shared" si="41"/>
        <v>5.400146036504707E-2</v>
      </c>
      <c r="AG141" s="10" t="s">
        <v>20</v>
      </c>
      <c r="AH141" s="7">
        <v>43723</v>
      </c>
      <c r="AI141">
        <v>2019</v>
      </c>
      <c r="AJ141">
        <v>45297.26</v>
      </c>
      <c r="AK141">
        <v>1.8320000000000001</v>
      </c>
      <c r="AL141">
        <v>355227.36800000002</v>
      </c>
      <c r="AM141" s="11">
        <f t="shared" si="34"/>
        <v>-0.31522210427163855</v>
      </c>
      <c r="AN141" s="9">
        <f t="shared" si="42"/>
        <v>1.0314520586150332E-2</v>
      </c>
      <c r="AO141" s="10" t="s">
        <v>21</v>
      </c>
      <c r="AP141" s="7">
        <v>43723</v>
      </c>
      <c r="AQ141">
        <v>2019</v>
      </c>
      <c r="AR141">
        <v>176969.83</v>
      </c>
      <c r="AS141">
        <v>18.702000000000002</v>
      </c>
      <c r="AT141">
        <v>1435230.193</v>
      </c>
      <c r="AU141" s="11">
        <f t="shared" si="35"/>
        <v>-0.47384101963769804</v>
      </c>
      <c r="AV141" s="9">
        <f t="shared" si="43"/>
        <v>2.6061324644944952E-2</v>
      </c>
      <c r="AW141" s="10" t="s">
        <v>22</v>
      </c>
      <c r="AX141" s="7">
        <v>43723</v>
      </c>
      <c r="AY141">
        <v>2019</v>
      </c>
      <c r="AZ141">
        <v>6460.3</v>
      </c>
      <c r="BA141">
        <v>0.94499999999999995</v>
      </c>
      <c r="BB141">
        <v>74891.87</v>
      </c>
      <c r="BC141" s="11">
        <f t="shared" si="36"/>
        <v>-0.62385948823396664</v>
      </c>
      <c r="BD141" s="34">
        <f t="shared" si="44"/>
        <v>2.5236384136221996E-2</v>
      </c>
      <c r="BE141" s="36"/>
      <c r="BF141" s="44">
        <f t="shared" si="37"/>
        <v>130.77799999999999</v>
      </c>
      <c r="BG141" s="45"/>
      <c r="BH141" s="52"/>
      <c r="BI141" s="53"/>
    </row>
    <row r="142" spans="1:61" x14ac:dyDescent="0.25">
      <c r="A142" s="12" t="s">
        <v>16</v>
      </c>
      <c r="B142" s="13">
        <v>43724</v>
      </c>
      <c r="C142" s="14">
        <v>2019</v>
      </c>
      <c r="D142" s="14">
        <v>124266.85</v>
      </c>
      <c r="E142" s="32">
        <v>9.5139999999999993</v>
      </c>
      <c r="F142" s="14">
        <v>1011328.272</v>
      </c>
      <c r="G142" s="15">
        <f t="shared" si="30"/>
        <v>4.4589730082141961E-2</v>
      </c>
      <c r="H142" s="34">
        <f t="shared" si="38"/>
        <v>1.8814860146617162E-2</v>
      </c>
      <c r="I142" s="16" t="s">
        <v>17</v>
      </c>
      <c r="J142" s="13">
        <v>43724</v>
      </c>
      <c r="K142" s="14">
        <v>2019</v>
      </c>
      <c r="L142" s="14">
        <v>148828.72</v>
      </c>
      <c r="M142" s="14">
        <v>16.600000000000001</v>
      </c>
      <c r="N142" s="14">
        <v>1279192.8929999999</v>
      </c>
      <c r="O142" s="17">
        <f t="shared" si="31"/>
        <v>-0.30561045834311118</v>
      </c>
      <c r="P142" s="9">
        <f t="shared" si="39"/>
        <v>2.5953865270575735E-2</v>
      </c>
      <c r="Q142" s="16" t="s">
        <v>18</v>
      </c>
      <c r="R142" s="13">
        <v>43724</v>
      </c>
      <c r="S142" s="14">
        <v>2019</v>
      </c>
      <c r="T142" s="14">
        <v>412949.38</v>
      </c>
      <c r="U142" s="14">
        <v>83.798000000000002</v>
      </c>
      <c r="V142" s="14">
        <v>3598587.0780000002</v>
      </c>
      <c r="W142" s="17">
        <f t="shared" si="32"/>
        <v>6.4601720244704831E-4</v>
      </c>
      <c r="X142" s="9">
        <f t="shared" si="40"/>
        <v>4.6572723229236244E-2</v>
      </c>
      <c r="Y142" s="16" t="s">
        <v>19</v>
      </c>
      <c r="Z142" s="13">
        <v>43724</v>
      </c>
      <c r="AA142" s="14">
        <v>2019</v>
      </c>
      <c r="AB142" s="14">
        <v>83489.7</v>
      </c>
      <c r="AC142" s="14">
        <v>22.902000000000001</v>
      </c>
      <c r="AD142" s="14">
        <v>804130.50600000005</v>
      </c>
      <c r="AE142" s="18">
        <f t="shared" si="33"/>
        <v>0.95502970702724865</v>
      </c>
      <c r="AF142" s="9">
        <f t="shared" si="41"/>
        <v>5.6960903308896478E-2</v>
      </c>
      <c r="AG142" s="16" t="s">
        <v>20</v>
      </c>
      <c r="AH142" s="13">
        <v>43724</v>
      </c>
      <c r="AI142" s="14">
        <v>2019</v>
      </c>
      <c r="AJ142" s="14">
        <v>47061.23</v>
      </c>
      <c r="AK142" s="14">
        <v>1.6779999999999999</v>
      </c>
      <c r="AL142" s="14">
        <v>356657.71299999999</v>
      </c>
      <c r="AM142" s="17">
        <f t="shared" si="34"/>
        <v>-0.37278531166365153</v>
      </c>
      <c r="AN142" s="9">
        <f t="shared" si="42"/>
        <v>9.4095820100769841E-3</v>
      </c>
      <c r="AO142" s="16" t="s">
        <v>21</v>
      </c>
      <c r="AP142" s="13">
        <v>43724</v>
      </c>
      <c r="AQ142" s="14">
        <v>2019</v>
      </c>
      <c r="AR142" s="14">
        <v>206512.27</v>
      </c>
      <c r="AS142" s="14">
        <v>31.943000000000001</v>
      </c>
      <c r="AT142" s="14">
        <v>1759682.9820000001</v>
      </c>
      <c r="AU142" s="17">
        <f t="shared" si="35"/>
        <v>-0.10132091168254677</v>
      </c>
      <c r="AV142" s="9">
        <f t="shared" si="43"/>
        <v>3.6305403105841932E-2</v>
      </c>
      <c r="AW142" s="16" t="s">
        <v>22</v>
      </c>
      <c r="AX142" s="13">
        <v>43724</v>
      </c>
      <c r="AY142" s="14">
        <v>2019</v>
      </c>
      <c r="AZ142" s="14">
        <v>10380.950000000001</v>
      </c>
      <c r="BA142" s="14">
        <v>1.18</v>
      </c>
      <c r="BB142" s="14">
        <v>115230.28599999999</v>
      </c>
      <c r="BC142" s="17">
        <f t="shared" si="36"/>
        <v>-0.53032190065193707</v>
      </c>
      <c r="BD142" s="34">
        <f t="shared" si="44"/>
        <v>2.0480726742273296E-2</v>
      </c>
      <c r="BE142" s="36"/>
      <c r="BF142" s="46">
        <f t="shared" si="37"/>
        <v>167.61500000000001</v>
      </c>
      <c r="BG142" s="45"/>
      <c r="BH142" s="54">
        <v>43724</v>
      </c>
      <c r="BI142" s="55">
        <v>2</v>
      </c>
    </row>
    <row r="143" spans="1:61" x14ac:dyDescent="0.25">
      <c r="A143" s="6" t="s">
        <v>16</v>
      </c>
      <c r="B143" s="7">
        <v>43725</v>
      </c>
      <c r="C143">
        <v>2019</v>
      </c>
      <c r="D143">
        <v>102915.31</v>
      </c>
      <c r="E143" s="31">
        <v>6.5780000000000003</v>
      </c>
      <c r="F143">
        <v>812478.04799999995</v>
      </c>
      <c r="G143" s="8">
        <f t="shared" si="30"/>
        <v>-0.27776842080299236</v>
      </c>
      <c r="H143" s="34">
        <f t="shared" si="38"/>
        <v>1.619243748478482E-2</v>
      </c>
      <c r="I143" s="10" t="s">
        <v>17</v>
      </c>
      <c r="J143" s="7">
        <v>43725</v>
      </c>
      <c r="K143">
        <v>2019</v>
      </c>
      <c r="L143">
        <v>136368.91</v>
      </c>
      <c r="M143">
        <v>13.074</v>
      </c>
      <c r="N143">
        <v>1141587.3089999999</v>
      </c>
      <c r="O143" s="11">
        <f t="shared" si="31"/>
        <v>-0.45310548990227928</v>
      </c>
      <c r="P143" s="9">
        <f t="shared" si="39"/>
        <v>2.2904949795653346E-2</v>
      </c>
      <c r="Q143" s="10" t="s">
        <v>18</v>
      </c>
      <c r="R143" s="7">
        <v>43725</v>
      </c>
      <c r="S143">
        <v>2019</v>
      </c>
      <c r="T143">
        <v>399643.12</v>
      </c>
      <c r="U143">
        <v>92.608999999999995</v>
      </c>
      <c r="V143">
        <v>3422559.3330000001</v>
      </c>
      <c r="W143" s="11">
        <f t="shared" si="32"/>
        <v>0.10585965067306394</v>
      </c>
      <c r="X143" s="9">
        <f t="shared" si="40"/>
        <v>5.4116812005023607E-2</v>
      </c>
      <c r="Y143" s="10" t="s">
        <v>19</v>
      </c>
      <c r="Z143" s="7">
        <v>43725</v>
      </c>
      <c r="AA143">
        <v>2019</v>
      </c>
      <c r="AB143">
        <v>76675.240000000005</v>
      </c>
      <c r="AC143">
        <v>21.276</v>
      </c>
      <c r="AD143">
        <v>728229.56200000003</v>
      </c>
      <c r="AE143" s="11">
        <f t="shared" si="33"/>
        <v>0.81622618315918871</v>
      </c>
      <c r="AF143" s="9">
        <f t="shared" si="41"/>
        <v>5.843212390765317E-2</v>
      </c>
      <c r="AG143" s="10" t="s">
        <v>20</v>
      </c>
      <c r="AH143" s="7">
        <v>43725</v>
      </c>
      <c r="AI143">
        <v>2019</v>
      </c>
      <c r="AJ143">
        <v>34017.910000000003</v>
      </c>
      <c r="AK143">
        <v>0.98699999999999999</v>
      </c>
      <c r="AL143">
        <v>267862.08399999997</v>
      </c>
      <c r="AM143" s="11">
        <f t="shared" si="34"/>
        <v>-0.63107217080573541</v>
      </c>
      <c r="AN143" s="9">
        <f t="shared" si="42"/>
        <v>7.3694640559878576E-3</v>
      </c>
      <c r="AO143" s="10" t="s">
        <v>21</v>
      </c>
      <c r="AP143" s="7">
        <v>43725</v>
      </c>
      <c r="AQ143">
        <v>2019</v>
      </c>
      <c r="AR143">
        <v>194399.42</v>
      </c>
      <c r="AS143">
        <v>25.385000000000002</v>
      </c>
      <c r="AT143">
        <v>1603620.0020000001</v>
      </c>
      <c r="AU143" s="11">
        <f t="shared" si="35"/>
        <v>-0.28582260097866352</v>
      </c>
      <c r="AV143" s="9">
        <f t="shared" si="43"/>
        <v>3.1659620070017061E-2</v>
      </c>
      <c r="AW143" s="10" t="s">
        <v>22</v>
      </c>
      <c r="AX143" s="7">
        <v>43725</v>
      </c>
      <c r="AY143">
        <v>2019</v>
      </c>
      <c r="AZ143">
        <v>10357.25</v>
      </c>
      <c r="BA143">
        <v>1.143</v>
      </c>
      <c r="BB143">
        <v>115262.61500000001</v>
      </c>
      <c r="BC143" s="11">
        <f t="shared" si="36"/>
        <v>-0.54504909529251189</v>
      </c>
      <c r="BD143" s="34">
        <f t="shared" si="44"/>
        <v>1.9832970126523679E-2</v>
      </c>
      <c r="BE143" s="36"/>
      <c r="BF143" s="44">
        <f t="shared" si="37"/>
        <v>161.05200000000002</v>
      </c>
      <c r="BG143" s="45"/>
      <c r="BH143" s="52"/>
      <c r="BI143" s="53"/>
    </row>
    <row r="144" spans="1:61" x14ac:dyDescent="0.25">
      <c r="A144" s="6" t="s">
        <v>16</v>
      </c>
      <c r="B144" s="7">
        <v>43726</v>
      </c>
      <c r="C144">
        <v>2019</v>
      </c>
      <c r="D144">
        <v>85157.43</v>
      </c>
      <c r="E144" s="31">
        <v>5.742</v>
      </c>
      <c r="F144">
        <v>680306.75800000003</v>
      </c>
      <c r="G144" s="8">
        <f t="shared" si="30"/>
        <v>-0.36955704959726093</v>
      </c>
      <c r="H144" s="34">
        <f t="shared" si="38"/>
        <v>1.6880620198101867E-2</v>
      </c>
      <c r="I144" s="10" t="s">
        <v>17</v>
      </c>
      <c r="J144" s="7">
        <v>43726</v>
      </c>
      <c r="K144">
        <v>2019</v>
      </c>
      <c r="L144">
        <v>112561.91</v>
      </c>
      <c r="M144">
        <v>11.86</v>
      </c>
      <c r="N144">
        <v>963182.19700000004</v>
      </c>
      <c r="O144" s="11">
        <f t="shared" si="31"/>
        <v>-0.50388795397284936</v>
      </c>
      <c r="P144" s="9">
        <f t="shared" si="39"/>
        <v>2.4626701026950148E-2</v>
      </c>
      <c r="Q144" s="10" t="s">
        <v>18</v>
      </c>
      <c r="R144" s="7">
        <v>43726</v>
      </c>
      <c r="S144">
        <v>2019</v>
      </c>
      <c r="T144">
        <v>358433.11</v>
      </c>
      <c r="U144">
        <v>76.938000000000002</v>
      </c>
      <c r="V144">
        <v>3053903.79</v>
      </c>
      <c r="W144" s="11">
        <f t="shared" si="32"/>
        <v>-8.1270397008020814E-2</v>
      </c>
      <c r="X144" s="9">
        <f t="shared" si="40"/>
        <v>5.0386656090433024E-2</v>
      </c>
      <c r="Y144" s="10" t="s">
        <v>19</v>
      </c>
      <c r="Z144" s="7">
        <v>43726</v>
      </c>
      <c r="AA144">
        <v>2019</v>
      </c>
      <c r="AB144">
        <v>53540.38</v>
      </c>
      <c r="AC144">
        <v>7.9569999999999999</v>
      </c>
      <c r="AD144">
        <v>511070.43699999998</v>
      </c>
      <c r="AE144" s="11">
        <f t="shared" si="33"/>
        <v>-0.32075052926312914</v>
      </c>
      <c r="AF144" s="9">
        <f t="shared" si="41"/>
        <v>3.1138564956751744E-2</v>
      </c>
      <c r="AG144" s="10" t="s">
        <v>20</v>
      </c>
      <c r="AH144" s="7">
        <v>43726</v>
      </c>
      <c r="AI144">
        <v>2019</v>
      </c>
      <c r="AJ144">
        <v>35137.21</v>
      </c>
      <c r="AK144">
        <v>0.99399999999999999</v>
      </c>
      <c r="AL144">
        <v>286930.72200000001</v>
      </c>
      <c r="AM144" s="11">
        <f t="shared" si="34"/>
        <v>-0.62845566137882569</v>
      </c>
      <c r="AN144" s="9">
        <f t="shared" si="42"/>
        <v>6.9285017168708753E-3</v>
      </c>
      <c r="AO144" s="10" t="s">
        <v>21</v>
      </c>
      <c r="AP144" s="7">
        <v>43726</v>
      </c>
      <c r="AQ144">
        <v>2019</v>
      </c>
      <c r="AR144">
        <v>180510.96</v>
      </c>
      <c r="AS144">
        <v>20.312000000000001</v>
      </c>
      <c r="AT144">
        <v>1419328.6810000001</v>
      </c>
      <c r="AU144" s="11">
        <f t="shared" si="35"/>
        <v>-0.42854554544331747</v>
      </c>
      <c r="AV144" s="9">
        <f t="shared" si="43"/>
        <v>2.8621982028417838E-2</v>
      </c>
      <c r="AW144" s="10" t="s">
        <v>22</v>
      </c>
      <c r="AX144" s="7">
        <v>43726</v>
      </c>
      <c r="AY144">
        <v>2019</v>
      </c>
      <c r="AZ144">
        <v>6195.75</v>
      </c>
      <c r="BA144">
        <v>0.93500000000000005</v>
      </c>
      <c r="BB144">
        <v>71818.28</v>
      </c>
      <c r="BC144" s="11">
        <f t="shared" si="36"/>
        <v>-0.62783981110979759</v>
      </c>
      <c r="BD144" s="34">
        <f t="shared" si="44"/>
        <v>2.6037939087374413E-2</v>
      </c>
      <c r="BE144" s="36"/>
      <c r="BF144" s="44">
        <f t="shared" si="37"/>
        <v>124.738</v>
      </c>
      <c r="BG144" s="45"/>
      <c r="BH144" s="52"/>
      <c r="BI144" s="53"/>
    </row>
    <row r="145" spans="1:61" x14ac:dyDescent="0.25">
      <c r="A145" s="6" t="s">
        <v>16</v>
      </c>
      <c r="B145" s="7">
        <v>43727</v>
      </c>
      <c r="C145">
        <v>2019</v>
      </c>
      <c r="D145">
        <v>81553.5</v>
      </c>
      <c r="E145" s="31">
        <v>5.94</v>
      </c>
      <c r="F145">
        <v>664196.73199999996</v>
      </c>
      <c r="G145" s="8">
        <f t="shared" si="30"/>
        <v>-0.34781763751440781</v>
      </c>
      <c r="H145" s="34">
        <f t="shared" si="38"/>
        <v>1.7886266865883949E-2</v>
      </c>
      <c r="I145" s="10" t="s">
        <v>17</v>
      </c>
      <c r="J145" s="7">
        <v>43727</v>
      </c>
      <c r="K145">
        <v>2019</v>
      </c>
      <c r="L145">
        <v>107315.58</v>
      </c>
      <c r="M145">
        <v>10.050000000000001</v>
      </c>
      <c r="N145">
        <v>903167.69900000002</v>
      </c>
      <c r="O145" s="11">
        <f t="shared" si="31"/>
        <v>-0.57960151243061853</v>
      </c>
      <c r="P145" s="9">
        <f t="shared" si="39"/>
        <v>2.225500316525381E-2</v>
      </c>
      <c r="Q145" s="10" t="s">
        <v>18</v>
      </c>
      <c r="R145" s="7">
        <v>43727</v>
      </c>
      <c r="S145">
        <v>2019</v>
      </c>
      <c r="T145">
        <v>342364.25</v>
      </c>
      <c r="U145">
        <v>78.210999999999999</v>
      </c>
      <c r="V145">
        <v>2911875.3849999998</v>
      </c>
      <c r="W145" s="11">
        <f t="shared" si="32"/>
        <v>-6.6069289822900515E-2</v>
      </c>
      <c r="X145" s="9">
        <f t="shared" si="40"/>
        <v>5.3718644968730356E-2</v>
      </c>
      <c r="Y145" s="10" t="s">
        <v>19</v>
      </c>
      <c r="Z145" s="7">
        <v>43727</v>
      </c>
      <c r="AA145">
        <v>2019</v>
      </c>
      <c r="AB145">
        <v>52049.88</v>
      </c>
      <c r="AC145">
        <v>7.2969999999999997</v>
      </c>
      <c r="AD145">
        <v>492322.62800000003</v>
      </c>
      <c r="AE145" s="11">
        <f t="shared" si="33"/>
        <v>-0.37709144301031211</v>
      </c>
      <c r="AF145" s="9">
        <f t="shared" si="41"/>
        <v>2.9643163182009987E-2</v>
      </c>
      <c r="AG145" s="10" t="s">
        <v>20</v>
      </c>
      <c r="AH145" s="7">
        <v>43727</v>
      </c>
      <c r="AI145">
        <v>2019</v>
      </c>
      <c r="AJ145">
        <v>21200.9</v>
      </c>
      <c r="AK145">
        <v>0.66500000000000004</v>
      </c>
      <c r="AL145">
        <v>194706.823</v>
      </c>
      <c r="AM145" s="11">
        <f t="shared" si="34"/>
        <v>-0.75143160444358059</v>
      </c>
      <c r="AN145" s="9">
        <f t="shared" si="42"/>
        <v>6.8307827096536827E-3</v>
      </c>
      <c r="AO145" s="10" t="s">
        <v>21</v>
      </c>
      <c r="AP145" s="7">
        <v>43727</v>
      </c>
      <c r="AQ145">
        <v>2019</v>
      </c>
      <c r="AR145">
        <v>177705.5</v>
      </c>
      <c r="AS145">
        <v>18.134</v>
      </c>
      <c r="AT145">
        <v>1384984.399</v>
      </c>
      <c r="AU145" s="11">
        <f t="shared" si="35"/>
        <v>-0.48982103786279635</v>
      </c>
      <c r="AV145" s="9">
        <f t="shared" si="43"/>
        <v>2.6186576560852656E-2</v>
      </c>
      <c r="AW145" s="10" t="s">
        <v>22</v>
      </c>
      <c r="AX145" s="7">
        <v>43727</v>
      </c>
      <c r="AY145">
        <v>2019</v>
      </c>
      <c r="AZ145">
        <v>6528.86</v>
      </c>
      <c r="BA145">
        <v>1.0189999999999999</v>
      </c>
      <c r="BB145">
        <v>74030.838000000003</v>
      </c>
      <c r="BC145" s="11">
        <f t="shared" si="36"/>
        <v>-0.5944050989528169</v>
      </c>
      <c r="BD145" s="34">
        <f t="shared" si="44"/>
        <v>2.7529068359323443E-2</v>
      </c>
      <c r="BE145" s="36"/>
      <c r="BF145" s="44">
        <f t="shared" si="37"/>
        <v>121.316</v>
      </c>
      <c r="BG145" s="45"/>
      <c r="BH145" s="52"/>
      <c r="BI145" s="53"/>
    </row>
    <row r="146" spans="1:61" x14ac:dyDescent="0.25">
      <c r="A146" s="6" t="s">
        <v>16</v>
      </c>
      <c r="B146" s="7">
        <v>43728</v>
      </c>
      <c r="C146">
        <v>2019</v>
      </c>
      <c r="D146">
        <v>92104.39</v>
      </c>
      <c r="E146" s="31">
        <v>6.1630000000000003</v>
      </c>
      <c r="F146">
        <v>733600.37300000002</v>
      </c>
      <c r="G146" s="8">
        <f t="shared" si="30"/>
        <v>-0.32333335016856823</v>
      </c>
      <c r="H146" s="34">
        <f t="shared" si="38"/>
        <v>1.6802063430793813E-2</v>
      </c>
      <c r="I146" s="10" t="s">
        <v>17</v>
      </c>
      <c r="J146" s="7">
        <v>43728</v>
      </c>
      <c r="K146">
        <v>2019</v>
      </c>
      <c r="L146">
        <v>111649.39</v>
      </c>
      <c r="M146">
        <v>10.884</v>
      </c>
      <c r="N146">
        <v>942880.63600000006</v>
      </c>
      <c r="O146" s="11">
        <f t="shared" si="31"/>
        <v>-0.54471471256665194</v>
      </c>
      <c r="P146" s="9">
        <f t="shared" si="39"/>
        <v>2.3086697476731297E-2</v>
      </c>
      <c r="Q146" s="10" t="s">
        <v>18</v>
      </c>
      <c r="R146" s="7">
        <v>43728</v>
      </c>
      <c r="S146">
        <v>2019</v>
      </c>
      <c r="T146">
        <v>343711.56</v>
      </c>
      <c r="U146">
        <v>79.984999999999999</v>
      </c>
      <c r="V146">
        <v>2955723.7590000001</v>
      </c>
      <c r="W146" s="11">
        <f t="shared" si="32"/>
        <v>-4.4885657343400498E-2</v>
      </c>
      <c r="X146" s="9">
        <f t="shared" si="40"/>
        <v>5.4122107829901567E-2</v>
      </c>
      <c r="Y146" s="10" t="s">
        <v>19</v>
      </c>
      <c r="Z146" s="7">
        <v>43728</v>
      </c>
      <c r="AA146">
        <v>2019</v>
      </c>
      <c r="AB146">
        <v>46705.58</v>
      </c>
      <c r="AC146">
        <v>5.97</v>
      </c>
      <c r="AD146">
        <v>418423.41899999999</v>
      </c>
      <c r="AE146" s="11">
        <f t="shared" si="33"/>
        <v>-0.49037082565048146</v>
      </c>
      <c r="AF146" s="9">
        <f t="shared" si="41"/>
        <v>2.8535687673829749E-2</v>
      </c>
      <c r="AG146" s="10" t="s">
        <v>20</v>
      </c>
      <c r="AH146" s="7">
        <v>43728</v>
      </c>
      <c r="AI146">
        <v>2019</v>
      </c>
      <c r="AJ146">
        <v>29624.52</v>
      </c>
      <c r="AK146">
        <v>1.1319999999999999</v>
      </c>
      <c r="AL146">
        <v>251994.12599999999</v>
      </c>
      <c r="AM146" s="11">
        <f t="shared" si="34"/>
        <v>-0.57687304696260644</v>
      </c>
      <c r="AN146" s="9">
        <f t="shared" si="42"/>
        <v>8.9843364047303229E-3</v>
      </c>
      <c r="AO146" s="10" t="s">
        <v>21</v>
      </c>
      <c r="AP146" s="7">
        <v>43728</v>
      </c>
      <c r="AQ146">
        <v>2019</v>
      </c>
      <c r="AR146">
        <v>186513.38</v>
      </c>
      <c r="AS146">
        <v>21.385000000000002</v>
      </c>
      <c r="AT146">
        <v>1474753.5919999999</v>
      </c>
      <c r="AU146" s="11">
        <f t="shared" si="35"/>
        <v>-0.3983579405920315</v>
      </c>
      <c r="AV146" s="9">
        <f t="shared" si="43"/>
        <v>2.9001455044430229E-2</v>
      </c>
      <c r="AW146" s="10" t="s">
        <v>22</v>
      </c>
      <c r="AX146" s="7">
        <v>43728</v>
      </c>
      <c r="AY146">
        <v>2019</v>
      </c>
      <c r="AZ146">
        <v>9673</v>
      </c>
      <c r="BA146">
        <v>1.1040000000000001</v>
      </c>
      <c r="BB146">
        <v>108472.98</v>
      </c>
      <c r="BC146" s="11">
        <f t="shared" si="36"/>
        <v>-0.56057235450825293</v>
      </c>
      <c r="BD146" s="34">
        <f t="shared" si="44"/>
        <v>2.0355299540954809E-2</v>
      </c>
      <c r="BE146" s="36"/>
      <c r="BF146" s="44">
        <f t="shared" si="37"/>
        <v>126.623</v>
      </c>
      <c r="BG146" s="45"/>
      <c r="BH146" s="52"/>
      <c r="BI146" s="53"/>
    </row>
    <row r="147" spans="1:61" x14ac:dyDescent="0.25">
      <c r="A147" s="6" t="s">
        <v>16</v>
      </c>
      <c r="B147" s="7">
        <v>43729</v>
      </c>
      <c r="C147">
        <v>2019</v>
      </c>
      <c r="D147">
        <v>99814.44</v>
      </c>
      <c r="E147" s="31">
        <v>7.8849999999999998</v>
      </c>
      <c r="F147">
        <v>797905.25100000005</v>
      </c>
      <c r="G147" s="8">
        <f t="shared" si="30"/>
        <v>-0.13426634205405827</v>
      </c>
      <c r="H147" s="34">
        <f t="shared" si="38"/>
        <v>1.9764251432404723E-2</v>
      </c>
      <c r="I147" s="10" t="s">
        <v>17</v>
      </c>
      <c r="J147" s="7">
        <v>43729</v>
      </c>
      <c r="K147">
        <v>2019</v>
      </c>
      <c r="L147">
        <v>118803.41</v>
      </c>
      <c r="M147">
        <v>11.848000000000001</v>
      </c>
      <c r="N147">
        <v>1012133.724</v>
      </c>
      <c r="O147" s="11">
        <f t="shared" si="31"/>
        <v>-0.50438992231621571</v>
      </c>
      <c r="P147" s="9">
        <f t="shared" si="39"/>
        <v>2.3411926149790065E-2</v>
      </c>
      <c r="Q147" s="10" t="s">
        <v>18</v>
      </c>
      <c r="R147" s="7">
        <v>43729</v>
      </c>
      <c r="S147">
        <v>2019</v>
      </c>
      <c r="T147">
        <v>340731.65</v>
      </c>
      <c r="U147">
        <v>73.900999999999996</v>
      </c>
      <c r="V147">
        <v>2994966.2930000001</v>
      </c>
      <c r="W147" s="11">
        <f t="shared" si="32"/>
        <v>-0.11753572499011869</v>
      </c>
      <c r="X147" s="9">
        <f t="shared" si="40"/>
        <v>4.9350138045109543E-2</v>
      </c>
      <c r="Y147" s="10" t="s">
        <v>19</v>
      </c>
      <c r="Z147" s="7">
        <v>43729</v>
      </c>
      <c r="AA147">
        <v>2019</v>
      </c>
      <c r="AB147">
        <v>48802.35</v>
      </c>
      <c r="AC147">
        <v>7.766</v>
      </c>
      <c r="AD147">
        <v>452083.804</v>
      </c>
      <c r="AE147" s="11">
        <f t="shared" si="33"/>
        <v>-0.33705524824148053</v>
      </c>
      <c r="AF147" s="9">
        <f t="shared" si="41"/>
        <v>3.4356461927134201E-2</v>
      </c>
      <c r="AG147" s="10" t="s">
        <v>20</v>
      </c>
      <c r="AH147" s="7">
        <v>43729</v>
      </c>
      <c r="AI147">
        <v>2019</v>
      </c>
      <c r="AJ147">
        <v>32831.4</v>
      </c>
      <c r="AK147">
        <v>1.7889999999999999</v>
      </c>
      <c r="AL147">
        <v>285105.05699999997</v>
      </c>
      <c r="AM147" s="11">
        <f t="shared" si="34"/>
        <v>-0.33129494789408376</v>
      </c>
      <c r="AN147" s="9">
        <f t="shared" si="42"/>
        <v>1.2549759859222702E-2</v>
      </c>
      <c r="AO147" s="10" t="s">
        <v>21</v>
      </c>
      <c r="AP147" s="7">
        <v>43729</v>
      </c>
      <c r="AQ147">
        <v>2019</v>
      </c>
      <c r="AR147">
        <v>156642.53</v>
      </c>
      <c r="AS147">
        <v>20.744</v>
      </c>
      <c r="AT147">
        <v>1239526.206</v>
      </c>
      <c r="AU147" s="11">
        <f t="shared" si="35"/>
        <v>-0.41639172876507374</v>
      </c>
      <c r="AV147" s="9">
        <f t="shared" si="43"/>
        <v>3.3470853459309599E-2</v>
      </c>
      <c r="AW147" s="10" t="s">
        <v>22</v>
      </c>
      <c r="AX147" s="7">
        <v>43729</v>
      </c>
      <c r="AY147">
        <v>2019</v>
      </c>
      <c r="AZ147">
        <v>9006.27</v>
      </c>
      <c r="BA147">
        <v>1.0860000000000001</v>
      </c>
      <c r="BB147">
        <v>106995.72</v>
      </c>
      <c r="BC147" s="11">
        <f t="shared" si="36"/>
        <v>-0.56773693568474881</v>
      </c>
      <c r="BD147" s="34">
        <f t="shared" si="44"/>
        <v>2.0299877415657374E-2</v>
      </c>
      <c r="BE147" s="36"/>
      <c r="BF147" s="44">
        <f t="shared" si="37"/>
        <v>125.01899999999999</v>
      </c>
      <c r="BG147" s="45"/>
      <c r="BH147" s="52"/>
      <c r="BI147" s="53"/>
    </row>
    <row r="148" spans="1:61" x14ac:dyDescent="0.25">
      <c r="A148" s="12" t="s">
        <v>16</v>
      </c>
      <c r="B148" s="13">
        <v>43730</v>
      </c>
      <c r="C148" s="14">
        <v>2019</v>
      </c>
      <c r="D148" s="14">
        <v>111051.05</v>
      </c>
      <c r="E148" s="32">
        <v>9.6549999999999994</v>
      </c>
      <c r="F148" s="14">
        <v>924604.95499999996</v>
      </c>
      <c r="G148" s="15">
        <f t="shared" si="30"/>
        <v>6.0070826565385822E-2</v>
      </c>
      <c r="H148" s="34">
        <f t="shared" si="38"/>
        <v>2.0884594978187197E-2</v>
      </c>
      <c r="I148" s="16" t="s">
        <v>17</v>
      </c>
      <c r="J148" s="13">
        <v>43730</v>
      </c>
      <c r="K148" s="14">
        <v>2019</v>
      </c>
      <c r="L148" s="14">
        <v>133400.95000000001</v>
      </c>
      <c r="M148" s="14">
        <v>14.423999999999999</v>
      </c>
      <c r="N148" s="14">
        <v>1141785.5719999999</v>
      </c>
      <c r="O148" s="17">
        <f t="shared" si="31"/>
        <v>-0.39663405127355644</v>
      </c>
      <c r="P148" s="9">
        <f t="shared" si="39"/>
        <v>2.5265689729699968E-2</v>
      </c>
      <c r="Q148" s="16" t="s">
        <v>18</v>
      </c>
      <c r="R148" s="13">
        <v>43730</v>
      </c>
      <c r="S148" s="14">
        <v>2019</v>
      </c>
      <c r="T148" s="14">
        <v>385104.4</v>
      </c>
      <c r="U148" s="14">
        <v>86.337999999999994</v>
      </c>
      <c r="V148" s="14">
        <v>3424745.398</v>
      </c>
      <c r="W148" s="17">
        <f t="shared" si="32"/>
        <v>3.0976584563174123E-2</v>
      </c>
      <c r="X148" s="9">
        <f t="shared" si="40"/>
        <v>5.0420098411064422E-2</v>
      </c>
      <c r="Y148" s="16" t="s">
        <v>19</v>
      </c>
      <c r="Z148" s="13">
        <v>43730</v>
      </c>
      <c r="AA148" s="14">
        <v>2019</v>
      </c>
      <c r="AB148" s="14">
        <v>60724.68</v>
      </c>
      <c r="AC148" s="14">
        <v>18.465</v>
      </c>
      <c r="AD148" s="14">
        <v>575548.10800000001</v>
      </c>
      <c r="AE148" s="18">
        <f t="shared" si="33"/>
        <v>0.57626510960868682</v>
      </c>
      <c r="AF148" s="9">
        <f t="shared" si="41"/>
        <v>6.4164922943331093E-2</v>
      </c>
      <c r="AG148" s="16" t="s">
        <v>20</v>
      </c>
      <c r="AH148" s="13">
        <v>43730</v>
      </c>
      <c r="AI148" s="14">
        <v>2019</v>
      </c>
      <c r="AJ148" s="14">
        <v>39581.85</v>
      </c>
      <c r="AK148" s="14">
        <v>1.776</v>
      </c>
      <c r="AL148" s="14">
        <v>333731.25400000002</v>
      </c>
      <c r="AM148" s="17">
        <f t="shared" si="34"/>
        <v>-0.33615417968691597</v>
      </c>
      <c r="AN148" s="9">
        <f t="shared" si="42"/>
        <v>1.0643294439543262E-2</v>
      </c>
      <c r="AO148" s="16" t="s">
        <v>21</v>
      </c>
      <c r="AP148" s="13">
        <v>43730</v>
      </c>
      <c r="AQ148" s="14">
        <v>2019</v>
      </c>
      <c r="AR148" s="14">
        <v>166657.14000000001</v>
      </c>
      <c r="AS148" s="14">
        <v>21.238</v>
      </c>
      <c r="AT148" s="14">
        <v>1337236.148</v>
      </c>
      <c r="AU148" s="17">
        <f t="shared" si="35"/>
        <v>-0.40249361432282282</v>
      </c>
      <c r="AV148" s="9">
        <f t="shared" si="43"/>
        <v>3.1764023178350392E-2</v>
      </c>
      <c r="AW148" s="16" t="s">
        <v>22</v>
      </c>
      <c r="AX148" s="13">
        <v>43730</v>
      </c>
      <c r="AY148" s="14">
        <v>2019</v>
      </c>
      <c r="AZ148" s="14">
        <v>9811</v>
      </c>
      <c r="BA148" s="14">
        <v>1.3979999999999999</v>
      </c>
      <c r="BB148" s="14">
        <v>116528.72500000001</v>
      </c>
      <c r="BC148" s="17">
        <f t="shared" si="36"/>
        <v>-0.44355086195882043</v>
      </c>
      <c r="BD148" s="34">
        <f t="shared" si="44"/>
        <v>2.3994083862155017E-2</v>
      </c>
      <c r="BE148" s="36"/>
      <c r="BF148" s="46">
        <f t="shared" si="37"/>
        <v>153.29400000000001</v>
      </c>
      <c r="BG148" s="45"/>
      <c r="BH148" s="54">
        <v>43730</v>
      </c>
      <c r="BI148" s="55">
        <v>3</v>
      </c>
    </row>
    <row r="149" spans="1:61" x14ac:dyDescent="0.25">
      <c r="A149" s="12" t="s">
        <v>16</v>
      </c>
      <c r="B149" s="13">
        <v>43731</v>
      </c>
      <c r="C149" s="14">
        <v>2019</v>
      </c>
      <c r="D149" s="14">
        <v>136904.28</v>
      </c>
      <c r="E149" s="32">
        <v>13.11</v>
      </c>
      <c r="F149" s="14">
        <v>1144711.7109999999</v>
      </c>
      <c r="G149" s="19">
        <f t="shared" si="30"/>
        <v>0.43941258791012</v>
      </c>
      <c r="H149" s="34">
        <f t="shared" si="38"/>
        <v>2.290533044087989E-2</v>
      </c>
      <c r="I149" s="16" t="s">
        <v>17</v>
      </c>
      <c r="J149" s="13">
        <v>43731</v>
      </c>
      <c r="K149" s="14">
        <v>2019</v>
      </c>
      <c r="L149" s="14">
        <v>186003.06</v>
      </c>
      <c r="M149" s="14">
        <v>27.731999999999999</v>
      </c>
      <c r="N149" s="14">
        <v>1578279.3189999999</v>
      </c>
      <c r="O149" s="17">
        <f t="shared" si="31"/>
        <v>0.16004884151980955</v>
      </c>
      <c r="P149" s="9">
        <f t="shared" si="39"/>
        <v>3.5142068537742779E-2</v>
      </c>
      <c r="Q149" s="16" t="s">
        <v>18</v>
      </c>
      <c r="R149" s="13">
        <v>43731</v>
      </c>
      <c r="S149" s="14">
        <v>2019</v>
      </c>
      <c r="T149" s="14">
        <v>408228.11</v>
      </c>
      <c r="U149" s="14">
        <v>95.495000000000005</v>
      </c>
      <c r="V149" s="14">
        <v>3622205.3149999999</v>
      </c>
      <c r="W149" s="17">
        <f t="shared" si="32"/>
        <v>0.14032186224907137</v>
      </c>
      <c r="X149" s="9">
        <f t="shared" si="40"/>
        <v>5.2727546726599621E-2</v>
      </c>
      <c r="Y149" s="16" t="s">
        <v>19</v>
      </c>
      <c r="Z149" s="13">
        <v>43731</v>
      </c>
      <c r="AA149" s="14">
        <v>2019</v>
      </c>
      <c r="AB149" s="14">
        <v>96737.83</v>
      </c>
      <c r="AC149" s="14">
        <v>33.335999999999999</v>
      </c>
      <c r="AD149" s="14">
        <v>904736.18</v>
      </c>
      <c r="AE149" s="18">
        <f t="shared" si="33"/>
        <v>1.8457283343577138</v>
      </c>
      <c r="AF149" s="9">
        <f t="shared" si="41"/>
        <v>7.3692200526345703E-2</v>
      </c>
      <c r="AG149" s="16" t="s">
        <v>20</v>
      </c>
      <c r="AH149" s="13">
        <v>43731</v>
      </c>
      <c r="AI149" s="14">
        <v>2019</v>
      </c>
      <c r="AJ149" s="14">
        <v>53662.47</v>
      </c>
      <c r="AK149" s="14">
        <v>4.1719999999999997</v>
      </c>
      <c r="AL149" s="14">
        <v>441304.34600000002</v>
      </c>
      <c r="AM149" s="18">
        <f t="shared" si="34"/>
        <v>0.55943961843816792</v>
      </c>
      <c r="AN149" s="9">
        <f t="shared" si="42"/>
        <v>1.890758628513484E-2</v>
      </c>
      <c r="AO149" s="16" t="s">
        <v>21</v>
      </c>
      <c r="AP149" s="13">
        <v>43731</v>
      </c>
      <c r="AQ149" s="14">
        <v>2019</v>
      </c>
      <c r="AR149" s="14">
        <v>182606.82</v>
      </c>
      <c r="AS149" s="14">
        <v>25.446000000000002</v>
      </c>
      <c r="AT149" s="14">
        <v>1499996.7649999999</v>
      </c>
      <c r="AU149" s="17">
        <f t="shared" si="35"/>
        <v>-0.28410643704955968</v>
      </c>
      <c r="AV149" s="9">
        <f t="shared" si="43"/>
        <v>3.3928073171544476E-2</v>
      </c>
      <c r="AW149" s="16" t="s">
        <v>22</v>
      </c>
      <c r="AX149" s="13">
        <v>43731</v>
      </c>
      <c r="AY149" s="14">
        <v>2019</v>
      </c>
      <c r="AZ149" s="14">
        <v>16672.32</v>
      </c>
      <c r="BA149" s="14">
        <v>2.4969999999999999</v>
      </c>
      <c r="BB149" s="14">
        <v>181003.269</v>
      </c>
      <c r="BC149" s="17">
        <f t="shared" si="36"/>
        <v>-6.1133779049889455E-3</v>
      </c>
      <c r="BD149" s="34">
        <f t="shared" si="44"/>
        <v>2.7590661912299495E-2</v>
      </c>
      <c r="BE149" s="36"/>
      <c r="BF149" s="46">
        <f t="shared" si="37"/>
        <v>201.78799999999998</v>
      </c>
      <c r="BG149" s="45"/>
      <c r="BH149" s="54">
        <v>43731</v>
      </c>
      <c r="BI149" s="55">
        <v>1</v>
      </c>
    </row>
    <row r="150" spans="1:61" x14ac:dyDescent="0.25">
      <c r="A150" s="6" t="s">
        <v>16</v>
      </c>
      <c r="B150" s="7">
        <v>43732</v>
      </c>
      <c r="C150">
        <v>2019</v>
      </c>
      <c r="D150">
        <v>115918.62</v>
      </c>
      <c r="E150" s="31">
        <v>7.76</v>
      </c>
      <c r="F150">
        <v>945465.19299999997</v>
      </c>
      <c r="G150" s="8">
        <f t="shared" si="30"/>
        <v>-0.14799071836899075</v>
      </c>
      <c r="H150" s="34">
        <f t="shared" si="38"/>
        <v>1.6415199750246121E-2</v>
      </c>
      <c r="I150" s="10" t="s">
        <v>17</v>
      </c>
      <c r="J150" s="7">
        <v>43732</v>
      </c>
      <c r="K150">
        <v>2019</v>
      </c>
      <c r="L150">
        <v>145093.85999999999</v>
      </c>
      <c r="M150">
        <v>16.416</v>
      </c>
      <c r="N150">
        <v>1222746.0530000001</v>
      </c>
      <c r="O150" s="11">
        <f t="shared" si="31"/>
        <v>-0.31330730627472975</v>
      </c>
      <c r="P150" s="9">
        <f t="shared" si="39"/>
        <v>2.6851037400159164E-2</v>
      </c>
      <c r="Q150" s="10" t="s">
        <v>18</v>
      </c>
      <c r="R150" s="7">
        <v>43732</v>
      </c>
      <c r="S150">
        <v>2019</v>
      </c>
      <c r="T150">
        <v>371540.08</v>
      </c>
      <c r="U150">
        <v>78.620999999999995</v>
      </c>
      <c r="V150">
        <v>3266540.06</v>
      </c>
      <c r="W150" s="11">
        <f t="shared" si="32"/>
        <v>-6.117341083947609E-2</v>
      </c>
      <c r="X150" s="9">
        <f t="shared" si="40"/>
        <v>4.813717178169246E-2</v>
      </c>
      <c r="Y150" s="10" t="s">
        <v>19</v>
      </c>
      <c r="Z150" s="7">
        <v>43732</v>
      </c>
      <c r="AA150">
        <v>2019</v>
      </c>
      <c r="AB150">
        <v>74107.710000000006</v>
      </c>
      <c r="AC150">
        <v>16.16</v>
      </c>
      <c r="AD150">
        <v>676392.89300000004</v>
      </c>
      <c r="AE150" s="11">
        <f t="shared" si="33"/>
        <v>0.37949873659769179</v>
      </c>
      <c r="AF150" s="9">
        <f t="shared" si="41"/>
        <v>4.7782879350862721E-2</v>
      </c>
      <c r="AG150" s="10" t="s">
        <v>20</v>
      </c>
      <c r="AH150" s="7">
        <v>43732</v>
      </c>
      <c r="AI150">
        <v>2019</v>
      </c>
      <c r="AJ150">
        <v>49287.63</v>
      </c>
      <c r="AK150">
        <v>2.4049999999999998</v>
      </c>
      <c r="AL150">
        <v>390545.87099999998</v>
      </c>
      <c r="AM150" s="11">
        <f t="shared" si="34"/>
        <v>-0.10104211832603215</v>
      </c>
      <c r="AN150" s="9">
        <f t="shared" si="42"/>
        <v>1.231609487429455E-2</v>
      </c>
      <c r="AO150" s="10" t="s">
        <v>21</v>
      </c>
      <c r="AP150" s="7">
        <v>43732</v>
      </c>
      <c r="AQ150">
        <v>2019</v>
      </c>
      <c r="AR150">
        <v>165908.60999999999</v>
      </c>
      <c r="AS150">
        <v>19.056000000000001</v>
      </c>
      <c r="AT150">
        <v>1314144.682</v>
      </c>
      <c r="AU150" s="11">
        <f t="shared" si="35"/>
        <v>-0.46388164208191501</v>
      </c>
      <c r="AV150" s="9">
        <f t="shared" si="43"/>
        <v>2.9001372924933391E-2</v>
      </c>
      <c r="AW150" s="10" t="s">
        <v>22</v>
      </c>
      <c r="AX150" s="7">
        <v>43732</v>
      </c>
      <c r="AY150">
        <v>2019</v>
      </c>
      <c r="AZ150">
        <v>11037.16</v>
      </c>
      <c r="BA150">
        <v>1.1639999999999999</v>
      </c>
      <c r="BB150">
        <v>126176.33100000001</v>
      </c>
      <c r="BC150" s="11">
        <f t="shared" si="36"/>
        <v>-0.53669041725326683</v>
      </c>
      <c r="BD150" s="34">
        <f t="shared" si="44"/>
        <v>1.8450370061877927E-2</v>
      </c>
      <c r="BE150" s="36"/>
      <c r="BF150" s="44">
        <f t="shared" si="37"/>
        <v>141.58199999999999</v>
      </c>
      <c r="BG150" s="45"/>
      <c r="BH150" s="52"/>
      <c r="BI150" s="53"/>
    </row>
    <row r="151" spans="1:61" x14ac:dyDescent="0.25">
      <c r="A151" s="6" t="s">
        <v>16</v>
      </c>
      <c r="B151" s="7">
        <v>43733</v>
      </c>
      <c r="C151">
        <v>2019</v>
      </c>
      <c r="D151">
        <v>104944.86</v>
      </c>
      <c r="E151" s="31">
        <v>8.0579999999999998</v>
      </c>
      <c r="F151">
        <v>857892.18700000003</v>
      </c>
      <c r="G151" s="8">
        <f t="shared" si="30"/>
        <v>-0.11527180523419168</v>
      </c>
      <c r="H151" s="34">
        <f t="shared" si="38"/>
        <v>1.8785577307046858E-2</v>
      </c>
      <c r="I151" s="10" t="s">
        <v>17</v>
      </c>
      <c r="J151" s="7">
        <v>43733</v>
      </c>
      <c r="K151">
        <v>2019</v>
      </c>
      <c r="L151">
        <v>126270.96</v>
      </c>
      <c r="M151">
        <v>13.765000000000001</v>
      </c>
      <c r="N151">
        <v>1078045.2439999999</v>
      </c>
      <c r="O151" s="11">
        <f t="shared" si="31"/>
        <v>-0.42420047946342926</v>
      </c>
      <c r="P151" s="9">
        <f t="shared" si="39"/>
        <v>2.5536961600843539E-2</v>
      </c>
      <c r="Q151" s="10" t="s">
        <v>18</v>
      </c>
      <c r="R151" s="7">
        <v>43733</v>
      </c>
      <c r="S151">
        <v>2019</v>
      </c>
      <c r="T151">
        <v>362273.6</v>
      </c>
      <c r="U151">
        <v>79.311000000000007</v>
      </c>
      <c r="V151">
        <v>3218879.84</v>
      </c>
      <c r="W151" s="11">
        <f t="shared" si="32"/>
        <v>-5.2934004745420142E-2</v>
      </c>
      <c r="X151" s="9">
        <f t="shared" si="40"/>
        <v>4.9278633526127526E-2</v>
      </c>
      <c r="Y151" s="10" t="s">
        <v>19</v>
      </c>
      <c r="Z151" s="7">
        <v>43733</v>
      </c>
      <c r="AA151">
        <v>2019</v>
      </c>
      <c r="AB151">
        <v>57990.63</v>
      </c>
      <c r="AC151">
        <v>8.6639999999999997</v>
      </c>
      <c r="AD151">
        <v>521410.12099999998</v>
      </c>
      <c r="AE151" s="11">
        <f t="shared" si="33"/>
        <v>-0.26039745953698012</v>
      </c>
      <c r="AF151" s="9">
        <f t="shared" si="41"/>
        <v>3.3232956749606322E-2</v>
      </c>
      <c r="AG151" s="10" t="s">
        <v>20</v>
      </c>
      <c r="AH151" s="7">
        <v>43733</v>
      </c>
      <c r="AI151">
        <v>2019</v>
      </c>
      <c r="AJ151">
        <v>43981.38</v>
      </c>
      <c r="AK151">
        <v>1.7</v>
      </c>
      <c r="AL151">
        <v>350615.98200000002</v>
      </c>
      <c r="AM151" s="11">
        <f t="shared" si="34"/>
        <v>-0.36456199632193537</v>
      </c>
      <c r="AN151" s="9">
        <f t="shared" si="42"/>
        <v>9.6972191073708674E-3</v>
      </c>
      <c r="AO151" s="10" t="s">
        <v>21</v>
      </c>
      <c r="AP151" s="7">
        <v>43733</v>
      </c>
      <c r="AQ151">
        <v>2019</v>
      </c>
      <c r="AR151">
        <v>157267.70000000001</v>
      </c>
      <c r="AS151">
        <v>21.577000000000002</v>
      </c>
      <c r="AT151">
        <v>1277656.6200000001</v>
      </c>
      <c r="AU151" s="11">
        <f t="shared" si="35"/>
        <v>-0.39295624429058984</v>
      </c>
      <c r="AV151" s="9">
        <f t="shared" si="43"/>
        <v>3.3775898253475961E-2</v>
      </c>
      <c r="AW151" s="10" t="s">
        <v>22</v>
      </c>
      <c r="AX151" s="7">
        <v>43733</v>
      </c>
      <c r="AY151">
        <v>2019</v>
      </c>
      <c r="AZ151">
        <v>6117.73</v>
      </c>
      <c r="BA151">
        <v>0.97299999999999998</v>
      </c>
      <c r="BB151">
        <v>73379.479000000007</v>
      </c>
      <c r="BC151" s="11">
        <f t="shared" si="36"/>
        <v>-0.61271458418163971</v>
      </c>
      <c r="BD151" s="34">
        <f t="shared" si="44"/>
        <v>2.6519675889222379E-2</v>
      </c>
      <c r="BE151" s="36"/>
      <c r="BF151" s="44">
        <f t="shared" si="37"/>
        <v>134.048</v>
      </c>
      <c r="BG151" s="45"/>
      <c r="BH151" s="52"/>
      <c r="BI151" s="53"/>
    </row>
    <row r="152" spans="1:61" x14ac:dyDescent="0.25">
      <c r="A152" s="6" t="s">
        <v>16</v>
      </c>
      <c r="B152" s="7">
        <v>43734</v>
      </c>
      <c r="C152">
        <v>2019</v>
      </c>
      <c r="D152">
        <v>113606.08</v>
      </c>
      <c r="E152" s="31">
        <v>9.4090000000000007</v>
      </c>
      <c r="F152">
        <v>934612.28899999999</v>
      </c>
      <c r="G152" s="8">
        <f t="shared" si="30"/>
        <v>3.3061253977598813E-2</v>
      </c>
      <c r="H152" s="34">
        <f t="shared" si="38"/>
        <v>2.0134552285990752E-2</v>
      </c>
      <c r="I152" s="10" t="s">
        <v>17</v>
      </c>
      <c r="J152" s="7">
        <v>43734</v>
      </c>
      <c r="K152">
        <v>2019</v>
      </c>
      <c r="L152">
        <v>137211.6</v>
      </c>
      <c r="M152">
        <v>15.496</v>
      </c>
      <c r="N152">
        <v>1163764.493</v>
      </c>
      <c r="O152" s="11">
        <f t="shared" si="31"/>
        <v>-0.35179154593282236</v>
      </c>
      <c r="P152" s="9">
        <f t="shared" si="39"/>
        <v>2.6630817649460629E-2</v>
      </c>
      <c r="Q152" s="10" t="s">
        <v>18</v>
      </c>
      <c r="R152" s="7">
        <v>43734</v>
      </c>
      <c r="S152">
        <v>2019</v>
      </c>
      <c r="T152">
        <v>358764.59</v>
      </c>
      <c r="U152">
        <v>80.504999999999995</v>
      </c>
      <c r="V152">
        <v>3208924.676</v>
      </c>
      <c r="W152" s="11">
        <f t="shared" si="32"/>
        <v>-3.8676249852228055E-2</v>
      </c>
      <c r="X152" s="9">
        <f t="shared" si="40"/>
        <v>5.0175686953394853E-2</v>
      </c>
      <c r="Y152" s="10" t="s">
        <v>19</v>
      </c>
      <c r="Z152" s="7">
        <v>43734</v>
      </c>
      <c r="AA152">
        <v>2019</v>
      </c>
      <c r="AB152">
        <v>57895.74</v>
      </c>
      <c r="AC152">
        <v>9.8879999999999999</v>
      </c>
      <c r="AD152">
        <v>529182.29399999999</v>
      </c>
      <c r="AE152" s="11">
        <f t="shared" si="33"/>
        <v>-0.15591067404220443</v>
      </c>
      <c r="AF152" s="9">
        <f t="shared" si="41"/>
        <v>3.7370864868732742E-2</v>
      </c>
      <c r="AG152" s="10" t="s">
        <v>20</v>
      </c>
      <c r="AH152" s="7">
        <v>43734</v>
      </c>
      <c r="AI152">
        <v>2019</v>
      </c>
      <c r="AJ152">
        <v>38202.980000000003</v>
      </c>
      <c r="AK152">
        <v>1.3540000000000001</v>
      </c>
      <c r="AL152">
        <v>313099.99300000002</v>
      </c>
      <c r="AM152" s="11">
        <f t="shared" si="34"/>
        <v>-0.49389231942347084</v>
      </c>
      <c r="AN152" s="9">
        <f t="shared" si="42"/>
        <v>8.648994125017434E-3</v>
      </c>
      <c r="AO152" s="10" t="s">
        <v>21</v>
      </c>
      <c r="AP152" s="7">
        <v>43734</v>
      </c>
      <c r="AQ152">
        <v>2019</v>
      </c>
      <c r="AR152">
        <v>145663.9</v>
      </c>
      <c r="AS152">
        <v>22.719000000000001</v>
      </c>
      <c r="AT152">
        <v>1200100.615</v>
      </c>
      <c r="AU152" s="11">
        <f t="shared" si="35"/>
        <v>-0.36082740483097331</v>
      </c>
      <c r="AV152" s="9">
        <f t="shared" si="43"/>
        <v>3.7861825443694153E-2</v>
      </c>
      <c r="AW152" s="10" t="s">
        <v>22</v>
      </c>
      <c r="AX152" s="7">
        <v>43734</v>
      </c>
      <c r="AY152">
        <v>2019</v>
      </c>
      <c r="AZ152">
        <v>9830.8700000000008</v>
      </c>
      <c r="BA152">
        <v>1.272</v>
      </c>
      <c r="BB152">
        <v>112187.242</v>
      </c>
      <c r="BC152" s="11">
        <f t="shared" si="36"/>
        <v>-0.49370293019429151</v>
      </c>
      <c r="BD152" s="34">
        <f t="shared" si="44"/>
        <v>2.2676375269123739E-2</v>
      </c>
      <c r="BE152" s="36"/>
      <c r="BF152" s="44">
        <f t="shared" si="37"/>
        <v>140.643</v>
      </c>
      <c r="BG152" s="45"/>
      <c r="BH152" s="52"/>
      <c r="BI152" s="53"/>
    </row>
    <row r="153" spans="1:61" x14ac:dyDescent="0.25">
      <c r="A153" s="6" t="s">
        <v>16</v>
      </c>
      <c r="B153" s="7">
        <v>43735</v>
      </c>
      <c r="C153">
        <v>2019</v>
      </c>
      <c r="D153">
        <v>100965.14</v>
      </c>
      <c r="E153" s="31">
        <v>7.47</v>
      </c>
      <c r="F153">
        <v>829285.08400000003</v>
      </c>
      <c r="G153" s="8">
        <f t="shared" si="30"/>
        <v>-0.17983127141963415</v>
      </c>
      <c r="H153" s="34">
        <f t="shared" si="38"/>
        <v>1.8015517568383033E-2</v>
      </c>
      <c r="I153" s="10" t="s">
        <v>17</v>
      </c>
      <c r="J153" s="7">
        <v>43735</v>
      </c>
      <c r="K153">
        <v>2019</v>
      </c>
      <c r="L153">
        <v>112372.88</v>
      </c>
      <c r="M153">
        <v>12.241</v>
      </c>
      <c r="N153">
        <v>963646.03799999994</v>
      </c>
      <c r="O153" s="11">
        <f t="shared" si="31"/>
        <v>-0.48795045907096535</v>
      </c>
      <c r="P153" s="9">
        <f t="shared" si="39"/>
        <v>2.5405593998820551E-2</v>
      </c>
      <c r="Q153" s="10" t="s">
        <v>18</v>
      </c>
      <c r="R153" s="7">
        <v>43735</v>
      </c>
      <c r="S153">
        <v>2019</v>
      </c>
      <c r="T153">
        <v>353801.61</v>
      </c>
      <c r="U153">
        <v>80.590999999999994</v>
      </c>
      <c r="V153">
        <v>3151622.4449999998</v>
      </c>
      <c r="W153" s="11">
        <f t="shared" si="32"/>
        <v>-3.7649309382534163E-2</v>
      </c>
      <c r="X153" s="9">
        <f t="shared" si="40"/>
        <v>5.1142547311056483E-2</v>
      </c>
      <c r="Y153" s="10" t="s">
        <v>19</v>
      </c>
      <c r="Z153" s="7">
        <v>43735</v>
      </c>
      <c r="AA153">
        <v>2019</v>
      </c>
      <c r="AB153">
        <v>47119.1</v>
      </c>
      <c r="AC153">
        <v>7.1459999999999999</v>
      </c>
      <c r="AD153">
        <v>446156.03600000002</v>
      </c>
      <c r="AE153" s="11">
        <f t="shared" si="33"/>
        <v>-0.38998156115550092</v>
      </c>
      <c r="AF153" s="9">
        <f t="shared" si="41"/>
        <v>3.2033635873526541E-2</v>
      </c>
      <c r="AG153" s="10" t="s">
        <v>20</v>
      </c>
      <c r="AH153" s="7">
        <v>43735</v>
      </c>
      <c r="AI153">
        <v>2019</v>
      </c>
      <c r="AJ153">
        <v>26102.65</v>
      </c>
      <c r="AK153">
        <v>1.246</v>
      </c>
      <c r="AL153">
        <v>225447.75</v>
      </c>
      <c r="AM153" s="11">
        <f t="shared" si="34"/>
        <v>-0.53426132201007737</v>
      </c>
      <c r="AN153" s="9">
        <f t="shared" si="42"/>
        <v>1.1053558973198889E-2</v>
      </c>
      <c r="AO153" s="10" t="s">
        <v>21</v>
      </c>
      <c r="AP153" s="7">
        <v>43735</v>
      </c>
      <c r="AQ153">
        <v>2019</v>
      </c>
      <c r="AR153">
        <v>113776.37</v>
      </c>
      <c r="AS153">
        <v>20.666</v>
      </c>
      <c r="AT153">
        <v>980392.69799999997</v>
      </c>
      <c r="AU153" s="11">
        <f t="shared" si="35"/>
        <v>-0.41858616788753444</v>
      </c>
      <c r="AV153" s="9">
        <f t="shared" si="43"/>
        <v>4.2158616730129911E-2</v>
      </c>
      <c r="AW153" s="10" t="s">
        <v>22</v>
      </c>
      <c r="AX153" s="7">
        <v>43735</v>
      </c>
      <c r="AY153">
        <v>2019</v>
      </c>
      <c r="AZ153">
        <v>6392.1</v>
      </c>
      <c r="BA153">
        <v>0.99</v>
      </c>
      <c r="BB153">
        <v>75458.028000000006</v>
      </c>
      <c r="BC153" s="11">
        <f t="shared" si="36"/>
        <v>-0.60594803529272689</v>
      </c>
      <c r="BD153" s="34">
        <f t="shared" si="44"/>
        <v>2.623975278018132E-2</v>
      </c>
      <c r="BE153" s="36"/>
      <c r="BF153" s="44">
        <f t="shared" si="37"/>
        <v>130.35000000000002</v>
      </c>
      <c r="BG153" s="45"/>
      <c r="BH153" s="52"/>
      <c r="BI153" s="53"/>
    </row>
    <row r="154" spans="1:61" x14ac:dyDescent="0.25">
      <c r="A154" s="6" t="s">
        <v>16</v>
      </c>
      <c r="B154" s="7">
        <v>43736</v>
      </c>
      <c r="C154">
        <v>2019</v>
      </c>
      <c r="D154">
        <v>120021.83</v>
      </c>
      <c r="E154" s="31">
        <v>8.9499999999999993</v>
      </c>
      <c r="F154">
        <v>978685.96600000001</v>
      </c>
      <c r="G154" s="8">
        <f t="shared" si="30"/>
        <v>-1.733465585083346E-2</v>
      </c>
      <c r="H154" s="34">
        <f t="shared" si="38"/>
        <v>1.8289830059747682E-2</v>
      </c>
      <c r="I154" s="10" t="s">
        <v>17</v>
      </c>
      <c r="J154" s="7">
        <v>43736</v>
      </c>
      <c r="K154">
        <v>2019</v>
      </c>
      <c r="L154">
        <v>101821.08</v>
      </c>
      <c r="M154">
        <v>12.414999999999999</v>
      </c>
      <c r="N154">
        <v>863766.23300000001</v>
      </c>
      <c r="O154" s="11">
        <f t="shared" si="31"/>
        <v>-0.48067191809215221</v>
      </c>
      <c r="P154" s="9">
        <f t="shared" si="39"/>
        <v>2.8746203603909577E-2</v>
      </c>
      <c r="Q154" s="10" t="s">
        <v>18</v>
      </c>
      <c r="R154" s="7">
        <v>43736</v>
      </c>
      <c r="S154">
        <v>2019</v>
      </c>
      <c r="T154">
        <v>360995.53</v>
      </c>
      <c r="U154">
        <v>80.347999999999999</v>
      </c>
      <c r="V154">
        <v>3250705.9569999999</v>
      </c>
      <c r="W154" s="11">
        <f t="shared" si="32"/>
        <v>-4.0551013267832017E-2</v>
      </c>
      <c r="X154" s="9">
        <f t="shared" si="40"/>
        <v>4.9434185104918732E-2</v>
      </c>
      <c r="Y154" s="10" t="s">
        <v>19</v>
      </c>
      <c r="Z154" s="7">
        <v>43736</v>
      </c>
      <c r="AA154">
        <v>2019</v>
      </c>
      <c r="AB154">
        <v>56170.720000000001</v>
      </c>
      <c r="AC154">
        <v>13.016</v>
      </c>
      <c r="AD154">
        <v>542053.06000000006</v>
      </c>
      <c r="AE154" s="11">
        <f t="shared" si="33"/>
        <v>0.11111111111111116</v>
      </c>
      <c r="AF154" s="9">
        <f t="shared" si="41"/>
        <v>4.8024818824932002E-2</v>
      </c>
      <c r="AG154" s="10" t="s">
        <v>20</v>
      </c>
      <c r="AH154" s="7">
        <v>43736</v>
      </c>
      <c r="AI154">
        <v>2019</v>
      </c>
      <c r="AJ154">
        <v>28944.45</v>
      </c>
      <c r="AK154">
        <v>1.351</v>
      </c>
      <c r="AL154">
        <v>254192.916</v>
      </c>
      <c r="AM154" s="11">
        <f t="shared" si="34"/>
        <v>-0.49501368060643214</v>
      </c>
      <c r="AN154" s="9">
        <f t="shared" si="42"/>
        <v>1.0629721876277622E-2</v>
      </c>
      <c r="AO154" s="10" t="s">
        <v>21</v>
      </c>
      <c r="AP154" s="7">
        <v>43736</v>
      </c>
      <c r="AQ154">
        <v>2019</v>
      </c>
      <c r="AR154">
        <v>136473.68</v>
      </c>
      <c r="AS154">
        <v>21.448</v>
      </c>
      <c r="AT154">
        <v>1170729.976</v>
      </c>
      <c r="AU154" s="11">
        <f t="shared" si="35"/>
        <v>-0.39658550899312101</v>
      </c>
      <c r="AV154" s="9">
        <f t="shared" si="43"/>
        <v>3.6640387518359741E-2</v>
      </c>
      <c r="AW154" s="10" t="s">
        <v>22</v>
      </c>
      <c r="AX154" s="7">
        <v>43736</v>
      </c>
      <c r="AY154">
        <v>2019</v>
      </c>
      <c r="AZ154">
        <v>6401</v>
      </c>
      <c r="BA154">
        <v>1.0489999999999999</v>
      </c>
      <c r="BB154">
        <v>75706.790999999997</v>
      </c>
      <c r="BC154" s="11">
        <f t="shared" si="36"/>
        <v>-0.58246413032532374</v>
      </c>
      <c r="BD154" s="34">
        <f t="shared" si="44"/>
        <v>2.7712177101787343E-2</v>
      </c>
      <c r="BE154" s="36"/>
      <c r="BF154" s="44">
        <f t="shared" si="37"/>
        <v>138.57699999999997</v>
      </c>
      <c r="BG154" s="45"/>
      <c r="BH154" s="52"/>
      <c r="BI154" s="53"/>
    </row>
    <row r="155" spans="1:61" x14ac:dyDescent="0.25">
      <c r="A155" s="6" t="s">
        <v>16</v>
      </c>
      <c r="B155" s="7">
        <v>43737</v>
      </c>
      <c r="C155">
        <v>2019</v>
      </c>
      <c r="D155">
        <v>118049.97</v>
      </c>
      <c r="E155" s="31">
        <v>8.2270000000000003</v>
      </c>
      <c r="F155">
        <v>945279.929</v>
      </c>
      <c r="G155" s="8">
        <f t="shared" si="30"/>
        <v>-9.6716448456402898E-2</v>
      </c>
      <c r="H155" s="34">
        <f t="shared" si="38"/>
        <v>1.7406484042675575E-2</v>
      </c>
      <c r="I155" s="10" t="s">
        <v>17</v>
      </c>
      <c r="J155" s="7">
        <v>43737</v>
      </c>
      <c r="K155">
        <v>2019</v>
      </c>
      <c r="L155">
        <v>98284.29</v>
      </c>
      <c r="M155">
        <v>12.946</v>
      </c>
      <c r="N155">
        <v>829120.25600000005</v>
      </c>
      <c r="O155" s="11">
        <f t="shared" si="31"/>
        <v>-0.45845981889818788</v>
      </c>
      <c r="P155" s="9">
        <f t="shared" si="39"/>
        <v>3.1228280593352187E-2</v>
      </c>
      <c r="Q155" s="10" t="s">
        <v>18</v>
      </c>
      <c r="R155" s="7">
        <v>43737</v>
      </c>
      <c r="S155">
        <v>2019</v>
      </c>
      <c r="T155">
        <v>360707.98</v>
      </c>
      <c r="U155">
        <v>84.748000000000005</v>
      </c>
      <c r="V155">
        <v>3202820.2250000001</v>
      </c>
      <c r="W155" s="11">
        <f t="shared" si="32"/>
        <v>1.1990127042089134E-2</v>
      </c>
      <c r="X155" s="9">
        <f t="shared" si="40"/>
        <v>5.2920859771328564E-2</v>
      </c>
      <c r="Y155" s="10" t="s">
        <v>19</v>
      </c>
      <c r="Z155" s="7">
        <v>43737</v>
      </c>
      <c r="AA155">
        <v>2019</v>
      </c>
      <c r="AB155">
        <v>61253.47</v>
      </c>
      <c r="AC155">
        <v>11.074</v>
      </c>
      <c r="AD155">
        <v>583625.16500000004</v>
      </c>
      <c r="AE155" s="11">
        <f t="shared" si="33"/>
        <v>-5.4667759338933253E-2</v>
      </c>
      <c r="AF155" s="9">
        <f t="shared" si="41"/>
        <v>3.7949014758470873E-2</v>
      </c>
      <c r="AG155" s="10" t="s">
        <v>20</v>
      </c>
      <c r="AH155" s="7">
        <v>43737</v>
      </c>
      <c r="AI155">
        <v>2019</v>
      </c>
      <c r="AJ155">
        <v>29791.11</v>
      </c>
      <c r="AK155">
        <v>0.879</v>
      </c>
      <c r="AL155">
        <v>256621.73699999999</v>
      </c>
      <c r="AM155" s="11">
        <f t="shared" si="34"/>
        <v>-0.67144117339234188</v>
      </c>
      <c r="AN155" s="9">
        <f t="shared" si="42"/>
        <v>6.8505498425489968E-3</v>
      </c>
      <c r="AO155" s="10" t="s">
        <v>21</v>
      </c>
      <c r="AP155" s="7">
        <v>43737</v>
      </c>
      <c r="AQ155">
        <v>2019</v>
      </c>
      <c r="AR155">
        <v>139015.07999999999</v>
      </c>
      <c r="AS155">
        <v>22.315999999999999</v>
      </c>
      <c r="AT155">
        <v>1199987.145</v>
      </c>
      <c r="AU155" s="11">
        <f t="shared" si="35"/>
        <v>-0.3721653402970202</v>
      </c>
      <c r="AV155" s="9">
        <f t="shared" si="43"/>
        <v>3.7193731771184929E-2</v>
      </c>
      <c r="AW155" s="10" t="s">
        <v>22</v>
      </c>
      <c r="AX155" s="7">
        <v>43737</v>
      </c>
      <c r="AY155">
        <v>2019</v>
      </c>
      <c r="AZ155">
        <v>6799.22</v>
      </c>
      <c r="BA155">
        <v>1.1839999999999999</v>
      </c>
      <c r="BB155">
        <v>81792.565000000002</v>
      </c>
      <c r="BC155" s="11">
        <f t="shared" si="36"/>
        <v>-0.52872977150160472</v>
      </c>
      <c r="BD155" s="34">
        <f t="shared" si="44"/>
        <v>2.8951286709250405E-2</v>
      </c>
      <c r="BE155" s="36"/>
      <c r="BF155" s="44">
        <f t="shared" si="37"/>
        <v>141.374</v>
      </c>
      <c r="BG155" s="45"/>
      <c r="BH155" s="52"/>
      <c r="BI155" s="53"/>
    </row>
    <row r="156" spans="1:61" ht="15.75" thickBot="1" x14ac:dyDescent="0.3">
      <c r="A156" s="6" t="s">
        <v>16</v>
      </c>
      <c r="B156" s="7">
        <v>43738</v>
      </c>
      <c r="C156">
        <v>2019</v>
      </c>
      <c r="D156">
        <v>120397.28</v>
      </c>
      <c r="E156" s="31">
        <v>8.48</v>
      </c>
      <c r="F156">
        <v>966758.79399999999</v>
      </c>
      <c r="G156" s="8">
        <f t="shared" si="30"/>
        <v>-6.8938310794979515E-2</v>
      </c>
      <c r="H156" s="35">
        <f t="shared" si="38"/>
        <v>1.7543155650881E-2</v>
      </c>
      <c r="I156" s="10" t="s">
        <v>17</v>
      </c>
      <c r="J156" s="7">
        <v>43738</v>
      </c>
      <c r="K156">
        <v>2019</v>
      </c>
      <c r="L156">
        <v>104808.09</v>
      </c>
      <c r="M156">
        <v>14.189</v>
      </c>
      <c r="N156">
        <v>897943.67799999996</v>
      </c>
      <c r="O156" s="11">
        <f>(M156-23.90589)/23.90589</f>
        <v>-0.40646426466448227</v>
      </c>
      <c r="P156" s="9">
        <f t="shared" si="39"/>
        <v>3.1603318443320004E-2</v>
      </c>
      <c r="Q156" s="10" t="s">
        <v>18</v>
      </c>
      <c r="R156" s="7">
        <v>43738</v>
      </c>
      <c r="S156">
        <v>2019</v>
      </c>
      <c r="T156">
        <v>367011.24</v>
      </c>
      <c r="U156">
        <v>86.100999999999999</v>
      </c>
      <c r="V156">
        <v>3283822.4240000001</v>
      </c>
      <c r="W156" s="11">
        <f>(U156-83.7439)/83.7439</f>
        <v>2.8146527687389802E-2</v>
      </c>
      <c r="X156" s="9">
        <f t="shared" si="40"/>
        <v>5.2439498171841459E-2</v>
      </c>
      <c r="Y156" s="10" t="s">
        <v>19</v>
      </c>
      <c r="Z156" s="7">
        <v>43738</v>
      </c>
      <c r="AA156">
        <v>2019</v>
      </c>
      <c r="AB156">
        <v>72249.440000000002</v>
      </c>
      <c r="AC156">
        <v>13.494999999999999</v>
      </c>
      <c r="AD156">
        <v>691170.9</v>
      </c>
      <c r="AE156" s="11">
        <f>(AC156-11.7144)/11.7144</f>
        <v>0.15200095608823327</v>
      </c>
      <c r="AF156" s="9">
        <f t="shared" si="41"/>
        <v>3.904967642590277E-2</v>
      </c>
      <c r="AG156" s="10" t="s">
        <v>20</v>
      </c>
      <c r="AH156" s="7">
        <v>43738</v>
      </c>
      <c r="AI156">
        <v>2019</v>
      </c>
      <c r="AJ156">
        <v>46100.81</v>
      </c>
      <c r="AK156">
        <v>4.2370000000000001</v>
      </c>
      <c r="AL156">
        <v>379352.64799999999</v>
      </c>
      <c r="AM156" s="11">
        <f>(AK156-2.67532)/2.67532</f>
        <v>0.5837357774023294</v>
      </c>
      <c r="AN156" s="9">
        <f t="shared" si="42"/>
        <v>2.2338054168531862E-2</v>
      </c>
      <c r="AO156" s="10" t="s">
        <v>21</v>
      </c>
      <c r="AP156" s="7">
        <v>43738</v>
      </c>
      <c r="AQ156">
        <v>2019</v>
      </c>
      <c r="AR156">
        <v>137068.39000000001</v>
      </c>
      <c r="AS156">
        <v>24.317</v>
      </c>
      <c r="AT156">
        <v>1210470.2279999999</v>
      </c>
      <c r="AU156" s="11">
        <f>(AS156-35.54439)/35.54439</f>
        <v>-0.31586953665543283</v>
      </c>
      <c r="AV156" s="9">
        <f t="shared" si="43"/>
        <v>4.0177774616031288E-2</v>
      </c>
      <c r="AW156" s="10" t="s">
        <v>22</v>
      </c>
      <c r="AX156" s="7">
        <v>43738</v>
      </c>
      <c r="AY156">
        <v>2019</v>
      </c>
      <c r="AZ156">
        <v>0</v>
      </c>
      <c r="BA156">
        <v>0</v>
      </c>
      <c r="BB156">
        <v>0</v>
      </c>
      <c r="BC156" s="11">
        <f t="shared" si="36"/>
        <v>-1</v>
      </c>
      <c r="BD156" s="35" t="e">
        <f t="shared" si="44"/>
        <v>#DIV/0!</v>
      </c>
      <c r="BE156" s="36"/>
      <c r="BF156" s="51">
        <f t="shared" si="37"/>
        <v>150.81899999999999</v>
      </c>
      <c r="BG156" s="45"/>
      <c r="BH156" s="56"/>
      <c r="BI156" s="57"/>
    </row>
    <row r="157" spans="1:61" x14ac:dyDescent="0.25">
      <c r="A157" s="28" t="s">
        <v>24</v>
      </c>
      <c r="B157" s="29" t="s">
        <v>24</v>
      </c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Y157" s="29"/>
      <c r="AZ157" s="29"/>
      <c r="BA157" s="29"/>
      <c r="BB157" s="29"/>
      <c r="BC157" s="29"/>
      <c r="BD157" s="29"/>
      <c r="BE157" s="29"/>
      <c r="BF157" s="39"/>
      <c r="BG157" s="39"/>
      <c r="BH157" s="39"/>
      <c r="BI157" s="47"/>
    </row>
    <row r="158" spans="1:61" ht="15.75" thickBot="1" x14ac:dyDescent="0.3">
      <c r="A158" s="33" t="s">
        <v>27</v>
      </c>
      <c r="B158" s="30"/>
      <c r="C158" s="30"/>
      <c r="D158" s="30"/>
      <c r="E158" s="30" t="s">
        <v>26</v>
      </c>
      <c r="F158" s="30" t="s">
        <v>25</v>
      </c>
      <c r="G158" s="30"/>
      <c r="H158" s="30"/>
      <c r="I158" s="30" t="s">
        <v>28</v>
      </c>
      <c r="J158" s="30"/>
      <c r="K158" s="30"/>
      <c r="L158" s="30"/>
      <c r="M158" s="30" t="s">
        <v>26</v>
      </c>
      <c r="N158" s="30" t="s">
        <v>25</v>
      </c>
      <c r="O158" s="30"/>
      <c r="P158" s="30"/>
      <c r="Q158" s="30"/>
      <c r="R158" s="30"/>
      <c r="S158" s="30"/>
      <c r="T158" s="30"/>
      <c r="U158" s="30" t="s">
        <v>26</v>
      </c>
      <c r="V158" s="30" t="s">
        <v>25</v>
      </c>
      <c r="W158" s="30"/>
      <c r="X158" s="30"/>
      <c r="Y158" s="30"/>
      <c r="Z158" s="30"/>
      <c r="AA158" s="30"/>
      <c r="AB158" s="30"/>
      <c r="AC158" s="30" t="s">
        <v>26</v>
      </c>
      <c r="AD158" s="30" t="s">
        <v>25</v>
      </c>
      <c r="AE158" s="30"/>
      <c r="AF158" s="30"/>
      <c r="AG158" s="30"/>
      <c r="AH158" s="30"/>
      <c r="AI158" s="30"/>
      <c r="AJ158" s="30"/>
      <c r="AK158" s="30" t="s">
        <v>26</v>
      </c>
      <c r="AL158" s="30" t="s">
        <v>25</v>
      </c>
      <c r="AM158" s="30"/>
      <c r="AN158" s="30"/>
      <c r="AO158" s="30"/>
      <c r="AP158" s="30"/>
      <c r="AQ158" s="30"/>
      <c r="AR158" s="30"/>
      <c r="AS158" s="30" t="s">
        <v>26</v>
      </c>
      <c r="AT158" s="30" t="s">
        <v>25</v>
      </c>
      <c r="AU158" s="30"/>
      <c r="AV158" s="30"/>
      <c r="AW158" s="30"/>
      <c r="AX158" s="30"/>
      <c r="AY158" s="30"/>
      <c r="AZ158" s="30"/>
      <c r="BA158" s="30" t="s">
        <v>26</v>
      </c>
      <c r="BB158" s="30" t="s">
        <v>25</v>
      </c>
      <c r="BC158" s="30"/>
      <c r="BD158" s="30"/>
      <c r="BE158" s="30" t="s">
        <v>29</v>
      </c>
      <c r="BF158" s="40" t="s">
        <v>26</v>
      </c>
      <c r="BG158" s="40"/>
      <c r="BH158" s="40"/>
      <c r="BI158" s="48"/>
    </row>
    <row r="159" spans="1:61" ht="15.75" thickBot="1" x14ac:dyDescent="0.3">
      <c r="A159" s="20" t="s">
        <v>23</v>
      </c>
      <c r="B159" s="21"/>
      <c r="C159" s="22"/>
      <c r="D159" s="22"/>
      <c r="E159" s="22">
        <f>SUM(E4:E156)</f>
        <v>1393.5060000000003</v>
      </c>
      <c r="F159" s="22">
        <f>E159/153</f>
        <v>9.1078823529411785</v>
      </c>
      <c r="G159" s="23"/>
      <c r="H159" s="24"/>
      <c r="I159" s="25"/>
      <c r="J159" s="21"/>
      <c r="K159" s="22"/>
      <c r="L159" s="22"/>
      <c r="M159" s="22">
        <f>SUM(M4:M156)</f>
        <v>3657.6010000000015</v>
      </c>
      <c r="N159" s="22">
        <f>M159/153</f>
        <v>23.905888888888899</v>
      </c>
      <c r="O159" s="26"/>
      <c r="P159" s="24"/>
      <c r="Q159" s="25"/>
      <c r="R159" s="21"/>
      <c r="S159" s="22"/>
      <c r="T159" s="22"/>
      <c r="U159" s="22">
        <f>SUM(U4:U156)</f>
        <v>12812.815999999993</v>
      </c>
      <c r="V159" s="22">
        <f>U159/153</f>
        <v>83.743895424836552</v>
      </c>
      <c r="W159" s="26"/>
      <c r="X159" s="24"/>
      <c r="Y159" s="25"/>
      <c r="Z159" s="21"/>
      <c r="AA159" s="22"/>
      <c r="AB159" s="22"/>
      <c r="AC159" s="22">
        <f>SUM(AC4:AC156)</f>
        <v>1792.3030000000008</v>
      </c>
      <c r="AD159" s="22">
        <f>AC159/153</f>
        <v>11.714398692810462</v>
      </c>
      <c r="AE159" s="26"/>
      <c r="AF159" s="24"/>
      <c r="AG159" s="25"/>
      <c r="AH159" s="21"/>
      <c r="AI159" s="22"/>
      <c r="AJ159" s="22"/>
      <c r="AK159" s="22">
        <f>SUM(AK4:AK156)</f>
        <v>409.32400000000013</v>
      </c>
      <c r="AL159" s="22">
        <f>AK159/153</f>
        <v>2.6753202614379092</v>
      </c>
      <c r="AM159" s="26"/>
      <c r="AN159" s="24"/>
      <c r="AO159" s="25"/>
      <c r="AP159" s="21"/>
      <c r="AQ159" s="22"/>
      <c r="AR159" s="22"/>
      <c r="AS159" s="22">
        <f>SUM(AS4:AS156)</f>
        <v>5438.2910000000011</v>
      </c>
      <c r="AT159" s="22">
        <f>AS159/153</f>
        <v>35.544385620915037</v>
      </c>
      <c r="AU159" s="26"/>
      <c r="AV159" s="24"/>
      <c r="AW159" s="25"/>
      <c r="AX159" s="21"/>
      <c r="AY159" s="22"/>
      <c r="AZ159" s="22"/>
      <c r="BA159" s="22">
        <f>SUM(BA4:BA156)</f>
        <v>384.39099999999996</v>
      </c>
      <c r="BB159" s="22">
        <f>BA159/153</f>
        <v>2.5123594771241828</v>
      </c>
      <c r="BC159" s="27"/>
      <c r="BD159" s="24"/>
      <c r="BE159" s="22"/>
      <c r="BF159" s="41">
        <f>SUM(BF4:BF156)/153</f>
        <v>169.20413071895425</v>
      </c>
      <c r="BG159" s="42"/>
      <c r="BH159" s="49"/>
      <c r="BI159" s="5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Bordner, Randy</dc:creator>
  <cp:lastModifiedBy>Bordner, Randy</cp:lastModifiedBy>
  <dcterms:created xsi:type="dcterms:W3CDTF">2015-06-05T18:17:20Z</dcterms:created>
  <dcterms:modified xsi:type="dcterms:W3CDTF">2021-04-20T13:40:58Z</dcterms:modified>
</cp:coreProperties>
</file>