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20" windowWidth="15480" windowHeight="11640"/>
  </bookViews>
  <sheets>
    <sheet name="Trip Optimizer" sheetId="1" r:id="rId1"/>
    <sheet name="Sheet1" sheetId="2" r:id="rId2"/>
  </sheets>
  <definedNames>
    <definedName name="_xlnm.Print_Area" localSheetId="0">'Trip Optimizer'!$C$2:$F$1048576</definedName>
    <definedName name="Z_5950FE84_5AC3_4AE1_A5ED_E07A10D0D922_.wvu.PrintArea" localSheetId="0" hidden="1">'Trip Optimizer'!$C$2:$F$40</definedName>
  </definedNames>
  <calcPr calcId="145621"/>
  <customWorkbookViews>
    <customWorkbookView name="Final View" guid="{5950FE84-5AC3-4AE1-A5ED-E07A10D0D922}" includeHiddenRowCol="0" maximized="1" xWindow="1" yWindow="1" windowWidth="1020" windowHeight="547" activeSheetId="1"/>
  </customWorkbookViews>
</workbook>
</file>

<file path=xl/calcChain.xml><?xml version="1.0" encoding="utf-8"?>
<calcChain xmlns="http://schemas.openxmlformats.org/spreadsheetml/2006/main">
  <c r="O31" i="1" l="1"/>
  <c r="O30" i="1" l="1"/>
  <c r="O28" i="1"/>
  <c r="O29" i="1"/>
  <c r="M28" i="1" l="1"/>
  <c r="M31" i="1"/>
  <c r="M29" i="1"/>
  <c r="M30" i="1"/>
  <c r="D18" i="1" l="1"/>
  <c r="E18" i="1"/>
  <c r="F18" i="1" s="1"/>
  <c r="E16" i="1"/>
  <c r="F16" i="1" s="1"/>
  <c r="D17" i="1"/>
  <c r="D15" i="1"/>
  <c r="E17" i="1"/>
  <c r="F17" i="1" s="1"/>
  <c r="E15" i="1"/>
  <c r="F15" i="1" s="1"/>
  <c r="D16" i="1"/>
</calcChain>
</file>

<file path=xl/sharedStrings.xml><?xml version="1.0" encoding="utf-8"?>
<sst xmlns="http://schemas.openxmlformats.org/spreadsheetml/2006/main" count="39" uniqueCount="37">
  <si>
    <t xml:space="preserve"> </t>
  </si>
  <si>
    <t xml:space="preserve">Enterprise Rent-A-Car </t>
  </si>
  <si>
    <t>MPG</t>
  </si>
  <si>
    <t>Mileage Reimbursement</t>
  </si>
  <si>
    <t>Fleet Daily Cost</t>
  </si>
  <si>
    <t>Best Value</t>
  </si>
  <si>
    <t>Total Cost</t>
  </si>
  <si>
    <t>Travel Option</t>
  </si>
  <si>
    <t>ERAC Rate</t>
  </si>
  <si>
    <t>Enter Trip Information</t>
  </si>
  <si>
    <t xml:space="preserve">Total Round Trip Miles </t>
  </si>
  <si>
    <t xml:space="preserve">Total Trip Days </t>
  </si>
  <si>
    <t xml:space="preserve">Current Fuel Price </t>
  </si>
  <si>
    <t>Select Lowest Cost Option Below</t>
  </si>
  <si>
    <t xml:space="preserve">Step 1:  </t>
  </si>
  <si>
    <t xml:space="preserve">Step 2:  </t>
  </si>
  <si>
    <t xml:space="preserve">Step 3:  </t>
  </si>
  <si>
    <t>3rd Option:</t>
  </si>
  <si>
    <t>Employee No.:</t>
  </si>
  <si>
    <t>Agency:</t>
  </si>
  <si>
    <t>Cost/Mile</t>
  </si>
  <si>
    <r>
      <t xml:space="preserve"> </t>
    </r>
    <r>
      <rPr>
        <b/>
        <sz val="18"/>
        <color theme="0"/>
        <rFont val="Verdana"/>
        <family val="2"/>
      </rPr>
      <t>Ground Travel Cost</t>
    </r>
  </si>
  <si>
    <t>Beginning Location:</t>
  </si>
  <si>
    <t>Ending Destination:</t>
  </si>
  <si>
    <t>Date:</t>
  </si>
  <si>
    <t>Supervisor Determination that Least Expensive Option is clearly not efficient:</t>
  </si>
  <si>
    <t>Least Expensive:</t>
  </si>
  <si>
    <t>2nd Option:</t>
  </si>
  <si>
    <t>4th Option:</t>
  </si>
  <si>
    <t>Temp Fleet Daily</t>
  </si>
  <si>
    <t>Agency Pool Vehicle</t>
  </si>
  <si>
    <t>BVM Temporary Vehicle</t>
  </si>
  <si>
    <t>Date(s) Traveled:</t>
  </si>
  <si>
    <t xml:space="preserve">  </t>
  </si>
  <si>
    <t xml:space="preserve">Supervisor Name:  </t>
  </si>
  <si>
    <t xml:space="preserve">Employee Name:     </t>
  </si>
  <si>
    <t>Ground Travel Worksheet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</si>
</sst>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  <numFmt numFmtId="165" formatCode="&quot;$&quot;#,##0.000"/>
    <numFmt numFmtId="166" formatCode="m/d/yy;@"/>
    <numFmt numFmtId="167" formatCode="&quot;$&quot;#,##0.0000_);[Red]\(&quot;$&quot;#,##0.0000\)"/>
  </numFmts>
  <fonts count="1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Calibri"/>
      <family val="2"/>
    </font>
    <font>
      <b/>
      <sz val="11"/>
      <name val="Verdana"/>
      <family val="2"/>
    </font>
    <font>
      <sz val="11"/>
      <name val="Verdana"/>
      <family val="2"/>
    </font>
    <font>
      <b/>
      <sz val="18"/>
      <name val="Verdana"/>
      <family val="2"/>
    </font>
    <font>
      <b/>
      <sz val="18"/>
      <color theme="0"/>
      <name val="Verdana"/>
      <family val="2"/>
    </font>
    <font>
      <b/>
      <sz val="12"/>
      <color indexed="9"/>
      <name val="Verdana"/>
      <family val="2"/>
    </font>
    <font>
      <b/>
      <sz val="11"/>
      <color indexed="9"/>
      <name val="Verdana"/>
      <family val="2"/>
    </font>
    <font>
      <b/>
      <sz val="10"/>
      <name val="Verdana"/>
      <family val="2"/>
    </font>
    <font>
      <sz val="10"/>
      <name val="Verdana"/>
      <family val="2"/>
    </font>
    <font>
      <b/>
      <sz val="9"/>
      <color theme="0"/>
      <name val="Verdana"/>
      <family val="2"/>
    </font>
    <font>
      <b/>
      <sz val="8"/>
      <name val="Verdana"/>
      <family val="2"/>
    </font>
    <font>
      <b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2569"/>
        <bgColor indexed="64"/>
      </patternFill>
    </fill>
    <fill>
      <patternFill patternType="solid">
        <fgColor rgb="FFC69200"/>
        <bgColor indexed="64"/>
      </patternFill>
    </fill>
    <fill>
      <patternFill patternType="solid">
        <fgColor rgb="FFBED9ED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9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8" fillId="4" borderId="3" xfId="0" applyFont="1" applyFill="1" applyBorder="1" applyAlignment="1">
      <alignment horizontal="center"/>
    </xf>
    <xf numFmtId="0" fontId="8" fillId="4" borderId="0" xfId="0" applyFont="1" applyFill="1" applyBorder="1" applyAlignment="1">
      <alignment horizontal="center"/>
    </xf>
    <xf numFmtId="0" fontId="8" fillId="4" borderId="4" xfId="0" applyFont="1" applyFill="1" applyBorder="1" applyAlignment="1">
      <alignment horizontal="center"/>
    </xf>
    <xf numFmtId="0" fontId="5" fillId="4" borderId="4" xfId="0" applyFont="1" applyFill="1" applyBorder="1"/>
    <xf numFmtId="8" fontId="5" fillId="4" borderId="0" xfId="0" applyNumberFormat="1" applyFont="1" applyFill="1" applyBorder="1" applyAlignment="1">
      <alignment horizontal="center"/>
    </xf>
    <xf numFmtId="0" fontId="5" fillId="4" borderId="5" xfId="0" applyFont="1" applyFill="1" applyBorder="1"/>
    <xf numFmtId="0" fontId="5" fillId="4" borderId="6" xfId="0" applyFont="1" applyFill="1" applyBorder="1"/>
    <xf numFmtId="0" fontId="5" fillId="4" borderId="7" xfId="0" applyFont="1" applyFill="1" applyBorder="1"/>
    <xf numFmtId="0" fontId="3" fillId="5" borderId="0" xfId="0" applyFont="1" applyFill="1"/>
    <xf numFmtId="0" fontId="11" fillId="5" borderId="0" xfId="0" applyFont="1" applyFill="1"/>
    <xf numFmtId="0" fontId="3" fillId="5" borderId="0" xfId="0" applyFont="1" applyFill="1" applyAlignment="1">
      <alignment horizontal="center"/>
    </xf>
    <xf numFmtId="0" fontId="5" fillId="5" borderId="0" xfId="0" applyFont="1" applyFill="1"/>
    <xf numFmtId="0" fontId="10" fillId="5" borderId="8" xfId="0" applyFont="1" applyFill="1" applyBorder="1" applyAlignment="1">
      <alignment vertical="center"/>
    </xf>
    <xf numFmtId="0" fontId="4" fillId="5" borderId="0" xfId="0" applyFont="1" applyFill="1" applyBorder="1"/>
    <xf numFmtId="44" fontId="4" fillId="5" borderId="0" xfId="0" applyNumberFormat="1" applyFont="1" applyFill="1" applyBorder="1" applyAlignment="1"/>
    <xf numFmtId="0" fontId="3" fillId="5" borderId="0" xfId="0" applyFont="1" applyFill="1" applyAlignment="1">
      <alignment vertical="center"/>
    </xf>
    <xf numFmtId="0" fontId="3" fillId="5" borderId="0" xfId="0" applyFont="1" applyFill="1" applyAlignment="1">
      <alignment horizontal="center" vertical="center"/>
    </xf>
    <xf numFmtId="0" fontId="11" fillId="5" borderId="0" xfId="0" applyFont="1" applyFill="1" applyBorder="1" applyAlignment="1"/>
    <xf numFmtId="164" fontId="3" fillId="5" borderId="0" xfId="0" applyNumberFormat="1" applyFont="1" applyFill="1" applyAlignment="1">
      <alignment horizontal="center"/>
    </xf>
    <xf numFmtId="165" fontId="3" fillId="5" borderId="0" xfId="0" applyNumberFormat="1" applyFont="1" applyFill="1" applyAlignment="1">
      <alignment horizontal="center"/>
    </xf>
    <xf numFmtId="0" fontId="5" fillId="5" borderId="11" xfId="0" applyFont="1" applyFill="1" applyBorder="1" applyAlignment="1" applyProtection="1">
      <alignment horizontal="left" vertical="center"/>
      <protection locked="0"/>
    </xf>
    <xf numFmtId="1" fontId="5" fillId="5" borderId="9" xfId="0" applyNumberFormat="1" applyFont="1" applyFill="1" applyBorder="1" applyAlignment="1" applyProtection="1">
      <alignment horizontal="center" vertical="center"/>
      <protection locked="0"/>
    </xf>
    <xf numFmtId="0" fontId="5" fillId="5" borderId="10" xfId="0" applyFont="1" applyFill="1" applyBorder="1" applyAlignment="1" applyProtection="1">
      <alignment horizontal="center" vertical="center"/>
      <protection locked="0"/>
    </xf>
    <xf numFmtId="0" fontId="4" fillId="4" borderId="3" xfId="0" applyFont="1" applyFill="1" applyBorder="1" applyAlignment="1">
      <alignment horizontal="right" vertical="center"/>
    </xf>
    <xf numFmtId="0" fontId="5" fillId="4" borderId="0" xfId="0" applyFont="1" applyFill="1" applyBorder="1" applyAlignment="1">
      <alignment horizontal="left" vertical="center"/>
    </xf>
    <xf numFmtId="0" fontId="5" fillId="4" borderId="1" xfId="0" applyFont="1" applyFill="1" applyBorder="1" applyAlignment="1">
      <alignment vertical="center"/>
    </xf>
    <xf numFmtId="0" fontId="4" fillId="4" borderId="1" xfId="0" applyFont="1" applyFill="1" applyBorder="1" applyAlignment="1">
      <alignment vertical="center"/>
    </xf>
    <xf numFmtId="44" fontId="5" fillId="4" borderId="1" xfId="1" applyFont="1" applyFill="1" applyBorder="1" applyAlignment="1">
      <alignment vertical="center"/>
    </xf>
    <xf numFmtId="44" fontId="5" fillId="4" borderId="1" xfId="0" applyNumberFormat="1" applyFont="1" applyFill="1" applyBorder="1" applyAlignment="1">
      <alignment vertical="center"/>
    </xf>
    <xf numFmtId="0" fontId="12" fillId="3" borderId="1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 wrapText="1"/>
    </xf>
    <xf numFmtId="8" fontId="5" fillId="5" borderId="10" xfId="0" applyNumberFormat="1" applyFont="1" applyFill="1" applyBorder="1" applyAlignment="1" applyProtection="1">
      <alignment horizontal="center" vertical="center"/>
    </xf>
    <xf numFmtId="0" fontId="3" fillId="5" borderId="0" xfId="0" applyFont="1" applyFill="1" applyAlignment="1">
      <alignment horizontal="right"/>
    </xf>
    <xf numFmtId="0" fontId="3" fillId="0" borderId="0" xfId="0" applyFont="1" applyAlignment="1">
      <alignment horizontal="right"/>
    </xf>
    <xf numFmtId="0" fontId="3" fillId="5" borderId="0" xfId="0" applyFont="1" applyFill="1" applyAlignment="1">
      <alignment horizontal="right" vertical="center"/>
    </xf>
    <xf numFmtId="164" fontId="3" fillId="5" borderId="0" xfId="0" applyNumberFormat="1" applyFont="1" applyFill="1" applyAlignment="1">
      <alignment horizontal="right"/>
    </xf>
    <xf numFmtId="8" fontId="3" fillId="5" borderId="0" xfId="0" applyNumberFormat="1" applyFont="1" applyFill="1" applyAlignment="1">
      <alignment horizontal="right"/>
    </xf>
    <xf numFmtId="0" fontId="13" fillId="5" borderId="11" xfId="0" applyFont="1" applyFill="1" applyBorder="1" applyAlignment="1">
      <alignment horizontal="center" vertical="center"/>
    </xf>
    <xf numFmtId="0" fontId="10" fillId="5" borderId="8" xfId="0" applyFont="1" applyFill="1" applyBorder="1" applyAlignment="1">
      <alignment vertical="center" wrapText="1"/>
    </xf>
    <xf numFmtId="167" fontId="3" fillId="5" borderId="0" xfId="0" applyNumberFormat="1" applyFont="1" applyFill="1" applyAlignment="1">
      <alignment horizontal="center"/>
    </xf>
    <xf numFmtId="0" fontId="10" fillId="5" borderId="12" xfId="0" applyFont="1" applyFill="1" applyBorder="1" applyAlignment="1"/>
    <xf numFmtId="0" fontId="10" fillId="5" borderId="13" xfId="0" applyFont="1" applyFill="1" applyBorder="1" applyAlignment="1"/>
    <xf numFmtId="0" fontId="10" fillId="5" borderId="14" xfId="0" applyFont="1" applyFill="1" applyBorder="1" applyAlignment="1"/>
    <xf numFmtId="0" fontId="5" fillId="5" borderId="3" xfId="0" applyFont="1" applyFill="1" applyBorder="1" applyAlignment="1" applyProtection="1">
      <alignment horizontal="left" vertical="top" wrapText="1"/>
      <protection locked="0"/>
    </xf>
    <xf numFmtId="0" fontId="5" fillId="5" borderId="0" xfId="0" applyFont="1" applyFill="1" applyBorder="1" applyAlignment="1" applyProtection="1">
      <alignment horizontal="left" vertical="top" wrapText="1"/>
      <protection locked="0"/>
    </xf>
    <xf numFmtId="0" fontId="5" fillId="5" borderId="4" xfId="0" applyFont="1" applyFill="1" applyBorder="1" applyAlignment="1" applyProtection="1">
      <alignment horizontal="left" vertical="top" wrapText="1"/>
      <protection locked="0"/>
    </xf>
    <xf numFmtId="0" fontId="5" fillId="5" borderId="5" xfId="0" applyFont="1" applyFill="1" applyBorder="1" applyAlignment="1" applyProtection="1">
      <alignment horizontal="left" vertical="top" wrapText="1"/>
      <protection locked="0"/>
    </xf>
    <xf numFmtId="0" fontId="5" fillId="5" borderId="6" xfId="0" applyFont="1" applyFill="1" applyBorder="1" applyAlignment="1" applyProtection="1">
      <alignment horizontal="left" vertical="top" wrapText="1"/>
      <protection locked="0"/>
    </xf>
    <xf numFmtId="0" fontId="5" fillId="5" borderId="7" xfId="0" applyFont="1" applyFill="1" applyBorder="1" applyAlignment="1" applyProtection="1">
      <alignment horizontal="left" vertical="top" wrapText="1"/>
      <protection locked="0"/>
    </xf>
    <xf numFmtId="0" fontId="10" fillId="5" borderId="12" xfId="0" applyFont="1" applyFill="1" applyBorder="1" applyAlignment="1">
      <alignment horizontal="left" vertical="center" wrapText="1"/>
    </xf>
    <xf numFmtId="0" fontId="14" fillId="5" borderId="3" xfId="0" applyFont="1" applyFill="1" applyBorder="1" applyAlignment="1">
      <alignment horizontal="left" vertical="center" wrapText="1"/>
    </xf>
    <xf numFmtId="0" fontId="14" fillId="5" borderId="5" xfId="0" applyFont="1" applyFill="1" applyBorder="1" applyAlignment="1">
      <alignment horizontal="left" vertical="center" wrapText="1"/>
    </xf>
    <xf numFmtId="0" fontId="5" fillId="5" borderId="13" xfId="0" applyFont="1" applyFill="1" applyBorder="1" applyAlignment="1" applyProtection="1">
      <alignment horizontal="left" vertical="center"/>
      <protection locked="0"/>
    </xf>
    <xf numFmtId="0" fontId="5" fillId="5" borderId="0" xfId="0" applyFont="1" applyFill="1" applyBorder="1" applyAlignment="1" applyProtection="1">
      <alignment horizontal="left" vertical="center"/>
      <protection locked="0"/>
    </xf>
    <xf numFmtId="0" fontId="5" fillId="5" borderId="6" xfId="0" applyFont="1" applyFill="1" applyBorder="1" applyAlignment="1" applyProtection="1">
      <alignment horizontal="left" vertical="center"/>
      <protection locked="0"/>
    </xf>
    <xf numFmtId="0" fontId="10" fillId="5" borderId="13" xfId="0" applyFont="1" applyFill="1" applyBorder="1" applyAlignment="1">
      <alignment vertical="center"/>
    </xf>
    <xf numFmtId="0" fontId="11" fillId="5" borderId="0" xfId="0" applyFont="1" applyFill="1" applyBorder="1" applyAlignment="1">
      <alignment vertical="center"/>
    </xf>
    <xf numFmtId="0" fontId="11" fillId="5" borderId="6" xfId="0" applyFont="1" applyFill="1" applyBorder="1" applyAlignment="1">
      <alignment vertical="center"/>
    </xf>
    <xf numFmtId="166" fontId="5" fillId="5" borderId="14" xfId="0" applyNumberFormat="1" applyFont="1" applyFill="1" applyBorder="1" applyAlignment="1" applyProtection="1">
      <alignment horizontal="center" vertical="center"/>
      <protection locked="0"/>
    </xf>
    <xf numFmtId="166" fontId="5" fillId="5" borderId="4" xfId="0" applyNumberFormat="1" applyFont="1" applyFill="1" applyBorder="1" applyAlignment="1" applyProtection="1">
      <alignment horizontal="center" vertical="center"/>
      <protection locked="0"/>
    </xf>
    <xf numFmtId="166" fontId="5" fillId="5" borderId="7" xfId="0" applyNumberFormat="1" applyFont="1" applyFill="1" applyBorder="1" applyAlignment="1" applyProtection="1">
      <alignment horizontal="center" vertical="center"/>
      <protection locked="0"/>
    </xf>
    <xf numFmtId="0" fontId="7" fillId="2" borderId="12" xfId="0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vertical="center"/>
    </xf>
    <xf numFmtId="0" fontId="11" fillId="2" borderId="6" xfId="0" applyFont="1" applyFill="1" applyBorder="1" applyAlignment="1">
      <alignment vertical="center"/>
    </xf>
    <xf numFmtId="0" fontId="11" fillId="2" borderId="7" xfId="0" applyFont="1" applyFill="1" applyBorder="1" applyAlignment="1">
      <alignment vertical="center"/>
    </xf>
    <xf numFmtId="0" fontId="6" fillId="2" borderId="12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5" fillId="5" borderId="11" xfId="0" applyFont="1" applyFill="1" applyBorder="1" applyAlignment="1" applyProtection="1">
      <alignment horizontal="left" vertical="center"/>
      <protection locked="0"/>
    </xf>
    <xf numFmtId="0" fontId="5" fillId="5" borderId="9" xfId="0" applyFont="1" applyFill="1" applyBorder="1" applyAlignment="1" applyProtection="1">
      <alignment horizontal="left" vertical="center"/>
      <protection locked="0"/>
    </xf>
    <xf numFmtId="0" fontId="9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BED9ED"/>
      <color rgb="FFFFFFFF"/>
      <color rgb="FFC69200"/>
      <color rgb="FF00256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9"/>
  <sheetViews>
    <sheetView showGridLines="0" tabSelected="1" showRuler="0" showWhiteSpace="0" topLeftCell="B1" zoomScaleNormal="100" workbookViewId="0">
      <selection activeCell="F37" sqref="F37:F39"/>
    </sheetView>
  </sheetViews>
  <sheetFormatPr defaultColWidth="0" defaultRowHeight="12.75" zeroHeight="1" x14ac:dyDescent="0.2"/>
  <cols>
    <col min="1" max="1" width="5.85546875" style="11" hidden="1" customWidth="1"/>
    <col min="2" max="2" width="0.85546875" style="11" customWidth="1"/>
    <col min="3" max="3" width="23.85546875" style="12" customWidth="1"/>
    <col min="4" max="4" width="34" style="12" customWidth="1"/>
    <col min="5" max="6" width="14.5703125" style="12" customWidth="1"/>
    <col min="7" max="7" width="2.85546875" style="11" customWidth="1"/>
    <col min="8" max="8" width="9.140625" style="11" hidden="1" customWidth="1"/>
    <col min="9" max="9" width="23.5703125" style="11" hidden="1" customWidth="1"/>
    <col min="10" max="10" width="9.140625" style="13" hidden="1" customWidth="1"/>
    <col min="11" max="13" width="9.140625" style="11" hidden="1" customWidth="1"/>
    <col min="14" max="14" width="20.7109375" style="11" hidden="1" customWidth="1"/>
    <col min="15" max="15" width="9.140625" style="36" hidden="1" customWidth="1"/>
    <col min="16" max="16384" width="9.140625" style="11" hidden="1"/>
  </cols>
  <sheetData>
    <row r="1" spans="1:15" ht="4.5" customHeight="1" x14ac:dyDescent="0.2"/>
    <row r="2" spans="1:15" s="1" customFormat="1" x14ac:dyDescent="0.2">
      <c r="B2" s="11"/>
      <c r="C2" s="65" t="s">
        <v>36</v>
      </c>
      <c r="D2" s="66"/>
      <c r="E2" s="66"/>
      <c r="F2" s="67"/>
      <c r="G2" s="11"/>
      <c r="J2" s="2"/>
      <c r="O2" s="37"/>
    </row>
    <row r="3" spans="1:15" s="1" customFormat="1" x14ac:dyDescent="0.2">
      <c r="B3" s="11"/>
      <c r="C3" s="68"/>
      <c r="D3" s="69"/>
      <c r="E3" s="69"/>
      <c r="F3" s="70"/>
      <c r="G3" s="11"/>
      <c r="J3" s="2"/>
      <c r="O3" s="37"/>
    </row>
    <row r="4" spans="1:15" s="1" customFormat="1" ht="16.5" customHeight="1" x14ac:dyDescent="0.2">
      <c r="B4" s="11"/>
      <c r="C4" s="77" t="s">
        <v>9</v>
      </c>
      <c r="D4" s="78"/>
      <c r="E4" s="78"/>
      <c r="F4" s="78"/>
      <c r="G4" s="11"/>
      <c r="J4" s="2"/>
      <c r="O4" s="37"/>
    </row>
    <row r="5" spans="1:15" s="1" customFormat="1" ht="13.5" customHeight="1" thickBot="1" x14ac:dyDescent="0.25">
      <c r="B5" s="11"/>
      <c r="C5" s="3"/>
      <c r="D5" s="4"/>
      <c r="E5" s="4"/>
      <c r="F5" s="5"/>
      <c r="G5" s="11"/>
      <c r="J5" s="2"/>
      <c r="O5" s="37"/>
    </row>
    <row r="6" spans="1:15" s="1" customFormat="1" ht="22.5" customHeight="1" thickBot="1" x14ac:dyDescent="0.25">
      <c r="B6" s="11"/>
      <c r="C6" s="26" t="s">
        <v>14</v>
      </c>
      <c r="D6" s="27" t="s">
        <v>10</v>
      </c>
      <c r="E6" s="25">
        <v>190</v>
      </c>
      <c r="F6" s="6"/>
      <c r="G6" s="11"/>
      <c r="J6" s="2"/>
      <c r="O6" s="37"/>
    </row>
    <row r="7" spans="1:15" s="1" customFormat="1" ht="22.5" customHeight="1" thickBot="1" x14ac:dyDescent="0.25">
      <c r="B7" s="11"/>
      <c r="C7" s="26" t="s">
        <v>15</v>
      </c>
      <c r="D7" s="27" t="s">
        <v>11</v>
      </c>
      <c r="E7" s="25">
        <v>2</v>
      </c>
      <c r="F7" s="6"/>
      <c r="G7" s="11"/>
      <c r="J7" s="2"/>
      <c r="O7" s="37"/>
    </row>
    <row r="8" spans="1:15" s="1" customFormat="1" ht="22.5" customHeight="1" thickBot="1" x14ac:dyDescent="0.25">
      <c r="B8" s="11"/>
      <c r="C8" s="26" t="s">
        <v>33</v>
      </c>
      <c r="D8" s="27" t="s">
        <v>12</v>
      </c>
      <c r="E8" s="35">
        <v>3.5</v>
      </c>
      <c r="F8" s="6"/>
      <c r="G8" s="11"/>
      <c r="J8" s="2"/>
      <c r="O8" s="37"/>
    </row>
    <row r="9" spans="1:15" s="1" customFormat="1" ht="22.5" customHeight="1" x14ac:dyDescent="0.2">
      <c r="B9" s="11"/>
      <c r="C9" s="26" t="s">
        <v>16</v>
      </c>
      <c r="D9" s="27" t="s">
        <v>13</v>
      </c>
      <c r="E9" s="7"/>
      <c r="F9" s="6"/>
      <c r="G9" s="11"/>
      <c r="J9" s="2"/>
      <c r="O9" s="37"/>
    </row>
    <row r="10" spans="1:15" s="1" customFormat="1" ht="14.25" x14ac:dyDescent="0.2">
      <c r="B10" s="11"/>
      <c r="C10" s="8"/>
      <c r="D10" s="9"/>
      <c r="E10" s="9"/>
      <c r="F10" s="10"/>
      <c r="G10" s="11"/>
      <c r="J10" s="2"/>
      <c r="O10" s="37"/>
    </row>
    <row r="11" spans="1:15" ht="9" customHeight="1" x14ac:dyDescent="0.2">
      <c r="C11" s="14"/>
      <c r="D11" s="14"/>
      <c r="E11" s="14"/>
      <c r="F11" s="14"/>
    </row>
    <row r="12" spans="1:15" s="1" customFormat="1" x14ac:dyDescent="0.2">
      <c r="B12" s="11"/>
      <c r="C12" s="71" t="s">
        <v>21</v>
      </c>
      <c r="D12" s="66"/>
      <c r="E12" s="66"/>
      <c r="F12" s="67"/>
      <c r="G12" s="11"/>
      <c r="J12" s="2"/>
      <c r="O12" s="37"/>
    </row>
    <row r="13" spans="1:15" s="1" customFormat="1" x14ac:dyDescent="0.2">
      <c r="B13" s="11"/>
      <c r="C13" s="72"/>
      <c r="D13" s="73"/>
      <c r="E13" s="73"/>
      <c r="F13" s="74"/>
      <c r="G13" s="11"/>
      <c r="J13" s="2"/>
      <c r="O13" s="37"/>
    </row>
    <row r="14" spans="1:15" s="1" customFormat="1" ht="19.5" customHeight="1" x14ac:dyDescent="0.2">
      <c r="B14" s="11"/>
      <c r="C14" s="32" t="s">
        <v>5</v>
      </c>
      <c r="D14" s="33" t="s">
        <v>7</v>
      </c>
      <c r="E14" s="33" t="s">
        <v>6</v>
      </c>
      <c r="F14" s="34" t="s">
        <v>20</v>
      </c>
      <c r="G14" s="11"/>
      <c r="J14" s="2"/>
      <c r="O14" s="37"/>
    </row>
    <row r="15" spans="1:15" s="1" customFormat="1" ht="22.5" customHeight="1" x14ac:dyDescent="0.2">
      <c r="A15" s="1">
        <v>1</v>
      </c>
      <c r="B15" s="11"/>
      <c r="C15" s="29" t="s">
        <v>26</v>
      </c>
      <c r="D15" s="28" t="str">
        <f>VLOOKUP(A15,$M$28:$O$31,2,FALSE)</f>
        <v>Agency Pool Vehicle</v>
      </c>
      <c r="E15" s="30">
        <f>VLOOKUP(A15,$M$28:$O$31,3,FALSE)</f>
        <v>53.826999999999998</v>
      </c>
      <c r="F15" s="31">
        <f>E15/$E$6</f>
        <v>0.2833</v>
      </c>
      <c r="G15" s="11"/>
      <c r="J15" s="2"/>
      <c r="O15" s="37"/>
    </row>
    <row r="16" spans="1:15" s="1" customFormat="1" ht="22.5" customHeight="1" x14ac:dyDescent="0.2">
      <c r="A16" s="1">
        <v>2</v>
      </c>
      <c r="B16" s="11"/>
      <c r="C16" s="29" t="s">
        <v>27</v>
      </c>
      <c r="D16" s="28" t="str">
        <f>VLOOKUP(A16,$M$28:$O$31,2,FALSE)</f>
        <v>BVM Temporary Vehicle</v>
      </c>
      <c r="E16" s="30">
        <f>VLOOKUP(A16,$M$28:$O$31,3,FALSE)</f>
        <v>86</v>
      </c>
      <c r="F16" s="31">
        <f>E16/$E$6</f>
        <v>0.45263157894736844</v>
      </c>
      <c r="G16" s="11"/>
      <c r="J16" s="2"/>
      <c r="O16" s="37"/>
    </row>
    <row r="17" spans="1:15" s="1" customFormat="1" ht="22.5" customHeight="1" x14ac:dyDescent="0.2">
      <c r="A17" s="1">
        <v>3</v>
      </c>
      <c r="B17" s="11"/>
      <c r="C17" s="29" t="s">
        <v>17</v>
      </c>
      <c r="D17" s="28" t="str">
        <f>VLOOKUP(A17,$M$28:$O$31,2,FALSE)</f>
        <v>Mileage Reimbursement</v>
      </c>
      <c r="E17" s="30">
        <f>VLOOKUP(A17,$M$28:$O$31,3,FALSE)</f>
        <v>96.9</v>
      </c>
      <c r="F17" s="31">
        <f>E17/$E$6</f>
        <v>0.51</v>
      </c>
      <c r="G17" s="11"/>
      <c r="J17" s="2"/>
      <c r="O17" s="37"/>
    </row>
    <row r="18" spans="1:15" s="1" customFormat="1" ht="22.5" customHeight="1" x14ac:dyDescent="0.2">
      <c r="A18" s="1">
        <v>4</v>
      </c>
      <c r="B18" s="11"/>
      <c r="C18" s="29" t="s">
        <v>28</v>
      </c>
      <c r="D18" s="28" t="str">
        <f>VLOOKUP(A18,$M$28:$O$31,2,FALSE)</f>
        <v xml:space="preserve">Enterprise Rent-A-Car </v>
      </c>
      <c r="E18" s="30">
        <f>VLOOKUP(A18,$M$28:$O$31,3,FALSE)</f>
        <v>98.6</v>
      </c>
      <c r="F18" s="31">
        <f>E18/$E$6</f>
        <v>0.5189473684210526</v>
      </c>
      <c r="G18" s="11"/>
      <c r="J18" s="2"/>
      <c r="O18" s="37"/>
    </row>
    <row r="19" spans="1:15" ht="9" customHeight="1" x14ac:dyDescent="0.2"/>
    <row r="20" spans="1:15" ht="28.5" customHeight="1" x14ac:dyDescent="0.2">
      <c r="C20" s="42" t="s">
        <v>35</v>
      </c>
      <c r="D20" s="23"/>
      <c r="E20" s="41" t="s">
        <v>18</v>
      </c>
      <c r="F20" s="24"/>
    </row>
    <row r="21" spans="1:15" ht="9" customHeight="1" x14ac:dyDescent="0.2">
      <c r="C21" s="14"/>
      <c r="D21" s="16"/>
      <c r="E21" s="17"/>
      <c r="F21" s="14"/>
    </row>
    <row r="22" spans="1:15" s="18" customFormat="1" ht="22.5" customHeight="1" x14ac:dyDescent="0.2">
      <c r="C22" s="15" t="s">
        <v>19</v>
      </c>
      <c r="D22" s="75"/>
      <c r="E22" s="75"/>
      <c r="F22" s="76"/>
      <c r="J22" s="19"/>
      <c r="O22" s="38"/>
    </row>
    <row r="23" spans="1:15" ht="9" customHeight="1" x14ac:dyDescent="0.2"/>
    <row r="24" spans="1:15" ht="22.5" customHeight="1" x14ac:dyDescent="0.2">
      <c r="C24" s="15" t="s">
        <v>32</v>
      </c>
      <c r="D24" s="75"/>
      <c r="E24" s="75"/>
      <c r="F24" s="76"/>
    </row>
    <row r="25" spans="1:15" ht="9" customHeight="1" x14ac:dyDescent="0.2">
      <c r="F25" s="12" t="s">
        <v>0</v>
      </c>
    </row>
    <row r="26" spans="1:15" ht="22.5" customHeight="1" x14ac:dyDescent="0.2">
      <c r="C26" s="15" t="s">
        <v>22</v>
      </c>
      <c r="D26" s="75"/>
      <c r="E26" s="75"/>
      <c r="F26" s="76"/>
    </row>
    <row r="27" spans="1:15" ht="9" customHeight="1" x14ac:dyDescent="0.2">
      <c r="C27" s="20"/>
      <c r="D27" s="20"/>
      <c r="E27" s="20"/>
      <c r="F27" s="20"/>
    </row>
    <row r="28" spans="1:15" ht="22.5" customHeight="1" x14ac:dyDescent="0.2">
      <c r="C28" s="15" t="s">
        <v>23</v>
      </c>
      <c r="D28" s="75"/>
      <c r="E28" s="75"/>
      <c r="F28" s="76"/>
      <c r="I28" s="11" t="s">
        <v>8</v>
      </c>
      <c r="J28" s="21">
        <v>36</v>
      </c>
      <c r="K28" s="11" t="s">
        <v>0</v>
      </c>
      <c r="M28" s="11">
        <f>RANK(O28,$O$28:$O$31,1)</f>
        <v>4</v>
      </c>
      <c r="N28" s="11" t="s">
        <v>1</v>
      </c>
      <c r="O28" s="39">
        <f>(E7*J28)+((E6/J30)*E8)</f>
        <v>98.6</v>
      </c>
    </row>
    <row r="29" spans="1:15" ht="12.75" customHeight="1" x14ac:dyDescent="0.2">
      <c r="I29" s="11" t="s">
        <v>3</v>
      </c>
      <c r="J29" s="22">
        <v>0.51</v>
      </c>
      <c r="M29" s="11">
        <f>RANK(O29,$O$28:$O$31,1)</f>
        <v>3</v>
      </c>
      <c r="N29" s="11" t="s">
        <v>3</v>
      </c>
      <c r="O29" s="39">
        <f>E6*J29</f>
        <v>96.9</v>
      </c>
    </row>
    <row r="30" spans="1:15" ht="14.25" customHeight="1" x14ac:dyDescent="0.2">
      <c r="C30" s="44" t="s">
        <v>25</v>
      </c>
      <c r="D30" s="45"/>
      <c r="E30" s="45"/>
      <c r="F30" s="46"/>
      <c r="I30" s="11" t="s">
        <v>2</v>
      </c>
      <c r="J30" s="13">
        <v>25</v>
      </c>
      <c r="M30" s="11">
        <f>RANK(O30,$O$28:$O$31,1)</f>
        <v>1</v>
      </c>
      <c r="N30" s="11" t="s">
        <v>30</v>
      </c>
      <c r="O30" s="39">
        <f>E6*J31</f>
        <v>53.826999999999998</v>
      </c>
    </row>
    <row r="31" spans="1:15" ht="12.75" customHeight="1" x14ac:dyDescent="0.2">
      <c r="C31" s="47"/>
      <c r="D31" s="48"/>
      <c r="E31" s="48"/>
      <c r="F31" s="49"/>
      <c r="I31" s="11" t="s">
        <v>4</v>
      </c>
      <c r="J31" s="43">
        <v>0.2833</v>
      </c>
      <c r="M31" s="11">
        <f>RANK(O31,$O$28:$O$31,1)</f>
        <v>2</v>
      </c>
      <c r="N31" s="11" t="s">
        <v>31</v>
      </c>
      <c r="O31" s="39">
        <f>J32*E7</f>
        <v>86</v>
      </c>
    </row>
    <row r="32" spans="1:15" ht="9" customHeight="1" x14ac:dyDescent="0.2">
      <c r="C32" s="47"/>
      <c r="D32" s="48"/>
      <c r="E32" s="48"/>
      <c r="F32" s="49"/>
      <c r="I32" s="11" t="s">
        <v>29</v>
      </c>
      <c r="J32" s="21">
        <v>43</v>
      </c>
      <c r="O32" s="40"/>
    </row>
    <row r="33" spans="3:6" ht="9.75" customHeight="1" x14ac:dyDescent="0.2">
      <c r="C33" s="47"/>
      <c r="D33" s="48"/>
      <c r="E33" s="48"/>
      <c r="F33" s="49"/>
    </row>
    <row r="34" spans="3:6" ht="9" customHeight="1" x14ac:dyDescent="0.2">
      <c r="C34" s="47"/>
      <c r="D34" s="48"/>
      <c r="E34" s="48"/>
      <c r="F34" s="49"/>
    </row>
    <row r="35" spans="3:6" ht="44.25" customHeight="1" x14ac:dyDescent="0.2">
      <c r="C35" s="50"/>
      <c r="D35" s="51"/>
      <c r="E35" s="51"/>
      <c r="F35" s="52"/>
    </row>
    <row r="36" spans="3:6" ht="8.25" customHeight="1" x14ac:dyDescent="0.2"/>
    <row r="37" spans="3:6" ht="9.75" customHeight="1" x14ac:dyDescent="0.2">
      <c r="C37" s="53" t="s">
        <v>34</v>
      </c>
      <c r="D37" s="56"/>
      <c r="E37" s="59" t="s">
        <v>24</v>
      </c>
      <c r="F37" s="62"/>
    </row>
    <row r="38" spans="3:6" ht="9.75" customHeight="1" x14ac:dyDescent="0.2">
      <c r="C38" s="54"/>
      <c r="D38" s="57"/>
      <c r="E38" s="60"/>
      <c r="F38" s="63"/>
    </row>
    <row r="39" spans="3:6" ht="9.75" customHeight="1" x14ac:dyDescent="0.2">
      <c r="C39" s="55"/>
      <c r="D39" s="58"/>
      <c r="E39" s="61"/>
      <c r="F39" s="64"/>
    </row>
    <row r="40" spans="3:6" x14ac:dyDescent="0.2"/>
    <row r="41" spans="3:6" ht="9" hidden="1" customHeight="1" x14ac:dyDescent="0.2"/>
    <row r="42" spans="3:6" ht="12.75" hidden="1" customHeight="1" x14ac:dyDescent="0.2"/>
    <row r="43" spans="3:6" ht="12.75" hidden="1" customHeight="1" x14ac:dyDescent="0.2"/>
    <row r="44" spans="3:6" hidden="1" x14ac:dyDescent="0.2"/>
    <row r="45" spans="3:6" ht="9" hidden="1" customHeight="1" x14ac:dyDescent="0.2"/>
    <row r="46" spans="3:6" hidden="1" x14ac:dyDescent="0.2"/>
    <row r="47" spans="3:6" hidden="1" x14ac:dyDescent="0.2"/>
    <row r="48" spans="3:6" hidden="1" x14ac:dyDescent="0.2"/>
    <row r="49" ht="4.5" hidden="1" customHeight="1" x14ac:dyDescent="0.2"/>
  </sheetData>
  <sheetProtection password="E33C" sheet="1" objects="1" scenarios="1" selectLockedCells="1"/>
  <protectedRanges>
    <protectedRange sqref="E6:E8" name="Range1"/>
  </protectedRanges>
  <customSheetViews>
    <customSheetView guid="{5950FE84-5AC3-4AE1-A5ED-E07A10D0D922}" showPageBreaks="1" showGridLines="0" fitToPage="1" printArea="1" view="pageLayout" showRuler="0" topLeftCell="B1">
      <selection activeCell="G1" sqref="G1:O1048576"/>
      <pageMargins left="0.75" right="0.75" top="0.75" bottom="0.75" header="0.5" footer="0.24"/>
      <printOptions horizontalCentered="1"/>
      <pageSetup orientation="portrait" r:id="rId1"/>
      <headerFooter alignWithMargins="0">
        <oddFooter>&amp;C&amp;"Verdana,Regular"&amp;8Commonwealth Trip Optimizer</oddFooter>
      </headerFooter>
    </customSheetView>
  </customSheetViews>
  <mergeCells count="13">
    <mergeCell ref="C2:F3"/>
    <mergeCell ref="C12:F13"/>
    <mergeCell ref="D26:F26"/>
    <mergeCell ref="D28:F28"/>
    <mergeCell ref="D22:F22"/>
    <mergeCell ref="D24:F24"/>
    <mergeCell ref="C4:F4"/>
    <mergeCell ref="C30:F30"/>
    <mergeCell ref="C31:F35"/>
    <mergeCell ref="C37:C39"/>
    <mergeCell ref="D37:D39"/>
    <mergeCell ref="E37:E39"/>
    <mergeCell ref="F37:F39"/>
  </mergeCells>
  <phoneticPr fontId="2" type="noConversion"/>
  <printOptions horizontalCentered="1"/>
  <pageMargins left="0.75" right="0.75" top="0.75" bottom="0.75" header="0.5" footer="0.24"/>
  <pageSetup orientation="portrait" r:id="rId2"/>
  <headerFooter alignWithMargins="0">
    <oddFooter>&amp;C&amp;"Verdana,Regular"&amp;8Commonwealth Trip Optimizer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Trip Optimizer</vt:lpstr>
      <vt:lpstr>Sheet1</vt:lpstr>
      <vt:lpstr>'Trip Optimizer'!Print_Area</vt:lpstr>
    </vt:vector>
  </TitlesOfParts>
  <Company>Enterprise Rent-A-Car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Nicholas Dyer</dc:creator>
  <cp:lastModifiedBy>Build</cp:lastModifiedBy>
  <cp:lastPrinted>2014-04-30T19:26:56Z</cp:lastPrinted>
  <dcterms:created xsi:type="dcterms:W3CDTF">2011-06-01T20:00:55Z</dcterms:created>
  <dcterms:modified xsi:type="dcterms:W3CDTF">2016-06-17T16:24:24Z</dcterms:modified>
</cp:coreProperties>
</file>